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박현수\Desktop\"/>
    </mc:Choice>
  </mc:AlternateContent>
  <xr:revisionPtr revIDLastSave="0" documentId="13_ncr:1_{22E27107-68D7-489A-9044-19F42C1BCF06}" xr6:coauthVersionLast="47" xr6:coauthVersionMax="47" xr10:uidLastSave="{00000000-0000-0000-0000-000000000000}"/>
  <bookViews>
    <workbookView xWindow="-120" yWindow="-120" windowWidth="29040" windowHeight="15720" tabRatio="500" firstSheet="2" activeTab="6" xr2:uid="{00000000-000D-0000-FFFF-FFFF00000000}"/>
  </bookViews>
  <sheets>
    <sheet name="24.03.07" sheetId="1" r:id="rId1"/>
    <sheet name="24.03.21(분얼전기)" sheetId="2" r:id="rId2"/>
    <sheet name="24.04.11(분얼후기)" sheetId="5" r:id="rId3"/>
    <sheet name="24.04.26(개화기)" sheetId="6" r:id="rId4"/>
    <sheet name="24.05.09(개화후2주)" sheetId="9" r:id="rId5"/>
    <sheet name="24.05.24(개화후4주)" sheetId="11" r:id="rId6"/>
    <sheet name="24.06.07(수확)" sheetId="13" r:id="rId7"/>
    <sheet name="avg" sheetId="1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3" i="13" l="1"/>
  <c r="K62" i="13"/>
  <c r="K55" i="13"/>
  <c r="K42" i="13"/>
  <c r="K41" i="13"/>
  <c r="K39" i="13"/>
  <c r="K133" i="13" l="1"/>
  <c r="K132" i="13"/>
  <c r="K131" i="13"/>
  <c r="K130" i="13"/>
  <c r="K129" i="13"/>
  <c r="K128" i="13"/>
  <c r="K127" i="13"/>
  <c r="K126" i="13"/>
  <c r="K125" i="13"/>
  <c r="K124" i="13"/>
  <c r="K116" i="13"/>
  <c r="K115" i="13"/>
  <c r="K114" i="13"/>
  <c r="K113" i="13"/>
  <c r="K112" i="13"/>
  <c r="K111" i="13"/>
  <c r="K110" i="13"/>
  <c r="K109" i="13"/>
  <c r="K108" i="13"/>
  <c r="K107" i="13"/>
  <c r="K98" i="13"/>
  <c r="K97" i="13"/>
  <c r="K96" i="13"/>
  <c r="K95" i="13"/>
  <c r="K94" i="13"/>
  <c r="K93" i="13"/>
  <c r="K92" i="13"/>
  <c r="K91" i="13"/>
  <c r="K90" i="13"/>
  <c r="K89" i="13"/>
  <c r="K81" i="13"/>
  <c r="K80" i="13"/>
  <c r="K79" i="13"/>
  <c r="K78" i="13"/>
  <c r="K77" i="13"/>
  <c r="K76" i="13"/>
  <c r="K75" i="13"/>
  <c r="K74" i="13"/>
  <c r="K73" i="13"/>
  <c r="K72" i="13"/>
  <c r="K61" i="13"/>
  <c r="K60" i="13"/>
  <c r="K59" i="13"/>
  <c r="K58" i="13"/>
  <c r="K57" i="13"/>
  <c r="K56" i="13"/>
  <c r="K54" i="13"/>
  <c r="K46" i="13"/>
  <c r="K45" i="13"/>
  <c r="K44" i="13"/>
  <c r="K43" i="13"/>
  <c r="K40" i="13"/>
  <c r="K38" i="13"/>
  <c r="K37" i="13"/>
  <c r="K28" i="13"/>
  <c r="K27" i="13"/>
  <c r="K26" i="13"/>
  <c r="K25" i="13"/>
  <c r="K24" i="13"/>
  <c r="K23" i="13"/>
  <c r="K22" i="13"/>
  <c r="K21" i="13"/>
  <c r="K20" i="13"/>
  <c r="K19" i="13"/>
  <c r="K3" i="13"/>
  <c r="K4" i="13"/>
  <c r="K5" i="13"/>
  <c r="K6" i="13"/>
  <c r="K7" i="13"/>
  <c r="K8" i="13"/>
  <c r="K9" i="13"/>
  <c r="K10" i="13"/>
  <c r="K11" i="13"/>
  <c r="K2" i="13"/>
  <c r="G52" i="9"/>
  <c r="L38" i="5" l="1"/>
  <c r="M38" i="5"/>
  <c r="N38" i="5"/>
  <c r="O38" i="5"/>
  <c r="P38" i="5"/>
  <c r="Q38" i="5"/>
  <c r="R38" i="5"/>
  <c r="S38" i="5"/>
  <c r="L39" i="5"/>
  <c r="M39" i="5"/>
  <c r="N39" i="5"/>
  <c r="O39" i="5"/>
  <c r="P39" i="5"/>
  <c r="Q39" i="5"/>
  <c r="R39" i="5"/>
  <c r="S39" i="5"/>
  <c r="M37" i="5"/>
  <c r="N37" i="5"/>
  <c r="O37" i="5"/>
  <c r="P37" i="5"/>
  <c r="Q37" i="5"/>
  <c r="R37" i="5"/>
  <c r="S37" i="5"/>
  <c r="L37" i="5"/>
  <c r="J104" i="13"/>
  <c r="S84" i="13"/>
  <c r="S83" i="13"/>
  <c r="S82" i="13"/>
  <c r="S79" i="13"/>
  <c r="S78" i="13"/>
  <c r="S77" i="13"/>
  <c r="S74" i="13"/>
  <c r="S73" i="13"/>
  <c r="S72" i="13"/>
  <c r="S69" i="13"/>
  <c r="S68" i="13"/>
  <c r="S67" i="13"/>
  <c r="S64" i="13"/>
  <c r="S63" i="13"/>
  <c r="S62" i="13"/>
  <c r="S59" i="13"/>
  <c r="S58" i="13"/>
  <c r="S57" i="13"/>
  <c r="S54" i="13"/>
  <c r="S53" i="13"/>
  <c r="S52" i="13"/>
  <c r="S49" i="13"/>
  <c r="S48" i="13"/>
  <c r="S47" i="13"/>
  <c r="Y40" i="13"/>
  <c r="V40" i="13"/>
  <c r="S40" i="13"/>
  <c r="Y39" i="13"/>
  <c r="V39" i="13"/>
  <c r="S39" i="13"/>
  <c r="Y38" i="13"/>
  <c r="V38" i="13"/>
  <c r="S38" i="13"/>
  <c r="Y35" i="13"/>
  <c r="V35" i="13"/>
  <c r="S35" i="13"/>
  <c r="Y34" i="13"/>
  <c r="V34" i="13"/>
  <c r="S34" i="13"/>
  <c r="Y33" i="13"/>
  <c r="V33" i="13"/>
  <c r="S33" i="13"/>
  <c r="Y30" i="13"/>
  <c r="V30" i="13"/>
  <c r="S30" i="13"/>
  <c r="Y29" i="13"/>
  <c r="V29" i="13"/>
  <c r="S29" i="13"/>
  <c r="Y28" i="13"/>
  <c r="V28" i="13"/>
  <c r="S28" i="13"/>
  <c r="Y25" i="13"/>
  <c r="V25" i="13"/>
  <c r="S25" i="13"/>
  <c r="Y24" i="13"/>
  <c r="V24" i="13"/>
  <c r="S24" i="13"/>
  <c r="Y23" i="13"/>
  <c r="V23" i="13"/>
  <c r="S23" i="13"/>
  <c r="Y20" i="13"/>
  <c r="V20" i="13"/>
  <c r="S20" i="13"/>
  <c r="Y19" i="13"/>
  <c r="V19" i="13"/>
  <c r="S19" i="13"/>
  <c r="Y18" i="13"/>
  <c r="V18" i="13"/>
  <c r="S18" i="13"/>
  <c r="Y15" i="13"/>
  <c r="V15" i="13"/>
  <c r="S15" i="13"/>
  <c r="Y14" i="13"/>
  <c r="V14" i="13"/>
  <c r="S14" i="13"/>
  <c r="Y13" i="13"/>
  <c r="V13" i="13"/>
  <c r="S13" i="13"/>
  <c r="Y10" i="13"/>
  <c r="V10" i="13"/>
  <c r="S10" i="13"/>
  <c r="Y9" i="13"/>
  <c r="V9" i="13"/>
  <c r="S9" i="13"/>
  <c r="Y8" i="13"/>
  <c r="V8" i="13"/>
  <c r="S8" i="13"/>
  <c r="Y5" i="13"/>
  <c r="V5" i="13"/>
  <c r="S5" i="13"/>
  <c r="Y4" i="13"/>
  <c r="V4" i="13"/>
  <c r="S4" i="13"/>
  <c r="Y3" i="13"/>
  <c r="V3" i="13"/>
  <c r="S3" i="13"/>
  <c r="AC58" i="13"/>
  <c r="AB58" i="13"/>
  <c r="AA58" i="13"/>
  <c r="Z58" i="13"/>
  <c r="Y58" i="13"/>
  <c r="X58" i="13"/>
  <c r="W58" i="13"/>
  <c r="V58" i="13"/>
  <c r="AC57" i="13"/>
  <c r="AB57" i="13"/>
  <c r="AA57" i="13"/>
  <c r="Z57" i="13"/>
  <c r="Y57" i="13"/>
  <c r="X57" i="13"/>
  <c r="W57" i="13"/>
  <c r="V57" i="13"/>
  <c r="H17" i="13"/>
  <c r="H18" i="13"/>
  <c r="H34" i="13"/>
  <c r="H35" i="13"/>
  <c r="H52" i="13"/>
  <c r="H53" i="13"/>
  <c r="H69" i="13"/>
  <c r="H70" i="13"/>
  <c r="H87" i="13"/>
  <c r="H88" i="13"/>
  <c r="H104" i="13"/>
  <c r="H105" i="13"/>
  <c r="H122" i="13"/>
  <c r="H123" i="13"/>
  <c r="H139" i="13"/>
  <c r="H140" i="13"/>
  <c r="K140" i="13"/>
  <c r="K139" i="13"/>
  <c r="K123" i="13"/>
  <c r="K122" i="13"/>
  <c r="K105" i="13"/>
  <c r="K104" i="13"/>
  <c r="K88" i="13"/>
  <c r="K87" i="13"/>
  <c r="K70" i="13"/>
  <c r="K69" i="13"/>
  <c r="K53" i="13"/>
  <c r="K52" i="13"/>
  <c r="K35" i="13"/>
  <c r="K34" i="13"/>
  <c r="K18" i="13"/>
  <c r="K17" i="13"/>
  <c r="J140" i="13"/>
  <c r="J139" i="13"/>
  <c r="J123" i="13"/>
  <c r="J122" i="13"/>
  <c r="J105" i="13"/>
  <c r="J88" i="13"/>
  <c r="J87" i="13"/>
  <c r="J70" i="13"/>
  <c r="J69" i="13"/>
  <c r="J53" i="13"/>
  <c r="J52" i="13"/>
  <c r="J35" i="13"/>
  <c r="J34" i="13"/>
  <c r="J18" i="13"/>
  <c r="J17" i="13"/>
  <c r="G140" i="13"/>
  <c r="F140" i="13"/>
  <c r="E140" i="13"/>
  <c r="D140" i="13"/>
  <c r="G139" i="13"/>
  <c r="F139" i="13"/>
  <c r="E139" i="13"/>
  <c r="D139" i="13"/>
  <c r="I134" i="13"/>
  <c r="I129" i="13"/>
  <c r="I124" i="13"/>
  <c r="G123" i="13"/>
  <c r="F123" i="13"/>
  <c r="E123" i="13"/>
  <c r="D123" i="13"/>
  <c r="G122" i="13"/>
  <c r="F122" i="13"/>
  <c r="E122" i="13"/>
  <c r="D122" i="13"/>
  <c r="I117" i="13"/>
  <c r="I112" i="13"/>
  <c r="I107" i="13"/>
  <c r="G105" i="13"/>
  <c r="F105" i="13"/>
  <c r="E105" i="13"/>
  <c r="D105" i="13"/>
  <c r="G104" i="13"/>
  <c r="F104" i="13"/>
  <c r="E104" i="13"/>
  <c r="D104" i="13"/>
  <c r="I99" i="13"/>
  <c r="I94" i="13"/>
  <c r="I89" i="13"/>
  <c r="G88" i="13"/>
  <c r="F88" i="13"/>
  <c r="E88" i="13"/>
  <c r="D88" i="13"/>
  <c r="G87" i="13"/>
  <c r="F87" i="13"/>
  <c r="E87" i="13"/>
  <c r="D87" i="13"/>
  <c r="R86" i="13"/>
  <c r="Q86" i="13"/>
  <c r="R85" i="13"/>
  <c r="Q85" i="13"/>
  <c r="I82" i="13"/>
  <c r="R81" i="13"/>
  <c r="Q81" i="13"/>
  <c r="R80" i="13"/>
  <c r="Q80" i="13"/>
  <c r="I77" i="13"/>
  <c r="R76" i="13"/>
  <c r="Q76" i="13"/>
  <c r="R75" i="13"/>
  <c r="Q75" i="13"/>
  <c r="I72" i="13"/>
  <c r="R71" i="13"/>
  <c r="Q71" i="13"/>
  <c r="Q70" i="13"/>
  <c r="G70" i="13"/>
  <c r="F70" i="13"/>
  <c r="E70" i="13"/>
  <c r="D70" i="13"/>
  <c r="G69" i="13"/>
  <c r="F69" i="13"/>
  <c r="E69" i="13"/>
  <c r="D69" i="13"/>
  <c r="R66" i="13"/>
  <c r="Q66" i="13"/>
  <c r="R65" i="13"/>
  <c r="Q65" i="13"/>
  <c r="I64" i="13"/>
  <c r="R61" i="13"/>
  <c r="Q61" i="13"/>
  <c r="R60" i="13"/>
  <c r="Q60" i="13"/>
  <c r="I59" i="13"/>
  <c r="R56" i="13"/>
  <c r="Q56" i="13"/>
  <c r="R55" i="13"/>
  <c r="Q55" i="13"/>
  <c r="I54" i="13"/>
  <c r="F53" i="13"/>
  <c r="E53" i="13"/>
  <c r="D53" i="13"/>
  <c r="F52" i="13"/>
  <c r="E52" i="13"/>
  <c r="D52" i="13"/>
  <c r="R51" i="13"/>
  <c r="Q51" i="13"/>
  <c r="R50" i="13"/>
  <c r="Q50" i="13"/>
  <c r="I47" i="13"/>
  <c r="I42" i="13"/>
  <c r="X41" i="13"/>
  <c r="X42" i="13" s="1"/>
  <c r="W41" i="13"/>
  <c r="W42" i="13" s="1"/>
  <c r="U41" i="13"/>
  <c r="U42" i="13" s="1"/>
  <c r="T41" i="13"/>
  <c r="T42" i="13" s="1"/>
  <c r="R41" i="13"/>
  <c r="R42" i="13" s="1"/>
  <c r="Q41" i="13"/>
  <c r="Q42" i="13" s="1"/>
  <c r="I37" i="13"/>
  <c r="X36" i="13"/>
  <c r="X37" i="13" s="1"/>
  <c r="W36" i="13"/>
  <c r="W37" i="13" s="1"/>
  <c r="U36" i="13"/>
  <c r="U37" i="13" s="1"/>
  <c r="T36" i="13"/>
  <c r="T37" i="13" s="1"/>
  <c r="R36" i="13"/>
  <c r="R37" i="13" s="1"/>
  <c r="Q36" i="13"/>
  <c r="Q37" i="13" s="1"/>
  <c r="G35" i="13"/>
  <c r="F35" i="13"/>
  <c r="E35" i="13"/>
  <c r="D35" i="13"/>
  <c r="G34" i="13"/>
  <c r="F34" i="13"/>
  <c r="E34" i="13"/>
  <c r="D34" i="13"/>
  <c r="X31" i="13"/>
  <c r="X32" i="13" s="1"/>
  <c r="W31" i="13"/>
  <c r="W32" i="13" s="1"/>
  <c r="U31" i="13"/>
  <c r="U32" i="13" s="1"/>
  <c r="T31" i="13"/>
  <c r="T32" i="13" s="1"/>
  <c r="R31" i="13"/>
  <c r="R32" i="13" s="1"/>
  <c r="Q31" i="13"/>
  <c r="Q32" i="13" s="1"/>
  <c r="I29" i="13"/>
  <c r="X26" i="13"/>
  <c r="X27" i="13" s="1"/>
  <c r="W26" i="13"/>
  <c r="W27" i="13" s="1"/>
  <c r="U26" i="13"/>
  <c r="U27" i="13" s="1"/>
  <c r="T26" i="13"/>
  <c r="T27" i="13" s="1"/>
  <c r="R26" i="13"/>
  <c r="R27" i="13" s="1"/>
  <c r="Q26" i="13"/>
  <c r="Q27" i="13" s="1"/>
  <c r="I24" i="13"/>
  <c r="X21" i="13"/>
  <c r="X22" i="13" s="1"/>
  <c r="W21" i="13"/>
  <c r="W22" i="13" s="1"/>
  <c r="U21" i="13"/>
  <c r="U22" i="13" s="1"/>
  <c r="T21" i="13"/>
  <c r="T22" i="13" s="1"/>
  <c r="R21" i="13"/>
  <c r="R22" i="13" s="1"/>
  <c r="Q21" i="13"/>
  <c r="Q22" i="13" s="1"/>
  <c r="I19" i="13"/>
  <c r="G18" i="13"/>
  <c r="F18" i="13"/>
  <c r="E18" i="13"/>
  <c r="D18" i="13"/>
  <c r="G17" i="13"/>
  <c r="F17" i="13"/>
  <c r="E17" i="13"/>
  <c r="D17" i="13"/>
  <c r="X16" i="13"/>
  <c r="X17" i="13" s="1"/>
  <c r="W16" i="13"/>
  <c r="W17" i="13" s="1"/>
  <c r="U16" i="13"/>
  <c r="U17" i="13" s="1"/>
  <c r="T16" i="13"/>
  <c r="T17" i="13" s="1"/>
  <c r="R16" i="13"/>
  <c r="R17" i="13" s="1"/>
  <c r="Q16" i="13"/>
  <c r="Q17" i="13" s="1"/>
  <c r="I12" i="13"/>
  <c r="X11" i="13"/>
  <c r="X12" i="13" s="1"/>
  <c r="W11" i="13"/>
  <c r="W12" i="13" s="1"/>
  <c r="U11" i="13"/>
  <c r="U12" i="13" s="1"/>
  <c r="T11" i="13"/>
  <c r="T12" i="13" s="1"/>
  <c r="R11" i="13"/>
  <c r="R12" i="13" s="1"/>
  <c r="Q11" i="13"/>
  <c r="Q12" i="13" s="1"/>
  <c r="I7" i="13"/>
  <c r="X6" i="13"/>
  <c r="X7" i="13" s="1"/>
  <c r="W6" i="13"/>
  <c r="W7" i="13" s="1"/>
  <c r="U6" i="13"/>
  <c r="U7" i="13" s="1"/>
  <c r="T6" i="13"/>
  <c r="T7" i="13" s="1"/>
  <c r="R6" i="13"/>
  <c r="R7" i="13" s="1"/>
  <c r="Q6" i="13"/>
  <c r="Q7" i="13" s="1"/>
  <c r="I2" i="13"/>
  <c r="S70" i="13" l="1"/>
  <c r="V41" i="13"/>
  <c r="S50" i="13"/>
  <c r="V11" i="13"/>
  <c r="Y41" i="13"/>
  <c r="Y42" i="13" s="1"/>
  <c r="I18" i="13"/>
  <c r="S55" i="13"/>
  <c r="S6" i="13"/>
  <c r="S7" i="13" s="1"/>
  <c r="Y11" i="13"/>
  <c r="Y12" i="13" s="1"/>
  <c r="S11" i="13"/>
  <c r="S12" i="13" s="1"/>
  <c r="V6" i="13"/>
  <c r="V7" i="13" s="1"/>
  <c r="Y26" i="13"/>
  <c r="Y27" i="13" s="1"/>
  <c r="Y6" i="13"/>
  <c r="Y7" i="13" s="1"/>
  <c r="V42" i="13"/>
  <c r="S56" i="13"/>
  <c r="S60" i="13"/>
  <c r="S75" i="13"/>
  <c r="S81" i="13"/>
  <c r="S41" i="13"/>
  <c r="S42" i="13" s="1"/>
  <c r="S66" i="13"/>
  <c r="S85" i="13"/>
  <c r="I140" i="13"/>
  <c r="I123" i="13"/>
  <c r="I105" i="13"/>
  <c r="I88" i="13"/>
  <c r="I70" i="13"/>
  <c r="I53" i="13"/>
  <c r="I34" i="13"/>
  <c r="V12" i="13"/>
  <c r="I52" i="13"/>
  <c r="S76" i="13"/>
  <c r="S16" i="13"/>
  <c r="S17" i="13" s="1"/>
  <c r="Y16" i="13"/>
  <c r="Y17" i="13" s="1"/>
  <c r="V31" i="13"/>
  <c r="V32" i="13" s="1"/>
  <c r="V36" i="13"/>
  <c r="V37" i="13" s="1"/>
  <c r="S51" i="13"/>
  <c r="S61" i="13"/>
  <c r="I69" i="13"/>
  <c r="S80" i="13"/>
  <c r="V26" i="13"/>
  <c r="V27" i="13" s="1"/>
  <c r="S21" i="13"/>
  <c r="S22" i="13" s="1"/>
  <c r="Y21" i="13"/>
  <c r="Y22" i="13" s="1"/>
  <c r="S65" i="13"/>
  <c r="S71" i="13"/>
  <c r="S86" i="13"/>
  <c r="I87" i="13"/>
  <c r="I122" i="13"/>
  <c r="S26" i="13"/>
  <c r="S27" i="13" s="1"/>
  <c r="I35" i="13"/>
  <c r="V16" i="13"/>
  <c r="V17" i="13" s="1"/>
  <c r="I17" i="13"/>
  <c r="S31" i="13"/>
  <c r="S32" i="13" s="1"/>
  <c r="Y31" i="13"/>
  <c r="Y32" i="13" s="1"/>
  <c r="S36" i="13"/>
  <c r="S37" i="13" s="1"/>
  <c r="Y36" i="13"/>
  <c r="Y37" i="13" s="1"/>
  <c r="V21" i="13"/>
  <c r="V22" i="13" s="1"/>
  <c r="I104" i="13"/>
  <c r="I139" i="13"/>
  <c r="W40" i="11" l="1"/>
  <c r="T40" i="11"/>
  <c r="Q40" i="11"/>
  <c r="W39" i="11"/>
  <c r="T39" i="11"/>
  <c r="Q39" i="11"/>
  <c r="W38" i="11"/>
  <c r="T38" i="11"/>
  <c r="Q38" i="11"/>
  <c r="W35" i="11"/>
  <c r="T35" i="11"/>
  <c r="Q35" i="11"/>
  <c r="W34" i="11"/>
  <c r="T34" i="11"/>
  <c r="Q34" i="11"/>
  <c r="W33" i="11"/>
  <c r="T33" i="11"/>
  <c r="Q33" i="11"/>
  <c r="W30" i="11"/>
  <c r="T30" i="11"/>
  <c r="Q30" i="11"/>
  <c r="W29" i="11"/>
  <c r="T29" i="11"/>
  <c r="Q29" i="11"/>
  <c r="W28" i="11"/>
  <c r="T28" i="11"/>
  <c r="Q28" i="11"/>
  <c r="W25" i="11"/>
  <c r="T25" i="11"/>
  <c r="Q25" i="11"/>
  <c r="W24" i="11"/>
  <c r="T24" i="11"/>
  <c r="Q24" i="11"/>
  <c r="W23" i="11"/>
  <c r="T23" i="11"/>
  <c r="Q23" i="11"/>
  <c r="W20" i="11"/>
  <c r="T20" i="11"/>
  <c r="Q20" i="11"/>
  <c r="W19" i="11"/>
  <c r="T19" i="11"/>
  <c r="Q19" i="11"/>
  <c r="W18" i="11"/>
  <c r="T18" i="11"/>
  <c r="Q18" i="11"/>
  <c r="W15" i="11"/>
  <c r="T15" i="11"/>
  <c r="Q15" i="11"/>
  <c r="W14" i="11"/>
  <c r="T14" i="11"/>
  <c r="Q14" i="11"/>
  <c r="W13" i="11"/>
  <c r="T13" i="11"/>
  <c r="Q13" i="11"/>
  <c r="W10" i="11"/>
  <c r="T10" i="11"/>
  <c r="Q10" i="11"/>
  <c r="W9" i="11"/>
  <c r="T9" i="11"/>
  <c r="Q9" i="11"/>
  <c r="W8" i="11"/>
  <c r="T8" i="11"/>
  <c r="Q8" i="11"/>
  <c r="W5" i="11"/>
  <c r="T5" i="11"/>
  <c r="Q5" i="11"/>
  <c r="W4" i="11"/>
  <c r="T4" i="11"/>
  <c r="Q4" i="11"/>
  <c r="W3" i="11"/>
  <c r="T3" i="11"/>
  <c r="Q3" i="11"/>
  <c r="Q84" i="11"/>
  <c r="Q83" i="11"/>
  <c r="Q82" i="11"/>
  <c r="Q79" i="11"/>
  <c r="Q78" i="11"/>
  <c r="Q77" i="11"/>
  <c r="Q74" i="11"/>
  <c r="Q73" i="11"/>
  <c r="Q72" i="11"/>
  <c r="Q69" i="11"/>
  <c r="Q68" i="11"/>
  <c r="Q67" i="11"/>
  <c r="Q64" i="11"/>
  <c r="Q63" i="11"/>
  <c r="Q62" i="11"/>
  <c r="Q59" i="11"/>
  <c r="Q58" i="11"/>
  <c r="Q57" i="11"/>
  <c r="Q54" i="11"/>
  <c r="Q53" i="11"/>
  <c r="Q52" i="11"/>
  <c r="Q49" i="11"/>
  <c r="Q48" i="11"/>
  <c r="Q47" i="11"/>
  <c r="H140" i="11"/>
  <c r="H139" i="11"/>
  <c r="I134" i="11"/>
  <c r="I129" i="11"/>
  <c r="I124" i="11"/>
  <c r="H123" i="11"/>
  <c r="H122" i="11"/>
  <c r="I117" i="11"/>
  <c r="I112" i="11"/>
  <c r="I107" i="11"/>
  <c r="I123" i="11" s="1"/>
  <c r="H105" i="11"/>
  <c r="H104" i="11"/>
  <c r="I99" i="11"/>
  <c r="I94" i="11"/>
  <c r="I105" i="11" s="1"/>
  <c r="I89" i="11"/>
  <c r="H88" i="11"/>
  <c r="H87" i="11"/>
  <c r="I82" i="11"/>
  <c r="I77" i="11"/>
  <c r="I72" i="11"/>
  <c r="I87" i="11" s="1"/>
  <c r="H70" i="11"/>
  <c r="H69" i="11"/>
  <c r="I64" i="11"/>
  <c r="I59" i="11"/>
  <c r="I54" i="11"/>
  <c r="H53" i="11"/>
  <c r="H52" i="11"/>
  <c r="I47" i="11"/>
  <c r="I42" i="11"/>
  <c r="I37" i="11"/>
  <c r="H35" i="11"/>
  <c r="H34" i="11"/>
  <c r="I29" i="11"/>
  <c r="I24" i="11"/>
  <c r="I19" i="11"/>
  <c r="H18" i="11"/>
  <c r="H17" i="11"/>
  <c r="I12" i="11"/>
  <c r="I7" i="11"/>
  <c r="I2" i="11"/>
  <c r="Q84" i="9"/>
  <c r="Q83" i="9"/>
  <c r="Q82" i="9"/>
  <c r="Q79" i="9"/>
  <c r="Q78" i="9"/>
  <c r="Q77" i="9"/>
  <c r="Q74" i="9"/>
  <c r="Q73" i="9"/>
  <c r="Q72" i="9"/>
  <c r="Q69" i="9"/>
  <c r="Q68" i="9"/>
  <c r="Q67" i="9"/>
  <c r="O64" i="9"/>
  <c r="O63" i="9"/>
  <c r="O62" i="9"/>
  <c r="Q59" i="9"/>
  <c r="Q58" i="9"/>
  <c r="Q57" i="9"/>
  <c r="Q54" i="9"/>
  <c r="Q53" i="9"/>
  <c r="Q52" i="9"/>
  <c r="Q49" i="9"/>
  <c r="Q48" i="9"/>
  <c r="Q47" i="9"/>
  <c r="W40" i="9"/>
  <c r="T40" i="9"/>
  <c r="Q40" i="9"/>
  <c r="W39" i="9"/>
  <c r="T39" i="9"/>
  <c r="Q39" i="9"/>
  <c r="W38" i="9"/>
  <c r="T38" i="9"/>
  <c r="Q38" i="9"/>
  <c r="W35" i="9"/>
  <c r="T35" i="9"/>
  <c r="Q35" i="9"/>
  <c r="W34" i="9"/>
  <c r="T34" i="9"/>
  <c r="Q34" i="9"/>
  <c r="W33" i="9"/>
  <c r="T33" i="9"/>
  <c r="Q33" i="9"/>
  <c r="W30" i="9"/>
  <c r="T30" i="9"/>
  <c r="Q30" i="9"/>
  <c r="W29" i="9"/>
  <c r="T29" i="9"/>
  <c r="Q29" i="9"/>
  <c r="W28" i="9"/>
  <c r="T28" i="9"/>
  <c r="Q28" i="9"/>
  <c r="W25" i="9"/>
  <c r="T25" i="9"/>
  <c r="Q25" i="9"/>
  <c r="W24" i="9"/>
  <c r="T24" i="9"/>
  <c r="Q24" i="9"/>
  <c r="W23" i="9"/>
  <c r="T23" i="9"/>
  <c r="Q23" i="9"/>
  <c r="W20" i="9"/>
  <c r="T20" i="9"/>
  <c r="Q20" i="9"/>
  <c r="W19" i="9"/>
  <c r="T19" i="9"/>
  <c r="Q19" i="9"/>
  <c r="W18" i="9"/>
  <c r="T18" i="9"/>
  <c r="Q18" i="9"/>
  <c r="W15" i="9"/>
  <c r="T15" i="9"/>
  <c r="Q15" i="9"/>
  <c r="W14" i="9"/>
  <c r="T14" i="9"/>
  <c r="Q14" i="9"/>
  <c r="W13" i="9"/>
  <c r="T13" i="9"/>
  <c r="Q13" i="9"/>
  <c r="W10" i="9"/>
  <c r="T10" i="9"/>
  <c r="Q10" i="9"/>
  <c r="W9" i="9"/>
  <c r="T9" i="9"/>
  <c r="Q9" i="9"/>
  <c r="W8" i="9"/>
  <c r="T8" i="9"/>
  <c r="Q8" i="9"/>
  <c r="W5" i="9"/>
  <c r="T5" i="9"/>
  <c r="Q5" i="9"/>
  <c r="W4" i="9"/>
  <c r="T4" i="9"/>
  <c r="Q4" i="9"/>
  <c r="W3" i="9"/>
  <c r="T3" i="9"/>
  <c r="Q3" i="9"/>
  <c r="H140" i="9"/>
  <c r="H139" i="9"/>
  <c r="I134" i="9"/>
  <c r="I129" i="9"/>
  <c r="I124" i="9"/>
  <c r="H123" i="9"/>
  <c r="H122" i="9"/>
  <c r="I117" i="9"/>
  <c r="I112" i="9"/>
  <c r="I107" i="9"/>
  <c r="I122" i="9" s="1"/>
  <c r="H105" i="9"/>
  <c r="H104" i="9"/>
  <c r="I99" i="9"/>
  <c r="I94" i="9"/>
  <c r="I89" i="9"/>
  <c r="H88" i="9"/>
  <c r="H87" i="9"/>
  <c r="I82" i="9"/>
  <c r="I77" i="9"/>
  <c r="I72" i="9"/>
  <c r="H70" i="9"/>
  <c r="H69" i="9"/>
  <c r="I64" i="9"/>
  <c r="I59" i="9"/>
  <c r="I54" i="9"/>
  <c r="H53" i="9"/>
  <c r="H52" i="9"/>
  <c r="I47" i="9"/>
  <c r="I42" i="9"/>
  <c r="I37" i="9"/>
  <c r="H35" i="9"/>
  <c r="H34" i="9"/>
  <c r="I29" i="9"/>
  <c r="I24" i="9"/>
  <c r="I19" i="9"/>
  <c r="H18" i="9"/>
  <c r="H17" i="9"/>
  <c r="I12" i="9"/>
  <c r="I7" i="9"/>
  <c r="I2" i="9"/>
  <c r="D104" i="9"/>
  <c r="I134" i="6"/>
  <c r="I129" i="6"/>
  <c r="I139" i="6" s="1"/>
  <c r="I124" i="6"/>
  <c r="I117" i="6"/>
  <c r="I112" i="6"/>
  <c r="I107" i="6"/>
  <c r="I99" i="6"/>
  <c r="I94" i="6"/>
  <c r="I89" i="6"/>
  <c r="I82" i="6"/>
  <c r="I77" i="6"/>
  <c r="I72" i="6"/>
  <c r="I87" i="6" s="1"/>
  <c r="I52" i="6"/>
  <c r="I53" i="6"/>
  <c r="I64" i="6"/>
  <c r="I59" i="6"/>
  <c r="I54" i="6"/>
  <c r="I47" i="6"/>
  <c r="I42" i="6"/>
  <c r="I37" i="6"/>
  <c r="I29" i="6"/>
  <c r="I24" i="6"/>
  <c r="I19" i="6"/>
  <c r="I35" i="6" s="1"/>
  <c r="I7" i="6"/>
  <c r="I12" i="6"/>
  <c r="I18" i="6" s="1"/>
  <c r="I2" i="6"/>
  <c r="I123" i="6"/>
  <c r="I122" i="6"/>
  <c r="I69" i="6"/>
  <c r="I105" i="6"/>
  <c r="I104" i="6"/>
  <c r="I34" i="11" l="1"/>
  <c r="I18" i="11"/>
  <c r="I104" i="11"/>
  <c r="I140" i="9"/>
  <c r="I17" i="9"/>
  <c r="I35" i="9"/>
  <c r="I70" i="6"/>
  <c r="I140" i="6"/>
  <c r="I34" i="6"/>
  <c r="I88" i="6"/>
  <c r="I69" i="11"/>
  <c r="I139" i="11"/>
  <c r="I140" i="11"/>
  <c r="I88" i="11"/>
  <c r="I52" i="11"/>
  <c r="I35" i="11"/>
  <c r="I53" i="11"/>
  <c r="I70" i="11"/>
  <c r="I17" i="11"/>
  <c r="I122" i="11"/>
  <c r="I104" i="9"/>
  <c r="I34" i="9"/>
  <c r="I52" i="9"/>
  <c r="I70" i="9"/>
  <c r="I139" i="9"/>
  <c r="I123" i="9"/>
  <c r="I105" i="9"/>
  <c r="I88" i="9"/>
  <c r="I87" i="9"/>
  <c r="I69" i="9"/>
  <c r="I53" i="9"/>
  <c r="I18" i="9"/>
  <c r="I17" i="6"/>
  <c r="O41" i="5" l="1"/>
  <c r="N41" i="5"/>
  <c r="S41" i="5"/>
  <c r="R41" i="5"/>
  <c r="Q41" i="5"/>
  <c r="P40" i="5"/>
  <c r="O40" i="5"/>
  <c r="N40" i="5"/>
  <c r="M41" i="5"/>
  <c r="L41" i="5"/>
  <c r="M44" i="2"/>
  <c r="N44" i="2"/>
  <c r="O44" i="2"/>
  <c r="P44" i="2"/>
  <c r="Q44" i="2"/>
  <c r="R44" i="2"/>
  <c r="S44" i="2"/>
  <c r="M45" i="2"/>
  <c r="N45" i="2"/>
  <c r="O45" i="2"/>
  <c r="P45" i="2"/>
  <c r="Q45" i="2"/>
  <c r="R45" i="2"/>
  <c r="S45" i="2"/>
  <c r="L45" i="2"/>
  <c r="L44" i="2"/>
  <c r="F87" i="11"/>
  <c r="F88" i="11"/>
  <c r="G140" i="11"/>
  <c r="F140" i="11"/>
  <c r="E140" i="11"/>
  <c r="D140" i="11"/>
  <c r="G139" i="11"/>
  <c r="F139" i="11"/>
  <c r="E139" i="11"/>
  <c r="D139" i="11"/>
  <c r="G123" i="11"/>
  <c r="F123" i="11"/>
  <c r="E123" i="11"/>
  <c r="D123" i="11"/>
  <c r="G122" i="11"/>
  <c r="F122" i="11"/>
  <c r="E122" i="11"/>
  <c r="D122" i="11"/>
  <c r="G105" i="11"/>
  <c r="F105" i="11"/>
  <c r="E105" i="11"/>
  <c r="D105" i="11"/>
  <c r="G104" i="11"/>
  <c r="F104" i="11"/>
  <c r="E104" i="11"/>
  <c r="D104" i="11"/>
  <c r="G88" i="11"/>
  <c r="E88" i="11"/>
  <c r="D88" i="11"/>
  <c r="G87" i="11"/>
  <c r="E87" i="11"/>
  <c r="D87" i="11"/>
  <c r="Q86" i="11"/>
  <c r="P86" i="11"/>
  <c r="O86" i="11"/>
  <c r="Q85" i="11"/>
  <c r="P85" i="11"/>
  <c r="O85" i="11"/>
  <c r="Q81" i="11"/>
  <c r="P81" i="11"/>
  <c r="O81" i="11"/>
  <c r="Q80" i="11"/>
  <c r="P80" i="11"/>
  <c r="O80" i="11"/>
  <c r="Q76" i="11"/>
  <c r="P76" i="11"/>
  <c r="O76" i="11"/>
  <c r="Q75" i="11"/>
  <c r="P75" i="11"/>
  <c r="O75" i="11"/>
  <c r="Q71" i="11"/>
  <c r="P71" i="11"/>
  <c r="O71" i="11"/>
  <c r="Q70" i="11"/>
  <c r="P70" i="11"/>
  <c r="O70" i="11"/>
  <c r="G70" i="11"/>
  <c r="F70" i="11"/>
  <c r="E70" i="11"/>
  <c r="D70" i="11"/>
  <c r="G69" i="11"/>
  <c r="F69" i="11"/>
  <c r="E69" i="11"/>
  <c r="D69" i="11"/>
  <c r="Q66" i="11"/>
  <c r="P66" i="11"/>
  <c r="O66" i="11"/>
  <c r="Q65" i="11"/>
  <c r="P65" i="11"/>
  <c r="O65" i="11"/>
  <c r="Q61" i="11"/>
  <c r="P61" i="11"/>
  <c r="O61" i="11"/>
  <c r="Q60" i="11"/>
  <c r="P60" i="11"/>
  <c r="O60" i="11"/>
  <c r="Q56" i="11"/>
  <c r="P56" i="11"/>
  <c r="O56" i="11"/>
  <c r="Q55" i="11"/>
  <c r="P55" i="11"/>
  <c r="O55" i="11"/>
  <c r="F53" i="11"/>
  <c r="E53" i="11"/>
  <c r="D53" i="11"/>
  <c r="F52" i="11"/>
  <c r="E52" i="11"/>
  <c r="D52" i="11"/>
  <c r="Q51" i="11"/>
  <c r="P51" i="11"/>
  <c r="O51" i="11"/>
  <c r="Q50" i="11"/>
  <c r="P50" i="11"/>
  <c r="O50" i="11"/>
  <c r="V41" i="11"/>
  <c r="V42" i="11" s="1"/>
  <c r="U41" i="11"/>
  <c r="U42" i="11" s="1"/>
  <c r="S41" i="11"/>
  <c r="S42" i="11" s="1"/>
  <c r="R41" i="11"/>
  <c r="R42" i="11" s="1"/>
  <c r="P41" i="11"/>
  <c r="P42" i="11" s="1"/>
  <c r="O41" i="11"/>
  <c r="O42" i="11" s="1"/>
  <c r="V36" i="11"/>
  <c r="V37" i="11" s="1"/>
  <c r="U36" i="11"/>
  <c r="U37" i="11" s="1"/>
  <c r="S36" i="11"/>
  <c r="S37" i="11" s="1"/>
  <c r="R36" i="11"/>
  <c r="R37" i="11" s="1"/>
  <c r="P36" i="11"/>
  <c r="P37" i="11" s="1"/>
  <c r="O36" i="11"/>
  <c r="O37" i="11" s="1"/>
  <c r="G35" i="11"/>
  <c r="F35" i="11"/>
  <c r="E35" i="11"/>
  <c r="D35" i="11"/>
  <c r="G34" i="11"/>
  <c r="F34" i="11"/>
  <c r="E34" i="11"/>
  <c r="D34" i="11"/>
  <c r="V31" i="11"/>
  <c r="V32" i="11" s="1"/>
  <c r="U31" i="11"/>
  <c r="U32" i="11" s="1"/>
  <c r="S31" i="11"/>
  <c r="S32" i="11" s="1"/>
  <c r="R31" i="11"/>
  <c r="R32" i="11" s="1"/>
  <c r="P31" i="11"/>
  <c r="P32" i="11" s="1"/>
  <c r="O31" i="11"/>
  <c r="O32" i="11" s="1"/>
  <c r="W31" i="11"/>
  <c r="V26" i="11"/>
  <c r="V27" i="11" s="1"/>
  <c r="U26" i="11"/>
  <c r="U27" i="11" s="1"/>
  <c r="S26" i="11"/>
  <c r="S27" i="11" s="1"/>
  <c r="R26" i="11"/>
  <c r="R27" i="11" s="1"/>
  <c r="Q26" i="11"/>
  <c r="Q27" i="11" s="1"/>
  <c r="P26" i="11"/>
  <c r="P27" i="11" s="1"/>
  <c r="O26" i="11"/>
  <c r="O27" i="11" s="1"/>
  <c r="V21" i="11"/>
  <c r="V22" i="11" s="1"/>
  <c r="U21" i="11"/>
  <c r="U22" i="11" s="1"/>
  <c r="S21" i="11"/>
  <c r="S22" i="11" s="1"/>
  <c r="R21" i="11"/>
  <c r="R22" i="11" s="1"/>
  <c r="Q21" i="11"/>
  <c r="P21" i="11"/>
  <c r="P22" i="11" s="1"/>
  <c r="O21" i="11"/>
  <c r="O22" i="11" s="1"/>
  <c r="Q22" i="11"/>
  <c r="G18" i="11"/>
  <c r="F18" i="11"/>
  <c r="E18" i="11"/>
  <c r="D18" i="11"/>
  <c r="G17" i="11"/>
  <c r="F17" i="11"/>
  <c r="E17" i="11"/>
  <c r="D17" i="11"/>
  <c r="V16" i="11"/>
  <c r="V17" i="11" s="1"/>
  <c r="U16" i="11"/>
  <c r="U17" i="11" s="1"/>
  <c r="S16" i="11"/>
  <c r="S17" i="11" s="1"/>
  <c r="R16" i="11"/>
  <c r="R17" i="11" s="1"/>
  <c r="P16" i="11"/>
  <c r="P17" i="11" s="1"/>
  <c r="O16" i="11"/>
  <c r="O17" i="11" s="1"/>
  <c r="W16" i="11"/>
  <c r="Q16" i="11"/>
  <c r="V11" i="11"/>
  <c r="V12" i="11" s="1"/>
  <c r="U11" i="11"/>
  <c r="U12" i="11" s="1"/>
  <c r="T11" i="11"/>
  <c r="T12" i="11" s="1"/>
  <c r="S11" i="11"/>
  <c r="S12" i="11" s="1"/>
  <c r="R11" i="11"/>
  <c r="R12" i="11" s="1"/>
  <c r="P11" i="11"/>
  <c r="P12" i="11" s="1"/>
  <c r="O11" i="11"/>
  <c r="O12" i="11" s="1"/>
  <c r="V6" i="11"/>
  <c r="V7" i="11" s="1"/>
  <c r="U6" i="11"/>
  <c r="U7" i="11" s="1"/>
  <c r="T6" i="11"/>
  <c r="T7" i="11" s="1"/>
  <c r="S6" i="11"/>
  <c r="S7" i="11" s="1"/>
  <c r="R6" i="11"/>
  <c r="R7" i="11" s="1"/>
  <c r="P6" i="11"/>
  <c r="P7" i="11" s="1"/>
  <c r="O6" i="11"/>
  <c r="O7" i="11" s="1"/>
  <c r="Q31" i="11" l="1"/>
  <c r="Q32" i="11" s="1"/>
  <c r="T16" i="11"/>
  <c r="T17" i="11" s="1"/>
  <c r="L40" i="5"/>
  <c r="R40" i="5"/>
  <c r="P41" i="5"/>
  <c r="Q40" i="5"/>
  <c r="M40" i="5"/>
  <c r="S40" i="5"/>
  <c r="W26" i="11"/>
  <c r="W27" i="11" s="1"/>
  <c r="W32" i="11"/>
  <c r="Q17" i="11"/>
  <c r="W17" i="11"/>
  <c r="Q36" i="11"/>
  <c r="Q37" i="11" s="1"/>
  <c r="W36" i="11"/>
  <c r="W37" i="11" s="1"/>
  <c r="Q41" i="11"/>
  <c r="Q42" i="11" s="1"/>
  <c r="W41" i="11"/>
  <c r="W42" i="11" s="1"/>
  <c r="T21" i="11"/>
  <c r="T22" i="11" s="1"/>
  <c r="T26" i="11"/>
  <c r="T27" i="11" s="1"/>
  <c r="T31" i="11"/>
  <c r="T32" i="11" s="1"/>
  <c r="W21" i="11"/>
  <c r="W22" i="11" s="1"/>
  <c r="Q6" i="11"/>
  <c r="Q7" i="11" s="1"/>
  <c r="W6" i="11"/>
  <c r="W7" i="11" s="1"/>
  <c r="Q11" i="11"/>
  <c r="Q12" i="11" s="1"/>
  <c r="W11" i="11"/>
  <c r="W12" i="11" s="1"/>
  <c r="T36" i="11"/>
  <c r="T37" i="11" s="1"/>
  <c r="T41" i="11"/>
  <c r="T42" i="11" s="1"/>
  <c r="Q86" i="9" l="1"/>
  <c r="P86" i="9"/>
  <c r="O86" i="9"/>
  <c r="Q85" i="9"/>
  <c r="P85" i="9"/>
  <c r="O85" i="9"/>
  <c r="Q81" i="9"/>
  <c r="P81" i="9"/>
  <c r="O81" i="9"/>
  <c r="Q80" i="9"/>
  <c r="P80" i="9"/>
  <c r="O80" i="9"/>
  <c r="Q76" i="9"/>
  <c r="P76" i="9"/>
  <c r="O76" i="9"/>
  <c r="Q75" i="9"/>
  <c r="P75" i="9"/>
  <c r="O75" i="9"/>
  <c r="Q71" i="9"/>
  <c r="P71" i="9"/>
  <c r="O71" i="9"/>
  <c r="Q70" i="9"/>
  <c r="P70" i="9"/>
  <c r="O70" i="9"/>
  <c r="Q66" i="9"/>
  <c r="P66" i="9"/>
  <c r="O66" i="9"/>
  <c r="Q65" i="9"/>
  <c r="P65" i="9"/>
  <c r="O65" i="9"/>
  <c r="Q61" i="9"/>
  <c r="P61" i="9"/>
  <c r="O61" i="9"/>
  <c r="Q60" i="9"/>
  <c r="P60" i="9"/>
  <c r="O60" i="9"/>
  <c r="Q56" i="9"/>
  <c r="P56" i="9"/>
  <c r="O56" i="9"/>
  <c r="Q55" i="9"/>
  <c r="P55" i="9"/>
  <c r="O55" i="9"/>
  <c r="Q51" i="9"/>
  <c r="P51" i="9"/>
  <c r="O51" i="9"/>
  <c r="Q50" i="9"/>
  <c r="P50" i="9"/>
  <c r="O50" i="9"/>
  <c r="G140" i="9"/>
  <c r="F140" i="9"/>
  <c r="E140" i="9"/>
  <c r="D140" i="9"/>
  <c r="G139" i="9"/>
  <c r="F139" i="9"/>
  <c r="E139" i="9"/>
  <c r="D139" i="9"/>
  <c r="G123" i="9"/>
  <c r="F123" i="9"/>
  <c r="E123" i="9"/>
  <c r="D123" i="9"/>
  <c r="G122" i="9"/>
  <c r="F122" i="9"/>
  <c r="E122" i="9"/>
  <c r="D122" i="9"/>
  <c r="G105" i="9"/>
  <c r="F105" i="9"/>
  <c r="E105" i="9"/>
  <c r="D105" i="9"/>
  <c r="G104" i="9"/>
  <c r="F104" i="9"/>
  <c r="E104" i="9"/>
  <c r="G88" i="9"/>
  <c r="F88" i="9"/>
  <c r="E88" i="9"/>
  <c r="D88" i="9"/>
  <c r="G87" i="9"/>
  <c r="F87" i="9"/>
  <c r="E87" i="9"/>
  <c r="D87" i="9"/>
  <c r="G70" i="9"/>
  <c r="F70" i="9"/>
  <c r="E70" i="9"/>
  <c r="D70" i="9"/>
  <c r="G69" i="9"/>
  <c r="F69" i="9"/>
  <c r="E69" i="9"/>
  <c r="D69" i="9"/>
  <c r="F53" i="9"/>
  <c r="E53" i="9"/>
  <c r="D53" i="9"/>
  <c r="F52" i="9"/>
  <c r="E52" i="9"/>
  <c r="D52" i="9"/>
  <c r="V41" i="9"/>
  <c r="V42" i="9" s="1"/>
  <c r="U41" i="9"/>
  <c r="U42" i="9" s="1"/>
  <c r="S41" i="9"/>
  <c r="S42" i="9" s="1"/>
  <c r="R41" i="9"/>
  <c r="R42" i="9" s="1"/>
  <c r="P41" i="9"/>
  <c r="P42" i="9" s="1"/>
  <c r="O41" i="9"/>
  <c r="O42" i="9" s="1"/>
  <c r="V36" i="9"/>
  <c r="V37" i="9" s="1"/>
  <c r="U36" i="9"/>
  <c r="U37" i="9" s="1"/>
  <c r="S36" i="9"/>
  <c r="S37" i="9" s="1"/>
  <c r="R36" i="9"/>
  <c r="R37" i="9" s="1"/>
  <c r="P36" i="9"/>
  <c r="P37" i="9" s="1"/>
  <c r="O36" i="9"/>
  <c r="O37" i="9" s="1"/>
  <c r="G35" i="9"/>
  <c r="F35" i="9"/>
  <c r="E35" i="9"/>
  <c r="D35" i="9"/>
  <c r="G34" i="9"/>
  <c r="F34" i="9"/>
  <c r="E34" i="9"/>
  <c r="D34" i="9"/>
  <c r="V31" i="9"/>
  <c r="V32" i="9" s="1"/>
  <c r="U31" i="9"/>
  <c r="U32" i="9" s="1"/>
  <c r="S31" i="9"/>
  <c r="S32" i="9" s="1"/>
  <c r="R31" i="9"/>
  <c r="R32" i="9" s="1"/>
  <c r="P31" i="9"/>
  <c r="P32" i="9" s="1"/>
  <c r="O31" i="9"/>
  <c r="O32" i="9" s="1"/>
  <c r="V26" i="9"/>
  <c r="V27" i="9" s="1"/>
  <c r="U26" i="9"/>
  <c r="U27" i="9" s="1"/>
  <c r="S26" i="9"/>
  <c r="S27" i="9" s="1"/>
  <c r="R26" i="9"/>
  <c r="R27" i="9" s="1"/>
  <c r="P26" i="9"/>
  <c r="P27" i="9" s="1"/>
  <c r="O26" i="9"/>
  <c r="O27" i="9" s="1"/>
  <c r="V21" i="9"/>
  <c r="V22" i="9" s="1"/>
  <c r="U21" i="9"/>
  <c r="U22" i="9" s="1"/>
  <c r="S21" i="9"/>
  <c r="S22" i="9" s="1"/>
  <c r="R21" i="9"/>
  <c r="R22" i="9" s="1"/>
  <c r="P21" i="9"/>
  <c r="P22" i="9" s="1"/>
  <c r="O21" i="9"/>
  <c r="O22" i="9" s="1"/>
  <c r="G18" i="9"/>
  <c r="F18" i="9"/>
  <c r="E18" i="9"/>
  <c r="D18" i="9"/>
  <c r="G17" i="9"/>
  <c r="F17" i="9"/>
  <c r="E17" i="9"/>
  <c r="D17" i="9"/>
  <c r="V16" i="9"/>
  <c r="V17" i="9" s="1"/>
  <c r="U16" i="9"/>
  <c r="U17" i="9" s="1"/>
  <c r="S16" i="9"/>
  <c r="S17" i="9" s="1"/>
  <c r="R16" i="9"/>
  <c r="R17" i="9" s="1"/>
  <c r="P16" i="9"/>
  <c r="P17" i="9" s="1"/>
  <c r="O16" i="9"/>
  <c r="O17" i="9" s="1"/>
  <c r="V11" i="9"/>
  <c r="V12" i="9" s="1"/>
  <c r="U11" i="9"/>
  <c r="U12" i="9" s="1"/>
  <c r="S11" i="9"/>
  <c r="S12" i="9" s="1"/>
  <c r="R11" i="9"/>
  <c r="R12" i="9" s="1"/>
  <c r="P11" i="9"/>
  <c r="P12" i="9" s="1"/>
  <c r="O11" i="9"/>
  <c r="O12" i="9" s="1"/>
  <c r="V6" i="9"/>
  <c r="V7" i="9" s="1"/>
  <c r="U6" i="9"/>
  <c r="U7" i="9" s="1"/>
  <c r="S6" i="9"/>
  <c r="S7" i="9" s="1"/>
  <c r="R6" i="9"/>
  <c r="R7" i="9" s="1"/>
  <c r="P6" i="9"/>
  <c r="P7" i="9" s="1"/>
  <c r="O6" i="9"/>
  <c r="O7" i="9" s="1"/>
  <c r="Q3" i="6"/>
  <c r="T3" i="6"/>
  <c r="W3" i="6"/>
  <c r="Q4" i="6"/>
  <c r="T4" i="6"/>
  <c r="W4" i="6"/>
  <c r="Q5" i="6"/>
  <c r="T5" i="6"/>
  <c r="W5" i="6"/>
  <c r="V41" i="6"/>
  <c r="V42" i="6" s="1"/>
  <c r="U41" i="6"/>
  <c r="U42" i="6" s="1"/>
  <c r="S41" i="6"/>
  <c r="S42" i="6" s="1"/>
  <c r="R41" i="6"/>
  <c r="R42" i="6" s="1"/>
  <c r="P41" i="6"/>
  <c r="P42" i="6" s="1"/>
  <c r="O41" i="6"/>
  <c r="O42" i="6" s="1"/>
  <c r="W40" i="6"/>
  <c r="T40" i="6"/>
  <c r="Q40" i="6"/>
  <c r="W39" i="6"/>
  <c r="T39" i="6"/>
  <c r="Q39" i="6"/>
  <c r="W38" i="6"/>
  <c r="T38" i="6"/>
  <c r="Q38" i="6"/>
  <c r="V36" i="6"/>
  <c r="V37" i="6" s="1"/>
  <c r="U36" i="6"/>
  <c r="U37" i="6" s="1"/>
  <c r="S36" i="6"/>
  <c r="S37" i="6" s="1"/>
  <c r="R36" i="6"/>
  <c r="R37" i="6" s="1"/>
  <c r="P36" i="6"/>
  <c r="P37" i="6" s="1"/>
  <c r="O36" i="6"/>
  <c r="O37" i="6" s="1"/>
  <c r="W35" i="6"/>
  <c r="T35" i="6"/>
  <c r="Q35" i="6"/>
  <c r="W34" i="6"/>
  <c r="T34" i="6"/>
  <c r="Q34" i="6"/>
  <c r="W33" i="6"/>
  <c r="T33" i="6"/>
  <c r="Q33" i="6"/>
  <c r="V31" i="6"/>
  <c r="V32" i="6" s="1"/>
  <c r="U31" i="6"/>
  <c r="U32" i="6" s="1"/>
  <c r="S31" i="6"/>
  <c r="S32" i="6" s="1"/>
  <c r="R31" i="6"/>
  <c r="R32" i="6" s="1"/>
  <c r="P31" i="6"/>
  <c r="P32" i="6" s="1"/>
  <c r="O31" i="6"/>
  <c r="O32" i="6" s="1"/>
  <c r="W30" i="6"/>
  <c r="T30" i="6"/>
  <c r="Q30" i="6"/>
  <c r="W29" i="6"/>
  <c r="T29" i="6"/>
  <c r="Q29" i="6"/>
  <c r="W28" i="6"/>
  <c r="T28" i="6"/>
  <c r="Q28" i="6"/>
  <c r="V26" i="6"/>
  <c r="V27" i="6" s="1"/>
  <c r="U26" i="6"/>
  <c r="U27" i="6" s="1"/>
  <c r="S26" i="6"/>
  <c r="S27" i="6" s="1"/>
  <c r="R26" i="6"/>
  <c r="R27" i="6" s="1"/>
  <c r="P26" i="6"/>
  <c r="P27" i="6" s="1"/>
  <c r="O26" i="6"/>
  <c r="O27" i="6" s="1"/>
  <c r="W25" i="6"/>
  <c r="T25" i="6"/>
  <c r="Q25" i="6"/>
  <c r="W24" i="6"/>
  <c r="T24" i="6"/>
  <c r="Q24" i="6"/>
  <c r="W23" i="6"/>
  <c r="T23" i="6"/>
  <c r="Q23" i="6"/>
  <c r="V21" i="6"/>
  <c r="V22" i="6" s="1"/>
  <c r="U21" i="6"/>
  <c r="U22" i="6" s="1"/>
  <c r="S21" i="6"/>
  <c r="S22" i="6" s="1"/>
  <c r="R21" i="6"/>
  <c r="R22" i="6" s="1"/>
  <c r="P21" i="6"/>
  <c r="P22" i="6" s="1"/>
  <c r="O21" i="6"/>
  <c r="O22" i="6" s="1"/>
  <c r="W20" i="6"/>
  <c r="T20" i="6"/>
  <c r="Q20" i="6"/>
  <c r="W19" i="6"/>
  <c r="T19" i="6"/>
  <c r="Q19" i="6"/>
  <c r="W18" i="6"/>
  <c r="T18" i="6"/>
  <c r="Q18" i="6"/>
  <c r="V16" i="6"/>
  <c r="V17" i="6" s="1"/>
  <c r="U16" i="6"/>
  <c r="U17" i="6" s="1"/>
  <c r="S16" i="6"/>
  <c r="S17" i="6" s="1"/>
  <c r="R16" i="6"/>
  <c r="R17" i="6" s="1"/>
  <c r="P16" i="6"/>
  <c r="P17" i="6" s="1"/>
  <c r="O16" i="6"/>
  <c r="O17" i="6" s="1"/>
  <c r="W15" i="6"/>
  <c r="T15" i="6"/>
  <c r="Q15" i="6"/>
  <c r="W14" i="6"/>
  <c r="T14" i="6"/>
  <c r="Q14" i="6"/>
  <c r="W13" i="6"/>
  <c r="T13" i="6"/>
  <c r="Q13" i="6"/>
  <c r="V11" i="6"/>
  <c r="V12" i="6" s="1"/>
  <c r="U11" i="6"/>
  <c r="U12" i="6" s="1"/>
  <c r="S11" i="6"/>
  <c r="S12" i="6" s="1"/>
  <c r="R11" i="6"/>
  <c r="R12" i="6" s="1"/>
  <c r="P11" i="6"/>
  <c r="P12" i="6" s="1"/>
  <c r="O11" i="6"/>
  <c r="O12" i="6" s="1"/>
  <c r="W10" i="6"/>
  <c r="T10" i="6"/>
  <c r="Q10" i="6"/>
  <c r="W9" i="6"/>
  <c r="T9" i="6"/>
  <c r="Q9" i="6"/>
  <c r="W8" i="6"/>
  <c r="T8" i="6"/>
  <c r="Q8" i="6"/>
  <c r="V6" i="6"/>
  <c r="V7" i="6" s="1"/>
  <c r="U6" i="6"/>
  <c r="U7" i="6" s="1"/>
  <c r="S6" i="6"/>
  <c r="S7" i="6" s="1"/>
  <c r="R6" i="6"/>
  <c r="R7" i="6" s="1"/>
  <c r="P6" i="6"/>
  <c r="P7" i="6" s="1"/>
  <c r="O6" i="6"/>
  <c r="O7" i="6" s="1"/>
  <c r="G18" i="6"/>
  <c r="G17" i="6"/>
  <c r="J53" i="6"/>
  <c r="H53" i="6"/>
  <c r="G53" i="6"/>
  <c r="F53" i="6"/>
  <c r="E53" i="6"/>
  <c r="D53" i="6"/>
  <c r="J52" i="6"/>
  <c r="H52" i="6"/>
  <c r="G52" i="6"/>
  <c r="F52" i="6"/>
  <c r="E52" i="6"/>
  <c r="D52" i="6"/>
  <c r="J70" i="6"/>
  <c r="H70" i="6"/>
  <c r="G70" i="6"/>
  <c r="F70" i="6"/>
  <c r="E70" i="6"/>
  <c r="D70" i="6"/>
  <c r="J69" i="6"/>
  <c r="H69" i="6"/>
  <c r="G69" i="6"/>
  <c r="F69" i="6"/>
  <c r="E69" i="6"/>
  <c r="D69" i="6"/>
  <c r="J88" i="6"/>
  <c r="H88" i="6"/>
  <c r="G88" i="6"/>
  <c r="F88" i="6"/>
  <c r="E88" i="6"/>
  <c r="D88" i="6"/>
  <c r="J87" i="6"/>
  <c r="H87" i="6"/>
  <c r="G87" i="6"/>
  <c r="F87" i="6"/>
  <c r="E87" i="6"/>
  <c r="D87" i="6"/>
  <c r="J140" i="6"/>
  <c r="H140" i="6"/>
  <c r="G140" i="6"/>
  <c r="F140" i="6"/>
  <c r="E140" i="6"/>
  <c r="D140" i="6"/>
  <c r="J139" i="6"/>
  <c r="H139" i="6"/>
  <c r="G139" i="6"/>
  <c r="F139" i="6"/>
  <c r="E139" i="6"/>
  <c r="D139" i="6"/>
  <c r="J123" i="6"/>
  <c r="H123" i="6"/>
  <c r="G123" i="6"/>
  <c r="F123" i="6"/>
  <c r="E123" i="6"/>
  <c r="D123" i="6"/>
  <c r="J122" i="6"/>
  <c r="H122" i="6"/>
  <c r="G122" i="6"/>
  <c r="F122" i="6"/>
  <c r="E122" i="6"/>
  <c r="D122" i="6"/>
  <c r="J105" i="6"/>
  <c r="H105" i="6"/>
  <c r="G105" i="6"/>
  <c r="F105" i="6"/>
  <c r="E105" i="6"/>
  <c r="D105" i="6"/>
  <c r="J104" i="6"/>
  <c r="H104" i="6"/>
  <c r="G104" i="6"/>
  <c r="F104" i="6"/>
  <c r="E104" i="6"/>
  <c r="D104" i="6"/>
  <c r="J35" i="6"/>
  <c r="H35" i="6"/>
  <c r="G35" i="6"/>
  <c r="F35" i="6"/>
  <c r="E35" i="6"/>
  <c r="D35" i="6"/>
  <c r="J34" i="6"/>
  <c r="H34" i="6"/>
  <c r="G34" i="6"/>
  <c r="F34" i="6"/>
  <c r="E34" i="6"/>
  <c r="D34" i="6"/>
  <c r="E18" i="6"/>
  <c r="F18" i="6"/>
  <c r="H18" i="6"/>
  <c r="J18" i="6"/>
  <c r="D18" i="6"/>
  <c r="E17" i="6"/>
  <c r="F17" i="6"/>
  <c r="H17" i="6"/>
  <c r="J17" i="6"/>
  <c r="D17" i="6"/>
  <c r="T6" i="9" l="1"/>
  <c r="T7" i="9" s="1"/>
  <c r="T11" i="9"/>
  <c r="T12" i="9" s="1"/>
  <c r="T16" i="9"/>
  <c r="T17" i="9" s="1"/>
  <c r="T21" i="9"/>
  <c r="T22" i="9" s="1"/>
  <c r="T26" i="9"/>
  <c r="T27" i="9" s="1"/>
  <c r="T31" i="9"/>
  <c r="T32" i="9" s="1"/>
  <c r="T36" i="9"/>
  <c r="T37" i="9" s="1"/>
  <c r="T41" i="9"/>
  <c r="T42" i="9" s="1"/>
  <c r="Q6" i="9"/>
  <c r="Q7" i="9" s="1"/>
  <c r="W6" i="9"/>
  <c r="W7" i="9" s="1"/>
  <c r="Q11" i="9"/>
  <c r="Q12" i="9" s="1"/>
  <c r="W11" i="9"/>
  <c r="W12" i="9" s="1"/>
  <c r="Q16" i="9"/>
  <c r="Q17" i="9" s="1"/>
  <c r="W16" i="9"/>
  <c r="W17" i="9" s="1"/>
  <c r="Q21" i="9"/>
  <c r="Q22" i="9" s="1"/>
  <c r="W21" i="9"/>
  <c r="W22" i="9" s="1"/>
  <c r="Q26" i="9"/>
  <c r="Q27" i="9" s="1"/>
  <c r="W26" i="9"/>
  <c r="W27" i="9" s="1"/>
  <c r="Q31" i="9"/>
  <c r="Q32" i="9" s="1"/>
  <c r="W31" i="9"/>
  <c r="W32" i="9" s="1"/>
  <c r="Q36" i="9"/>
  <c r="Q37" i="9" s="1"/>
  <c r="W36" i="9"/>
  <c r="W37" i="9" s="1"/>
  <c r="Q41" i="9"/>
  <c r="Q42" i="9" s="1"/>
  <c r="W41" i="9"/>
  <c r="W42" i="9" s="1"/>
  <c r="T22" i="6"/>
  <c r="Q42" i="6"/>
  <c r="Q6" i="6"/>
  <c r="Q7" i="6" s="1"/>
  <c r="W6" i="6"/>
  <c r="W7" i="6" s="1"/>
  <c r="Q11" i="6"/>
  <c r="Q12" i="6" s="1"/>
  <c r="W11" i="6"/>
  <c r="W12" i="6" s="1"/>
  <c r="Q16" i="6"/>
  <c r="Q17" i="6" s="1"/>
  <c r="W16" i="6"/>
  <c r="W17" i="6" s="1"/>
  <c r="Q21" i="6"/>
  <c r="Q22" i="6" s="1"/>
  <c r="W21" i="6"/>
  <c r="W22" i="6" s="1"/>
  <c r="Q26" i="6"/>
  <c r="Q27" i="6" s="1"/>
  <c r="W26" i="6"/>
  <c r="W27" i="6" s="1"/>
  <c r="Q31" i="6"/>
  <c r="Q32" i="6" s="1"/>
  <c r="W31" i="6"/>
  <c r="W32" i="6" s="1"/>
  <c r="Q36" i="6"/>
  <c r="Q37" i="6" s="1"/>
  <c r="W36" i="6"/>
  <c r="W37" i="6" s="1"/>
  <c r="Q41" i="6"/>
  <c r="W41" i="6"/>
  <c r="W42" i="6" s="1"/>
  <c r="T6" i="6"/>
  <c r="T7" i="6" s="1"/>
  <c r="T11" i="6"/>
  <c r="T12" i="6" s="1"/>
  <c r="T16" i="6"/>
  <c r="T17" i="6" s="1"/>
  <c r="T21" i="6"/>
  <c r="T26" i="6"/>
  <c r="T27" i="6" s="1"/>
  <c r="T31" i="6"/>
  <c r="T32" i="6" s="1"/>
  <c r="T36" i="6"/>
  <c r="T37" i="6" s="1"/>
  <c r="T41" i="6"/>
  <c r="T42" i="6" s="1"/>
  <c r="G41" i="5" l="1"/>
  <c r="G42" i="5"/>
  <c r="S33" i="5"/>
  <c r="R33" i="5"/>
  <c r="Q33" i="5"/>
  <c r="P33" i="5"/>
  <c r="O33" i="5"/>
  <c r="N33" i="5"/>
  <c r="M33" i="5"/>
  <c r="L33" i="5"/>
  <c r="S32" i="5"/>
  <c r="R32" i="5"/>
  <c r="Q32" i="5"/>
  <c r="P32" i="5"/>
  <c r="O32" i="5"/>
  <c r="N32" i="5"/>
  <c r="M32" i="5"/>
  <c r="L32" i="5"/>
  <c r="I63" i="5"/>
  <c r="H63" i="5"/>
  <c r="G63" i="5"/>
  <c r="F63" i="5"/>
  <c r="E63" i="5"/>
  <c r="D63" i="5"/>
  <c r="C63" i="5"/>
  <c r="B63" i="5"/>
  <c r="I62" i="5"/>
  <c r="H62" i="5"/>
  <c r="G62" i="5"/>
  <c r="F62" i="5"/>
  <c r="E62" i="5"/>
  <c r="D62" i="5"/>
  <c r="C62" i="5"/>
  <c r="B62" i="5"/>
  <c r="I42" i="5"/>
  <c r="H42" i="5"/>
  <c r="F42" i="5"/>
  <c r="E42" i="5"/>
  <c r="D42" i="5"/>
  <c r="C42" i="5"/>
  <c r="B42" i="5"/>
  <c r="I41" i="5"/>
  <c r="H41" i="5"/>
  <c r="F41" i="5"/>
  <c r="E41" i="5"/>
  <c r="D41" i="5"/>
  <c r="C41" i="5"/>
  <c r="B41" i="5"/>
  <c r="S23" i="5"/>
  <c r="R23" i="5"/>
  <c r="Q23" i="5"/>
  <c r="P23" i="5"/>
  <c r="O23" i="5"/>
  <c r="N23" i="5"/>
  <c r="M23" i="5"/>
  <c r="L23" i="5"/>
  <c r="S22" i="5"/>
  <c r="R22" i="5"/>
  <c r="Q22" i="5"/>
  <c r="P22" i="5"/>
  <c r="O22" i="5"/>
  <c r="N22" i="5"/>
  <c r="M22" i="5"/>
  <c r="L22" i="5"/>
  <c r="S21" i="5"/>
  <c r="R21" i="5"/>
  <c r="Q21" i="5"/>
  <c r="P21" i="5"/>
  <c r="O21" i="5"/>
  <c r="N21" i="5"/>
  <c r="M21" i="5"/>
  <c r="M25" i="5" s="1"/>
  <c r="L21" i="5"/>
  <c r="L25" i="5" s="1"/>
  <c r="I21" i="5"/>
  <c r="H21" i="5"/>
  <c r="G21" i="5"/>
  <c r="F21" i="5"/>
  <c r="E21" i="5"/>
  <c r="D21" i="5"/>
  <c r="C21" i="5"/>
  <c r="B21" i="5"/>
  <c r="I20" i="5"/>
  <c r="H20" i="5"/>
  <c r="G20" i="5"/>
  <c r="F20" i="5"/>
  <c r="E20" i="5"/>
  <c r="D20" i="5"/>
  <c r="C20" i="5"/>
  <c r="B20" i="5"/>
  <c r="S17" i="5"/>
  <c r="R17" i="5"/>
  <c r="Q17" i="5"/>
  <c r="P17" i="5"/>
  <c r="O17" i="5"/>
  <c r="N17" i="5"/>
  <c r="M17" i="5"/>
  <c r="L17" i="5"/>
  <c r="S16" i="5"/>
  <c r="R16" i="5"/>
  <c r="Q16" i="5"/>
  <c r="P16" i="5"/>
  <c r="O16" i="5"/>
  <c r="N16" i="5"/>
  <c r="M16" i="5"/>
  <c r="L16" i="5"/>
  <c r="S9" i="5"/>
  <c r="R9" i="5"/>
  <c r="Q9" i="5"/>
  <c r="P9" i="5"/>
  <c r="O9" i="5"/>
  <c r="N9" i="5"/>
  <c r="M9" i="5"/>
  <c r="L9" i="5"/>
  <c r="S8" i="5"/>
  <c r="R8" i="5"/>
  <c r="Q8" i="5"/>
  <c r="P8" i="5"/>
  <c r="O8" i="5"/>
  <c r="N8" i="5"/>
  <c r="M8" i="5"/>
  <c r="L8" i="5"/>
  <c r="R25" i="5" l="1"/>
  <c r="S25" i="5"/>
  <c r="O24" i="5"/>
  <c r="Q24" i="5"/>
  <c r="N24" i="5"/>
  <c r="P24" i="5"/>
  <c r="N25" i="5"/>
  <c r="O25" i="5"/>
  <c r="L24" i="5"/>
  <c r="R24" i="5"/>
  <c r="P25" i="5"/>
  <c r="M24" i="5"/>
  <c r="S24" i="5"/>
  <c r="Q25" i="5"/>
  <c r="I63" i="2" l="1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42" i="2"/>
  <c r="H42" i="2"/>
  <c r="G42" i="2"/>
  <c r="F42" i="2"/>
  <c r="E42" i="2"/>
  <c r="D42" i="2"/>
  <c r="C42" i="2"/>
  <c r="B42" i="2"/>
  <c r="I41" i="2"/>
  <c r="H41" i="2"/>
  <c r="G41" i="2"/>
  <c r="F41" i="2"/>
  <c r="E41" i="2"/>
  <c r="D41" i="2"/>
  <c r="C41" i="2"/>
  <c r="B41" i="2"/>
  <c r="L21" i="2"/>
  <c r="M21" i="2"/>
  <c r="N21" i="2"/>
  <c r="O21" i="2"/>
  <c r="P21" i="2"/>
  <c r="Q21" i="2"/>
  <c r="R21" i="2"/>
  <c r="S21" i="2"/>
  <c r="L22" i="2"/>
  <c r="M22" i="2"/>
  <c r="N22" i="2"/>
  <c r="O22" i="2"/>
  <c r="P22" i="2"/>
  <c r="Q22" i="2"/>
  <c r="R22" i="2"/>
  <c r="S22" i="2"/>
  <c r="L23" i="2"/>
  <c r="M23" i="2"/>
  <c r="N23" i="2"/>
  <c r="O23" i="2"/>
  <c r="P23" i="2"/>
  <c r="Q23" i="2"/>
  <c r="R23" i="2"/>
  <c r="S23" i="2"/>
  <c r="L8" i="2"/>
  <c r="M8" i="2"/>
  <c r="N8" i="2"/>
  <c r="O8" i="2"/>
  <c r="P8" i="2"/>
  <c r="Q8" i="2"/>
  <c r="R8" i="2"/>
  <c r="S8" i="2"/>
  <c r="S25" i="2" l="1"/>
  <c r="R25" i="2"/>
  <c r="M25" i="2"/>
  <c r="L25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S17" i="2"/>
  <c r="R17" i="2"/>
  <c r="Q17" i="2"/>
  <c r="P17" i="2"/>
  <c r="O17" i="2"/>
  <c r="N17" i="2"/>
  <c r="M17" i="2"/>
  <c r="L17" i="2"/>
  <c r="S16" i="2"/>
  <c r="R16" i="2"/>
  <c r="Q16" i="2"/>
  <c r="P16" i="2"/>
  <c r="O16" i="2"/>
  <c r="N16" i="2"/>
  <c r="M16" i="2"/>
  <c r="L16" i="2"/>
  <c r="S9" i="2"/>
  <c r="R9" i="2"/>
  <c r="Q9" i="2"/>
  <c r="P9" i="2"/>
  <c r="O9" i="2"/>
  <c r="N9" i="2"/>
  <c r="M9" i="2"/>
  <c r="L9" i="2"/>
  <c r="Q25" i="2" l="1"/>
  <c r="N24" i="2"/>
  <c r="O24" i="2"/>
  <c r="P25" i="2"/>
  <c r="N25" i="2"/>
  <c r="Q24" i="2"/>
  <c r="O25" i="2"/>
  <c r="P24" i="2"/>
  <c r="L24" i="2"/>
  <c r="R24" i="2"/>
  <c r="M24" i="2"/>
  <c r="S24" i="2"/>
  <c r="E58" i="1" l="1"/>
  <c r="D58" i="1"/>
  <c r="C58" i="1"/>
  <c r="E57" i="1"/>
  <c r="D57" i="1"/>
  <c r="C57" i="1"/>
  <c r="E51" i="1"/>
  <c r="D51" i="1"/>
  <c r="C51" i="1"/>
  <c r="E50" i="1"/>
  <c r="D50" i="1"/>
  <c r="C50" i="1"/>
  <c r="E44" i="1"/>
  <c r="D44" i="1"/>
  <c r="C44" i="1"/>
  <c r="E43" i="1"/>
  <c r="D43" i="1"/>
  <c r="C43" i="1"/>
  <c r="E37" i="1"/>
  <c r="D37" i="1"/>
  <c r="C37" i="1"/>
  <c r="E36" i="1"/>
  <c r="D36" i="1"/>
  <c r="C36" i="1"/>
  <c r="E30" i="1"/>
  <c r="D30" i="1"/>
  <c r="C30" i="1"/>
  <c r="E29" i="1"/>
  <c r="D29" i="1"/>
  <c r="C29" i="1"/>
  <c r="E23" i="1"/>
  <c r="D23" i="1"/>
  <c r="C23" i="1"/>
  <c r="E22" i="1"/>
  <c r="D22" i="1"/>
  <c r="C22" i="1"/>
  <c r="E16" i="1"/>
  <c r="D16" i="1"/>
  <c r="C16" i="1"/>
  <c r="E15" i="1"/>
  <c r="D15" i="1"/>
  <c r="C15" i="1"/>
  <c r="D9" i="1"/>
  <c r="E9" i="1"/>
  <c r="C9" i="1"/>
  <c r="D8" i="1"/>
  <c r="E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phs</author>
  </authors>
  <commentList>
    <comment ref="G19" authorId="0" shapeId="0" xr:uid="{EFD397CF-7FD4-45FD-8F8D-19AE00C3F4D9}">
      <text>
        <r>
          <rPr>
            <b/>
            <sz val="9"/>
            <color indexed="81"/>
            <rFont val="Tahoma"/>
            <family val="2"/>
          </rPr>
          <t>phs: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푸른색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도복지역
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선행연구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phs</author>
  </authors>
  <commentList>
    <comment ref="G37" authorId="0" shapeId="0" xr:uid="{48E89118-71A0-421F-A4FC-92A63E94BEC9}">
      <text>
        <r>
          <rPr>
            <b/>
            <sz val="9"/>
            <color indexed="81"/>
            <rFont val="Tahoma"/>
            <family val="2"/>
          </rPr>
          <t>phs: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약간도복</t>
        </r>
      </text>
    </comment>
  </commentList>
</comments>
</file>

<file path=xl/sharedStrings.xml><?xml version="1.0" encoding="utf-8"?>
<sst xmlns="http://schemas.openxmlformats.org/spreadsheetml/2006/main" count="927" uniqueCount="135">
  <si>
    <t>초장(cm)</t>
    <phoneticPr fontId="5" type="noConversion"/>
  </si>
  <si>
    <t>조사지</t>
    <phoneticPr fontId="5" type="noConversion"/>
  </si>
  <si>
    <t>Plot 2</t>
    <phoneticPr fontId="4" type="noConversion"/>
  </si>
  <si>
    <t>Plot 1</t>
    <phoneticPr fontId="4" type="noConversion"/>
  </si>
  <si>
    <t>Plot 4</t>
    <phoneticPr fontId="4" type="noConversion"/>
  </si>
  <si>
    <t>Plot 3</t>
    <phoneticPr fontId="4" type="noConversion"/>
  </si>
  <si>
    <t>Plot 5</t>
    <phoneticPr fontId="4" type="noConversion"/>
  </si>
  <si>
    <t>Plot 6</t>
    <phoneticPr fontId="4" type="noConversion"/>
  </si>
  <si>
    <t>Plot 7</t>
    <phoneticPr fontId="4" type="noConversion"/>
  </si>
  <si>
    <t>Plot 8</t>
    <phoneticPr fontId="4" type="noConversion"/>
  </si>
  <si>
    <t>Plot1</t>
    <phoneticPr fontId="4" type="noConversion"/>
  </si>
  <si>
    <t>관행</t>
    <phoneticPr fontId="4" type="noConversion"/>
  </si>
  <si>
    <t>Plot2</t>
    <phoneticPr fontId="4" type="noConversion"/>
  </si>
  <si>
    <t>관행+시비</t>
    <phoneticPr fontId="4" type="noConversion"/>
  </si>
  <si>
    <t>Plot3</t>
    <phoneticPr fontId="4" type="noConversion"/>
  </si>
  <si>
    <t>관행+관개</t>
    <phoneticPr fontId="4" type="noConversion"/>
  </si>
  <si>
    <t>Plot4</t>
    <phoneticPr fontId="4" type="noConversion"/>
  </si>
  <si>
    <t>관행+관개+시비</t>
    <phoneticPr fontId="4" type="noConversion"/>
  </si>
  <si>
    <t>Plot5</t>
    <phoneticPr fontId="4" type="noConversion"/>
  </si>
  <si>
    <t>세조파</t>
    <phoneticPr fontId="4" type="noConversion"/>
  </si>
  <si>
    <t>Plot6</t>
    <phoneticPr fontId="4" type="noConversion"/>
  </si>
  <si>
    <t>세조파+시비</t>
    <phoneticPr fontId="4" type="noConversion"/>
  </si>
  <si>
    <t>Plot7</t>
    <phoneticPr fontId="4" type="noConversion"/>
  </si>
  <si>
    <t>세조파+관개</t>
    <phoneticPr fontId="4" type="noConversion"/>
  </si>
  <si>
    <t>Plot8</t>
    <phoneticPr fontId="4" type="noConversion"/>
  </si>
  <si>
    <t>세조파+관개+시비</t>
    <phoneticPr fontId="4" type="noConversion"/>
  </si>
  <si>
    <t>block1</t>
    <phoneticPr fontId="4" type="noConversion"/>
  </si>
  <si>
    <t>block2</t>
    <phoneticPr fontId="4" type="noConversion"/>
  </si>
  <si>
    <t>block3</t>
    <phoneticPr fontId="4" type="noConversion"/>
  </si>
  <si>
    <t>초장 (cm)</t>
    <phoneticPr fontId="5" type="noConversion"/>
  </si>
  <si>
    <t>rep</t>
    <phoneticPr fontId="5" type="noConversion"/>
  </si>
  <si>
    <t>Plot 1</t>
    <phoneticPr fontId="5" type="noConversion"/>
  </si>
  <si>
    <t>Plot 2</t>
    <phoneticPr fontId="5" type="noConversion"/>
  </si>
  <si>
    <t>Plot 3</t>
  </si>
  <si>
    <t>Plot 4</t>
  </si>
  <si>
    <t>Plot 5</t>
  </si>
  <si>
    <t>Plot 6</t>
    <phoneticPr fontId="5" type="noConversion"/>
  </si>
  <si>
    <t>Plot 7</t>
  </si>
  <si>
    <t>Plot 8</t>
  </si>
  <si>
    <t>avg</t>
    <phoneticPr fontId="5" type="noConversion"/>
  </si>
  <si>
    <t>stdev</t>
    <phoneticPr fontId="4" type="noConversion"/>
  </si>
  <si>
    <t>건물중(20*20cm)</t>
    <phoneticPr fontId="5" type="noConversion"/>
  </si>
  <si>
    <t>건물중 비율</t>
    <phoneticPr fontId="5" type="noConversion"/>
  </si>
  <si>
    <t>SPAD</t>
    <phoneticPr fontId="5" type="noConversion"/>
  </si>
  <si>
    <t>LAI</t>
    <phoneticPr fontId="5" type="noConversion"/>
  </si>
  <si>
    <t>avg</t>
    <phoneticPr fontId="4" type="noConversion"/>
  </si>
  <si>
    <t>41,4</t>
  </si>
  <si>
    <r>
      <t>경수 (20*20cm</t>
    </r>
    <r>
      <rPr>
        <b/>
        <vertAlign val="superscript"/>
        <sz val="11"/>
        <color rgb="FF000000"/>
        <rFont val="맑은 고딕"/>
        <family val="3"/>
        <charset val="129"/>
      </rPr>
      <t>2</t>
    </r>
    <r>
      <rPr>
        <b/>
        <sz val="11"/>
        <color rgb="FF000000"/>
        <rFont val="맑은 고딕"/>
        <family val="3"/>
        <charset val="129"/>
      </rPr>
      <t>)</t>
    </r>
    <phoneticPr fontId="5" type="noConversion"/>
  </si>
  <si>
    <t>조사일</t>
    <phoneticPr fontId="5" type="noConversion"/>
  </si>
  <si>
    <t>반복</t>
    <phoneticPr fontId="5" type="noConversion"/>
  </si>
  <si>
    <t>간장(cm)</t>
    <phoneticPr fontId="5" type="noConversion"/>
  </si>
  <si>
    <t>수장(cm)</t>
    <phoneticPr fontId="5" type="noConversion"/>
  </si>
  <si>
    <r>
      <t>엽록소함량
(</t>
    </r>
    <r>
      <rPr>
        <b/>
        <sz val="12"/>
        <color theme="1"/>
        <rFont val="맑은 고딕"/>
        <family val="3"/>
        <charset val="129"/>
      </rPr>
      <t>µ</t>
    </r>
    <r>
      <rPr>
        <b/>
        <sz val="12"/>
        <color theme="1"/>
        <rFont val="맑은 고딕"/>
        <family val="3"/>
        <charset val="129"/>
        <scheme val="minor"/>
      </rPr>
      <t>mol/m</t>
    </r>
    <r>
      <rPr>
        <b/>
        <vertAlign val="superscript"/>
        <sz val="12"/>
        <color theme="1"/>
        <rFont val="맑은 고딕"/>
        <family val="3"/>
        <charset val="129"/>
        <scheme val="minor"/>
      </rPr>
      <t>2</t>
    </r>
    <r>
      <rPr>
        <b/>
        <sz val="12"/>
        <color theme="1"/>
        <rFont val="맑은 고딕"/>
        <family val="3"/>
        <charset val="129"/>
        <scheme val="minor"/>
      </rPr>
      <t>)</t>
    </r>
    <phoneticPr fontId="5" type="noConversion"/>
  </si>
  <si>
    <t>군집(LAI)</t>
    <phoneticPr fontId="5" type="noConversion"/>
  </si>
  <si>
    <t>1수
영화수</t>
    <phoneticPr fontId="5" type="noConversion"/>
  </si>
  <si>
    <r>
      <t>잎 (면적 20*20cm</t>
    </r>
    <r>
      <rPr>
        <b/>
        <vertAlign val="superscript"/>
        <sz val="12"/>
        <color theme="1"/>
        <rFont val="맑은 고딕"/>
        <family val="3"/>
        <charset val="129"/>
      </rPr>
      <t>2</t>
    </r>
    <r>
      <rPr>
        <b/>
        <sz val="12"/>
        <color theme="1"/>
        <rFont val="맑은 고딕"/>
        <family val="3"/>
        <charset val="129"/>
      </rPr>
      <t>)</t>
    </r>
    <phoneticPr fontId="5" type="noConversion"/>
  </si>
  <si>
    <r>
      <t>줄기 (면적 20*20cm</t>
    </r>
    <r>
      <rPr>
        <b/>
        <vertAlign val="superscript"/>
        <sz val="12"/>
        <color theme="1"/>
        <rFont val="맑은 고딕"/>
        <family val="3"/>
        <charset val="129"/>
      </rPr>
      <t>2</t>
    </r>
    <r>
      <rPr>
        <b/>
        <sz val="12"/>
        <color theme="1"/>
        <rFont val="맑은 고딕"/>
        <family val="3"/>
        <charset val="129"/>
      </rPr>
      <t>)</t>
    </r>
    <phoneticPr fontId="5" type="noConversion"/>
  </si>
  <si>
    <r>
      <t>종자 (면적 20*20cm</t>
    </r>
    <r>
      <rPr>
        <b/>
        <vertAlign val="superscript"/>
        <sz val="12"/>
        <color theme="1"/>
        <rFont val="맑은 고딕"/>
        <family val="3"/>
        <charset val="129"/>
      </rPr>
      <t>2</t>
    </r>
    <r>
      <rPr>
        <b/>
        <sz val="12"/>
        <color theme="1"/>
        <rFont val="맑은 고딕"/>
        <family val="3"/>
        <charset val="129"/>
      </rPr>
      <t>)</t>
    </r>
    <phoneticPr fontId="5" type="noConversion"/>
  </si>
  <si>
    <t>생체중</t>
    <phoneticPr fontId="5" type="noConversion"/>
  </si>
  <si>
    <t>건물중</t>
    <phoneticPr fontId="5" type="noConversion"/>
  </si>
  <si>
    <t>건물중 비율</t>
  </si>
  <si>
    <t>Plot 2</t>
  </si>
  <si>
    <t>Plot 6</t>
  </si>
  <si>
    <t>4월26일</t>
    <phoneticPr fontId="5" type="noConversion"/>
  </si>
  <si>
    <t>Plot 3</t>
    <phoneticPr fontId="5" type="noConversion"/>
  </si>
  <si>
    <t>Plot 4</t>
    <phoneticPr fontId="5" type="noConversion"/>
  </si>
  <si>
    <t>Plot 5</t>
    <phoneticPr fontId="5" type="noConversion"/>
  </si>
  <si>
    <t>Plot 7</t>
    <phoneticPr fontId="5" type="noConversion"/>
  </si>
  <si>
    <t>Plot 8</t>
    <phoneticPr fontId="5" type="noConversion"/>
  </si>
  <si>
    <t>stdev</t>
    <phoneticPr fontId="5" type="noConversion"/>
  </si>
  <si>
    <t>4월 26일</t>
    <phoneticPr fontId="5" type="noConversion"/>
  </si>
  <si>
    <t>군집(LAI)</t>
    <phoneticPr fontId="4" type="noConversion"/>
  </si>
  <si>
    <t>200립</t>
    <phoneticPr fontId="5" type="noConversion"/>
  </si>
  <si>
    <t>유수 길이 (cm)</t>
    <phoneticPr fontId="5" type="noConversion"/>
  </si>
  <si>
    <t>생체중(g/20*30cm)</t>
  </si>
  <si>
    <t>생체중(g/20*30cm)</t>
    <phoneticPr fontId="5" type="noConversion"/>
  </si>
  <si>
    <t>경수 (1m2)</t>
    <phoneticPr fontId="5" type="noConversion"/>
  </si>
  <si>
    <t>건물중(20*30cm)</t>
  </si>
  <si>
    <r>
      <t>경수(20*30cm</t>
    </r>
    <r>
      <rPr>
        <b/>
        <vertAlign val="superscript"/>
        <sz val="12"/>
        <color theme="1"/>
        <rFont val="맑은 고딕"/>
        <family val="3"/>
        <charset val="129"/>
      </rPr>
      <t>2</t>
    </r>
    <r>
      <rPr>
        <b/>
        <sz val="12"/>
        <color theme="1"/>
        <rFont val="맑은 고딕"/>
        <family val="3"/>
        <charset val="129"/>
        <scheme val="minor"/>
      </rPr>
      <t>)</t>
    </r>
    <phoneticPr fontId="4" type="noConversion"/>
  </si>
  <si>
    <r>
      <t>경수(1m</t>
    </r>
    <r>
      <rPr>
        <b/>
        <vertAlign val="superscript"/>
        <sz val="12"/>
        <color theme="1"/>
        <rFont val="맑은 고딕"/>
        <family val="3"/>
        <charset val="129"/>
      </rPr>
      <t>2</t>
    </r>
    <r>
      <rPr>
        <b/>
        <sz val="12"/>
        <color theme="1"/>
        <rFont val="맑은 고딕"/>
        <family val="3"/>
        <charset val="129"/>
        <scheme val="minor"/>
      </rPr>
      <t>)</t>
    </r>
    <phoneticPr fontId="4" type="noConversion"/>
  </si>
  <si>
    <t>5월 11일</t>
    <phoneticPr fontId="4" type="noConversion"/>
  </si>
  <si>
    <t>일수립수</t>
    <phoneticPr fontId="4" type="noConversion"/>
  </si>
  <si>
    <t>수량
(g/(50*50)cm2)</t>
    <phoneticPr fontId="5" type="noConversion"/>
  </si>
  <si>
    <t>수량
(g/m2)</t>
    <phoneticPr fontId="5" type="noConversion"/>
  </si>
  <si>
    <t>rep</t>
  </si>
  <si>
    <t>Plot 1</t>
  </si>
  <si>
    <t>avg</t>
  </si>
  <si>
    <t>stdev</t>
  </si>
  <si>
    <r>
      <t>p</t>
    </r>
    <r>
      <rPr>
        <sz val="11"/>
        <color rgb="FF000000"/>
        <rFont val="맑은 고딕"/>
        <family val="3"/>
        <charset val="129"/>
      </rPr>
      <t>lot1</t>
    </r>
    <phoneticPr fontId="4" type="noConversion"/>
  </si>
  <si>
    <t>농가 실측 수량
(g/m2)</t>
    <phoneticPr fontId="4" type="noConversion"/>
  </si>
  <si>
    <t>품질 분석용 
수량 (g/m2)</t>
    <phoneticPr fontId="4" type="noConversion"/>
  </si>
  <si>
    <r>
      <t>plot3</t>
    </r>
    <r>
      <rPr>
        <sz val="11"/>
        <color theme="1"/>
        <rFont val="맑은 고딕"/>
        <family val="2"/>
        <charset val="129"/>
        <scheme val="minor"/>
      </rPr>
      <t/>
    </r>
  </si>
  <si>
    <r>
      <t>plot4</t>
    </r>
    <r>
      <rPr>
        <sz val="11"/>
        <color theme="1"/>
        <rFont val="맑은 고딕"/>
        <family val="2"/>
        <charset val="129"/>
        <scheme val="minor"/>
      </rPr>
      <t/>
    </r>
  </si>
  <si>
    <r>
      <t>plot7</t>
    </r>
    <r>
      <rPr>
        <sz val="11"/>
        <color theme="1"/>
        <rFont val="맑은 고딕"/>
        <family val="2"/>
        <charset val="129"/>
        <scheme val="minor"/>
      </rPr>
      <t/>
    </r>
  </si>
  <si>
    <r>
      <t>plot8</t>
    </r>
    <r>
      <rPr>
        <sz val="11"/>
        <color theme="1"/>
        <rFont val="맑은 고딕"/>
        <family val="2"/>
        <charset val="129"/>
        <scheme val="minor"/>
      </rPr>
      <t/>
    </r>
  </si>
  <si>
    <r>
      <t>plot2</t>
    </r>
    <r>
      <rPr>
        <sz val="11"/>
        <color theme="1"/>
        <rFont val="맑은 고딕"/>
        <family val="2"/>
        <charset val="129"/>
        <scheme val="minor"/>
      </rPr>
      <t/>
    </r>
  </si>
  <si>
    <r>
      <t>plot5</t>
    </r>
    <r>
      <rPr>
        <sz val="11"/>
        <color theme="1"/>
        <rFont val="맑은 고딕"/>
        <family val="2"/>
        <charset val="129"/>
        <scheme val="minor"/>
      </rPr>
      <t/>
    </r>
  </si>
  <si>
    <r>
      <t>plot6</t>
    </r>
    <r>
      <rPr>
        <sz val="11"/>
        <color theme="1"/>
        <rFont val="맑은 고딕"/>
        <family val="2"/>
        <charset val="129"/>
        <scheme val="minor"/>
      </rPr>
      <t/>
    </r>
  </si>
  <si>
    <t>조사일</t>
    <phoneticPr fontId="4" type="noConversion"/>
  </si>
  <si>
    <t>4월17일</t>
    <phoneticPr fontId="4" type="noConversion"/>
  </si>
  <si>
    <t>5월 24일</t>
    <phoneticPr fontId="4" type="noConversion"/>
  </si>
  <si>
    <t>6월 7일</t>
    <phoneticPr fontId="4" type="noConversion"/>
  </si>
  <si>
    <t>Date</t>
    <phoneticPr fontId="31" type="noConversion"/>
  </si>
  <si>
    <t>Plot</t>
    <phoneticPr fontId="31" type="noConversion"/>
  </si>
  <si>
    <t>Plant
Height
(cm)</t>
    <phoneticPr fontId="31" type="noConversion"/>
  </si>
  <si>
    <t>03.07</t>
    <phoneticPr fontId="32" type="noConversion"/>
  </si>
  <si>
    <t>Block</t>
    <phoneticPr fontId="31" type="noConversion"/>
  </si>
  <si>
    <t>Spike length (cm)</t>
    <phoneticPr fontId="4" type="noConversion"/>
  </si>
  <si>
    <r>
      <t>Chlorophyll
(µmol/m</t>
    </r>
    <r>
      <rPr>
        <b/>
        <vertAlign val="superscript"/>
        <sz val="12"/>
        <color theme="1"/>
        <rFont val="맑은 고딕"/>
        <family val="3"/>
        <charset val="129"/>
      </rPr>
      <t>2</t>
    </r>
    <r>
      <rPr>
        <b/>
        <sz val="12"/>
        <color theme="1"/>
        <rFont val="맑은 고딕"/>
        <family val="3"/>
        <charset val="129"/>
      </rPr>
      <t>)</t>
    </r>
    <phoneticPr fontId="31" type="noConversion"/>
  </si>
  <si>
    <t>Leaf area
(cm2)</t>
    <phoneticPr fontId="31" type="noConversion"/>
  </si>
  <si>
    <t>Weight (20*30cm)</t>
    <phoneticPr fontId="31" type="noConversion"/>
  </si>
  <si>
    <t>Canopy
(LAI)</t>
    <phoneticPr fontId="31" type="noConversion"/>
  </si>
  <si>
    <t>Fresh
(g)</t>
    <phoneticPr fontId="31" type="noConversion"/>
  </si>
  <si>
    <t>Dry
(g)</t>
    <phoneticPr fontId="31" type="noConversion"/>
  </si>
  <si>
    <t>Ratio
(%)</t>
    <phoneticPr fontId="31" type="noConversion"/>
  </si>
  <si>
    <t>03.21
(분얼전기)</t>
    <phoneticPr fontId="31" type="noConversion"/>
  </si>
  <si>
    <t>Tiller
(no/m2)</t>
    <phoneticPr fontId="4" type="noConversion"/>
  </si>
  <si>
    <t>04.11
(분얼후기)</t>
    <phoneticPr fontId="31" type="noConversion"/>
  </si>
  <si>
    <t>Spike
Length
(cm)</t>
    <phoneticPr fontId="31" type="noConversion"/>
  </si>
  <si>
    <t>Florets
/Spike
(no)</t>
    <phoneticPr fontId="31" type="noConversion"/>
  </si>
  <si>
    <t>Leaf Weight (m2)</t>
    <phoneticPr fontId="31" type="noConversion"/>
  </si>
  <si>
    <t>Stem Weight (m2)</t>
    <phoneticPr fontId="31" type="noConversion"/>
  </si>
  <si>
    <t>Spike Weight (m2)</t>
    <phoneticPr fontId="31" type="noConversion"/>
  </si>
  <si>
    <t>Fresh
(kg)</t>
    <phoneticPr fontId="31" type="noConversion"/>
  </si>
  <si>
    <t>Dry
(kg)</t>
    <phoneticPr fontId="31" type="noConversion"/>
  </si>
  <si>
    <t>04.26
(개화기)</t>
    <phoneticPr fontId="4" type="noConversion"/>
  </si>
  <si>
    <t>Kernel Weight (200K)</t>
    <phoneticPr fontId="31" type="noConversion"/>
  </si>
  <si>
    <t>05.11
(개화후2주)</t>
    <phoneticPr fontId="4" type="noConversion"/>
  </si>
  <si>
    <t>05.24
(개화후4주)</t>
    <phoneticPr fontId="4" type="noConversion"/>
  </si>
  <si>
    <t>Grains
/Spike
(no.)</t>
    <phoneticPr fontId="31" type="noConversion"/>
  </si>
  <si>
    <t>06.07
(수확기)</t>
    <phoneticPr fontId="4" type="noConversion"/>
  </si>
  <si>
    <t>Yield (g/m2)</t>
    <phoneticPr fontId="4" type="noConversion"/>
  </si>
  <si>
    <t>농가 실측Yield (g/m2)</t>
    <phoneticPr fontId="4" type="noConversion"/>
  </si>
  <si>
    <t>품질분석용(g/m2)</t>
    <phoneticPr fontId="4" type="noConversion"/>
  </si>
  <si>
    <t xml:space="preserve">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</si>
</sst>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);[Red]\(0.0\)"/>
    <numFmt numFmtId="177" formatCode="mm&quot;월&quot;\ dd&quot;일&quot;"/>
    <numFmt numFmtId="178" formatCode="0.0_ "/>
    <numFmt numFmtId="179" formatCode="0.00_ "/>
    <numFmt numFmtId="180" formatCode="0.00_);[Red]\(0.00\)"/>
    <numFmt numFmtId="181" formatCode="0_ "/>
  </numFmts>
  <fonts count="33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vertAlign val="superscript"/>
      <sz val="11"/>
      <color rgb="FF000000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vertAlign val="superscript"/>
      <sz val="12"/>
      <color theme="1"/>
      <name val="맑은 고딕"/>
      <family val="3"/>
      <charset val="129"/>
      <scheme val="minor"/>
    </font>
    <font>
      <b/>
      <vertAlign val="superscript"/>
      <sz val="12"/>
      <color theme="1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</font>
    <font>
      <b/>
      <sz val="12"/>
      <color rgb="FF0000FF"/>
      <name val="맑은 고딕"/>
      <family val="3"/>
      <charset val="129"/>
    </font>
    <font>
      <sz val="12"/>
      <color rgb="FF0000FF"/>
      <name val="맑은 고딕"/>
      <family val="3"/>
      <charset val="129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name val="hnc_go_b_hint_gs"/>
      <family val="3"/>
      <charset val="129"/>
    </font>
    <font>
      <sz val="12"/>
      <color rgb="FFFF0000"/>
      <name val="맑은 고딕"/>
      <family val="3"/>
      <charset val="129"/>
    </font>
    <font>
      <sz val="12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hnc_go_b_hint_gs"/>
      <family val="3"/>
      <charset val="129"/>
      <scheme val="minor"/>
    </font>
    <font>
      <sz val="8"/>
      <name val="hnc_go_b_hint_gs"/>
      <family val="2"/>
      <charset val="129"/>
      <scheme val="minor"/>
    </font>
    <font>
      <sz val="8"/>
      <name val="hnc_go_b_hint_gs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2" fillId="0" borderId="0"/>
    <xf numFmtId="0" fontId="30" fillId="0" borderId="0"/>
  </cellStyleXfs>
  <cellXfs count="270">
    <xf numFmtId="0" fontId="0" fillId="0" borderId="0" xfId="0"/>
    <xf numFmtId="0" fontId="6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2" fillId="0" borderId="0" xfId="0" applyFont="1"/>
    <xf numFmtId="176" fontId="0" fillId="0" borderId="0" xfId="0" applyNumberFormat="1"/>
    <xf numFmtId="0" fontId="6" fillId="2" borderId="11" xfId="0" applyFont="1" applyFill="1" applyBorder="1" applyAlignment="1">
      <alignment horizontal="center" vertical="center"/>
    </xf>
    <xf numFmtId="176" fontId="6" fillId="2" borderId="1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6" fillId="2" borderId="13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0" xfId="2"/>
    <xf numFmtId="0" fontId="7" fillId="2" borderId="3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4" xfId="2" applyFont="1" applyFill="1" applyBorder="1" applyAlignment="1">
      <alignment horizontal="center" vertical="center"/>
    </xf>
    <xf numFmtId="0" fontId="7" fillId="2" borderId="8" xfId="2" applyFont="1" applyFill="1" applyBorder="1" applyAlignment="1">
      <alignment horizontal="center" vertical="center"/>
    </xf>
    <xf numFmtId="0" fontId="2" fillId="0" borderId="17" xfId="2" applyBorder="1" applyAlignment="1">
      <alignment horizontal="center" vertical="center"/>
    </xf>
    <xf numFmtId="176" fontId="2" fillId="0" borderId="18" xfId="2" applyNumberFormat="1" applyBorder="1" applyAlignment="1">
      <alignment horizontal="center" vertical="center"/>
    </xf>
    <xf numFmtId="176" fontId="2" fillId="0" borderId="19" xfId="2" applyNumberFormat="1" applyBorder="1" applyAlignment="1">
      <alignment horizontal="center" vertical="center"/>
    </xf>
    <xf numFmtId="0" fontId="2" fillId="0" borderId="18" xfId="2" applyBorder="1" applyAlignment="1">
      <alignment horizontal="center" vertical="center"/>
    </xf>
    <xf numFmtId="0" fontId="2" fillId="0" borderId="19" xfId="2" applyBorder="1" applyAlignment="1">
      <alignment horizontal="center" vertical="center"/>
    </xf>
    <xf numFmtId="0" fontId="2" fillId="0" borderId="20" xfId="2" applyBorder="1" applyAlignment="1">
      <alignment horizontal="center" vertical="center"/>
    </xf>
    <xf numFmtId="176" fontId="2" fillId="0" borderId="2" xfId="2" applyNumberFormat="1" applyBorder="1" applyAlignment="1">
      <alignment horizontal="center" vertical="center"/>
    </xf>
    <xf numFmtId="176" fontId="2" fillId="0" borderId="6" xfId="2" applyNumberFormat="1" applyBorder="1" applyAlignment="1">
      <alignment horizontal="center" vertical="center"/>
    </xf>
    <xf numFmtId="0" fontId="2" fillId="0" borderId="2" xfId="2" applyBorder="1" applyAlignment="1">
      <alignment horizontal="center" vertical="center"/>
    </xf>
    <xf numFmtId="0" fontId="2" fillId="0" borderId="6" xfId="2" applyBorder="1" applyAlignment="1">
      <alignment horizontal="center" vertical="center"/>
    </xf>
    <xf numFmtId="0" fontId="2" fillId="0" borderId="21" xfId="2" applyBorder="1" applyAlignment="1">
      <alignment horizontal="center" vertical="center"/>
    </xf>
    <xf numFmtId="0" fontId="2" fillId="0" borderId="22" xfId="2" applyBorder="1" applyAlignment="1">
      <alignment horizontal="center" vertical="center"/>
    </xf>
    <xf numFmtId="0" fontId="2" fillId="0" borderId="23" xfId="2" applyBorder="1" applyAlignment="1">
      <alignment horizontal="center" vertical="center"/>
    </xf>
    <xf numFmtId="0" fontId="2" fillId="2" borderId="3" xfId="2" applyFill="1" applyBorder="1" applyAlignment="1">
      <alignment horizontal="center" vertical="center"/>
    </xf>
    <xf numFmtId="178" fontId="2" fillId="2" borderId="1" xfId="2" applyNumberFormat="1" applyFill="1" applyBorder="1" applyAlignment="1">
      <alignment horizontal="center" vertical="center"/>
    </xf>
    <xf numFmtId="178" fontId="2" fillId="2" borderId="5" xfId="2" applyNumberFormat="1" applyFill="1" applyBorder="1" applyAlignment="1">
      <alignment horizontal="center" vertical="center"/>
    </xf>
    <xf numFmtId="0" fontId="2" fillId="2" borderId="7" xfId="2" applyFill="1" applyBorder="1" applyAlignment="1">
      <alignment horizontal="center"/>
    </xf>
    <xf numFmtId="178" fontId="2" fillId="2" borderId="4" xfId="2" applyNumberFormat="1" applyFill="1" applyBorder="1" applyAlignment="1">
      <alignment horizontal="center"/>
    </xf>
    <xf numFmtId="178" fontId="2" fillId="2" borderId="8" xfId="2" applyNumberFormat="1" applyFill="1" applyBorder="1" applyAlignment="1">
      <alignment horizontal="center"/>
    </xf>
    <xf numFmtId="179" fontId="2" fillId="0" borderId="18" xfId="2" applyNumberFormat="1" applyBorder="1" applyAlignment="1">
      <alignment horizontal="center" vertical="center"/>
    </xf>
    <xf numFmtId="179" fontId="2" fillId="0" borderId="19" xfId="2" applyNumberFormat="1" applyBorder="1" applyAlignment="1">
      <alignment horizontal="center" vertical="center"/>
    </xf>
    <xf numFmtId="179" fontId="2" fillId="0" borderId="2" xfId="2" applyNumberFormat="1" applyBorder="1" applyAlignment="1">
      <alignment horizontal="center" vertical="center"/>
    </xf>
    <xf numFmtId="179" fontId="2" fillId="0" borderId="6" xfId="2" applyNumberFormat="1" applyBorder="1" applyAlignment="1">
      <alignment horizontal="center" vertical="center"/>
    </xf>
    <xf numFmtId="179" fontId="2" fillId="0" borderId="22" xfId="2" applyNumberFormat="1" applyBorder="1" applyAlignment="1">
      <alignment horizontal="center" vertical="center"/>
    </xf>
    <xf numFmtId="179" fontId="2" fillId="0" borderId="23" xfId="2" applyNumberFormat="1" applyBorder="1" applyAlignment="1">
      <alignment horizontal="center" vertical="center"/>
    </xf>
    <xf numFmtId="176" fontId="2" fillId="0" borderId="22" xfId="2" applyNumberFormat="1" applyBorder="1" applyAlignment="1">
      <alignment horizontal="center" vertical="center"/>
    </xf>
    <xf numFmtId="176" fontId="2" fillId="0" borderId="23" xfId="2" applyNumberFormat="1" applyBorder="1" applyAlignment="1">
      <alignment horizontal="center" vertical="center"/>
    </xf>
    <xf numFmtId="176" fontId="2" fillId="2" borderId="1" xfId="2" applyNumberFormat="1" applyFill="1" applyBorder="1" applyAlignment="1">
      <alignment horizontal="center" vertical="center"/>
    </xf>
    <xf numFmtId="176" fontId="2" fillId="2" borderId="5" xfId="2" applyNumberFormat="1" applyFill="1" applyBorder="1" applyAlignment="1">
      <alignment horizontal="center" vertical="center"/>
    </xf>
    <xf numFmtId="0" fontId="2" fillId="0" borderId="24" xfId="2" applyBorder="1" applyAlignment="1">
      <alignment horizontal="center" vertical="center"/>
    </xf>
    <xf numFmtId="0" fontId="2" fillId="0" borderId="25" xfId="2" applyBorder="1" applyAlignment="1">
      <alignment horizontal="center" vertical="center"/>
    </xf>
    <xf numFmtId="0" fontId="2" fillId="0" borderId="26" xfId="2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8" fontId="0" fillId="2" borderId="3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8" fontId="0" fillId="2" borderId="5" xfId="0" applyNumberForma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178" fontId="0" fillId="2" borderId="4" xfId="0" applyNumberFormat="1" applyFill="1" applyBorder="1" applyAlignment="1">
      <alignment horizontal="center"/>
    </xf>
    <xf numFmtId="178" fontId="0" fillId="2" borderId="8" xfId="0" applyNumberFormat="1" applyFill="1" applyBorder="1" applyAlignment="1">
      <alignment horizontal="center"/>
    </xf>
    <xf numFmtId="180" fontId="2" fillId="0" borderId="18" xfId="2" applyNumberFormat="1" applyBorder="1" applyAlignment="1">
      <alignment horizontal="center" vertical="center"/>
    </xf>
    <xf numFmtId="180" fontId="2" fillId="0" borderId="19" xfId="2" applyNumberFormat="1" applyBorder="1" applyAlignment="1">
      <alignment horizontal="center" vertical="center"/>
    </xf>
    <xf numFmtId="180" fontId="2" fillId="0" borderId="2" xfId="2" applyNumberFormat="1" applyBorder="1" applyAlignment="1">
      <alignment horizontal="center" vertical="center"/>
    </xf>
    <xf numFmtId="180" fontId="2" fillId="0" borderId="6" xfId="2" applyNumberFormat="1" applyBorder="1" applyAlignment="1">
      <alignment horizontal="center" vertical="center"/>
    </xf>
    <xf numFmtId="180" fontId="2" fillId="0" borderId="22" xfId="2" applyNumberFormat="1" applyBorder="1" applyAlignment="1">
      <alignment horizontal="center" vertical="center"/>
    </xf>
    <xf numFmtId="180" fontId="2" fillId="0" borderId="23" xfId="2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3" fillId="2" borderId="3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3" fillId="2" borderId="27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13" fillId="2" borderId="2" xfId="2" applyFont="1" applyFill="1" applyBorder="1" applyAlignment="1">
      <alignment horizontal="center" vertical="center"/>
    </xf>
    <xf numFmtId="0" fontId="3" fillId="2" borderId="27" xfId="2" applyFont="1" applyFill="1" applyBorder="1" applyAlignment="1">
      <alignment horizontal="center" vertical="center" wrapText="1"/>
    </xf>
    <xf numFmtId="0" fontId="13" fillId="2" borderId="27" xfId="2" applyFont="1" applyFill="1" applyBorder="1" applyAlignment="1">
      <alignment horizontal="center" vertical="center" wrapText="1"/>
    </xf>
    <xf numFmtId="0" fontId="16" fillId="0" borderId="20" xfId="2" applyFont="1" applyBorder="1" applyAlignment="1">
      <alignment vertical="center"/>
    </xf>
    <xf numFmtId="177" fontId="16" fillId="0" borderId="2" xfId="2" quotePrefix="1" applyNumberFormat="1" applyFont="1" applyBorder="1" applyAlignment="1">
      <alignment vertical="center"/>
    </xf>
    <xf numFmtId="0" fontId="16" fillId="0" borderId="2" xfId="2" applyFont="1" applyBorder="1" applyAlignment="1">
      <alignment horizontal="center" vertical="center"/>
    </xf>
    <xf numFmtId="178" fontId="16" fillId="0" borderId="2" xfId="2" applyNumberFormat="1" applyFont="1" applyBorder="1" applyAlignment="1">
      <alignment horizontal="center" vertical="center"/>
    </xf>
    <xf numFmtId="176" fontId="16" fillId="4" borderId="2" xfId="2" applyNumberFormat="1" applyFont="1" applyFill="1" applyBorder="1" applyAlignment="1">
      <alignment horizontal="center" vertical="center"/>
    </xf>
    <xf numFmtId="180" fontId="16" fillId="4" borderId="2" xfId="2" applyNumberFormat="1" applyFont="1" applyFill="1" applyBorder="1" applyAlignment="1">
      <alignment horizontal="center" vertical="center"/>
    </xf>
    <xf numFmtId="181" fontId="16" fillId="0" borderId="2" xfId="2" applyNumberFormat="1" applyFont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16" fillId="0" borderId="2" xfId="2" quotePrefix="1" applyFont="1" applyBorder="1" applyAlignment="1">
      <alignment vertical="center"/>
    </xf>
    <xf numFmtId="0" fontId="6" fillId="0" borderId="2" xfId="2" applyFont="1" applyBorder="1" applyAlignment="1">
      <alignment horizontal="center" vertical="center"/>
    </xf>
    <xf numFmtId="180" fontId="6" fillId="0" borderId="2" xfId="2" applyNumberFormat="1" applyFont="1" applyBorder="1" applyAlignment="1">
      <alignment horizontal="center" vertical="center"/>
    </xf>
    <xf numFmtId="176" fontId="6" fillId="0" borderId="2" xfId="2" applyNumberFormat="1" applyFont="1" applyBorder="1" applyAlignment="1">
      <alignment horizontal="center" vertical="center"/>
    </xf>
    <xf numFmtId="0" fontId="6" fillId="2" borderId="2" xfId="2" quotePrefix="1" applyFont="1" applyFill="1" applyBorder="1" applyAlignment="1">
      <alignment horizontal="center" vertical="center"/>
    </xf>
    <xf numFmtId="180" fontId="6" fillId="2" borderId="2" xfId="2" quotePrefix="1" applyNumberFormat="1" applyFont="1" applyFill="1" applyBorder="1" applyAlignment="1">
      <alignment horizontal="center" vertical="center"/>
    </xf>
    <xf numFmtId="176" fontId="6" fillId="2" borderId="2" xfId="2" quotePrefix="1" applyNumberFormat="1" applyFont="1" applyFill="1" applyBorder="1" applyAlignment="1">
      <alignment horizontal="center" vertical="center"/>
    </xf>
    <xf numFmtId="0" fontId="16" fillId="2" borderId="2" xfId="2" applyFont="1" applyFill="1" applyBorder="1" applyAlignment="1">
      <alignment horizontal="center" vertical="center"/>
    </xf>
    <xf numFmtId="176" fontId="16" fillId="2" borderId="2" xfId="2" applyNumberFormat="1" applyFont="1" applyFill="1" applyBorder="1" applyAlignment="1">
      <alignment horizontal="center" vertical="center"/>
    </xf>
    <xf numFmtId="180" fontId="16" fillId="0" borderId="2" xfId="2" applyNumberFormat="1" applyFont="1" applyBorder="1" applyAlignment="1">
      <alignment horizontal="center" vertical="center"/>
    </xf>
    <xf numFmtId="180" fontId="16" fillId="0" borderId="2" xfId="2" applyNumberFormat="1" applyFont="1" applyBorder="1" applyAlignment="1">
      <alignment horizontal="center" vertical="center" wrapText="1"/>
    </xf>
    <xf numFmtId="0" fontId="6" fillId="2" borderId="4" xfId="2" quotePrefix="1" applyFont="1" applyFill="1" applyBorder="1" applyAlignment="1">
      <alignment horizontal="center" vertical="center"/>
    </xf>
    <xf numFmtId="180" fontId="6" fillId="2" borderId="4" xfId="2" quotePrefix="1" applyNumberFormat="1" applyFont="1" applyFill="1" applyBorder="1" applyAlignment="1">
      <alignment horizontal="center" vertical="center"/>
    </xf>
    <xf numFmtId="0" fontId="13" fillId="2" borderId="18" xfId="2" applyFont="1" applyFill="1" applyBorder="1" applyAlignment="1">
      <alignment horizontal="center" vertical="center"/>
    </xf>
    <xf numFmtId="176" fontId="16" fillId="2" borderId="4" xfId="2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80" fontId="6" fillId="0" borderId="2" xfId="0" applyNumberFormat="1" applyFont="1" applyBorder="1" applyAlignment="1">
      <alignment horizontal="center" vertical="center"/>
    </xf>
    <xf numFmtId="0" fontId="6" fillId="2" borderId="2" xfId="0" quotePrefix="1" applyFont="1" applyFill="1" applyBorder="1" applyAlignment="1">
      <alignment horizontal="center" vertical="center"/>
    </xf>
    <xf numFmtId="180" fontId="6" fillId="2" borderId="2" xfId="0" quotePrefix="1" applyNumberFormat="1" applyFont="1" applyFill="1" applyBorder="1" applyAlignment="1">
      <alignment horizontal="center" vertical="center"/>
    </xf>
    <xf numFmtId="180" fontId="6" fillId="2" borderId="6" xfId="0" quotePrefix="1" applyNumberFormat="1" applyFont="1" applyFill="1" applyBorder="1" applyAlignment="1">
      <alignment horizontal="center" vertical="center"/>
    </xf>
    <xf numFmtId="0" fontId="6" fillId="2" borderId="4" xfId="0" quotePrefix="1" applyFont="1" applyFill="1" applyBorder="1" applyAlignment="1">
      <alignment horizontal="center" vertical="center"/>
    </xf>
    <xf numFmtId="180" fontId="6" fillId="2" borderId="4" xfId="0" quotePrefix="1" applyNumberFormat="1" applyFont="1" applyFill="1" applyBorder="1" applyAlignment="1">
      <alignment horizontal="center" vertical="center"/>
    </xf>
    <xf numFmtId="180" fontId="6" fillId="2" borderId="8" xfId="0" quotePrefix="1" applyNumberFormat="1" applyFont="1" applyFill="1" applyBorder="1" applyAlignment="1">
      <alignment horizontal="center" vertical="center"/>
    </xf>
    <xf numFmtId="180" fontId="18" fillId="4" borderId="2" xfId="2" applyNumberFormat="1" applyFont="1" applyFill="1" applyBorder="1" applyAlignment="1">
      <alignment horizontal="center" vertical="center"/>
    </xf>
    <xf numFmtId="180" fontId="19" fillId="4" borderId="2" xfId="2" applyNumberFormat="1" applyFont="1" applyFill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179" fontId="2" fillId="0" borderId="5" xfId="2" applyNumberFormat="1" applyBorder="1" applyAlignment="1">
      <alignment horizontal="center" vertical="center"/>
    </xf>
    <xf numFmtId="180" fontId="2" fillId="0" borderId="8" xfId="2" applyNumberFormat="1" applyBorder="1" applyAlignment="1">
      <alignment horizontal="center" vertical="center"/>
    </xf>
    <xf numFmtId="179" fontId="2" fillId="0" borderId="13" xfId="2" applyNumberFormat="1" applyBorder="1" applyAlignment="1">
      <alignment horizontal="center" vertical="center"/>
    </xf>
    <xf numFmtId="177" fontId="24" fillId="0" borderId="2" xfId="2" quotePrefix="1" applyNumberFormat="1" applyFont="1" applyBorder="1" applyAlignment="1">
      <alignment vertical="center"/>
    </xf>
    <xf numFmtId="180" fontId="6" fillId="0" borderId="2" xfId="0" applyNumberFormat="1" applyFont="1" applyBorder="1" applyAlignment="1">
      <alignment horizontal="center" vertical="center" wrapText="1"/>
    </xf>
    <xf numFmtId="180" fontId="23" fillId="0" borderId="2" xfId="0" applyNumberFormat="1" applyFont="1" applyBorder="1" applyAlignment="1">
      <alignment horizontal="center" vertical="center"/>
    </xf>
    <xf numFmtId="176" fontId="23" fillId="0" borderId="6" xfId="0" applyNumberFormat="1" applyFont="1" applyBorder="1" applyAlignment="1">
      <alignment horizontal="center" vertical="center"/>
    </xf>
    <xf numFmtId="180" fontId="23" fillId="2" borderId="2" xfId="0" quotePrefix="1" applyNumberFormat="1" applyFont="1" applyFill="1" applyBorder="1" applyAlignment="1">
      <alignment horizontal="center" vertical="center"/>
    </xf>
    <xf numFmtId="180" fontId="23" fillId="2" borderId="6" xfId="0" quotePrefix="1" applyNumberFormat="1" applyFont="1" applyFill="1" applyBorder="1" applyAlignment="1">
      <alignment horizontal="center" vertical="center"/>
    </xf>
    <xf numFmtId="180" fontId="24" fillId="0" borderId="2" xfId="0" applyNumberFormat="1" applyFont="1" applyBorder="1" applyAlignment="1">
      <alignment horizontal="center" vertical="center"/>
    </xf>
    <xf numFmtId="0" fontId="25" fillId="6" borderId="3" xfId="0" applyFont="1" applyFill="1" applyBorder="1" applyAlignment="1">
      <alignment vertical="center" wrapText="1"/>
    </xf>
    <xf numFmtId="0" fontId="26" fillId="6" borderId="20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" xfId="0" applyFont="1" applyBorder="1"/>
    <xf numFmtId="0" fontId="25" fillId="0" borderId="2" xfId="0" applyFont="1" applyBorder="1" applyAlignment="1">
      <alignment vertical="center" wrapText="1"/>
    </xf>
    <xf numFmtId="0" fontId="25" fillId="0" borderId="6" xfId="0" applyFont="1" applyBorder="1" applyAlignment="1">
      <alignment vertical="center" wrapText="1"/>
    </xf>
    <xf numFmtId="0" fontId="25" fillId="6" borderId="20" xfId="0" applyFont="1" applyFill="1" applyBorder="1" applyAlignment="1">
      <alignment horizontal="center" vertical="center" wrapText="1"/>
    </xf>
    <xf numFmtId="178" fontId="25" fillId="6" borderId="2" xfId="0" applyNumberFormat="1" applyFont="1" applyFill="1" applyBorder="1" applyAlignment="1">
      <alignment horizontal="center" vertical="center" wrapText="1"/>
    </xf>
    <xf numFmtId="178" fontId="25" fillId="6" borderId="6" xfId="0" applyNumberFormat="1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wrapText="1"/>
    </xf>
    <xf numFmtId="178" fontId="25" fillId="6" borderId="4" xfId="0" applyNumberFormat="1" applyFont="1" applyFill="1" applyBorder="1" applyAlignment="1">
      <alignment horizontal="center" wrapText="1"/>
    </xf>
    <xf numFmtId="178" fontId="25" fillId="6" borderId="8" xfId="0" applyNumberFormat="1" applyFont="1" applyFill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180" fontId="3" fillId="2" borderId="1" xfId="2" applyNumberFormat="1" applyFont="1" applyFill="1" applyBorder="1" applyAlignment="1">
      <alignment horizontal="center" vertical="center" wrapText="1"/>
    </xf>
    <xf numFmtId="180" fontId="16" fillId="2" borderId="2" xfId="2" applyNumberFormat="1" applyFont="1" applyFill="1" applyBorder="1" applyAlignment="1">
      <alignment horizontal="center" vertical="center"/>
    </xf>
    <xf numFmtId="180" fontId="2" fillId="0" borderId="0" xfId="2" applyNumberFormat="1"/>
    <xf numFmtId="0" fontId="2" fillId="0" borderId="3" xfId="0" applyFont="1" applyBorder="1"/>
    <xf numFmtId="0" fontId="28" fillId="0" borderId="0" xfId="2" applyFont="1"/>
    <xf numFmtId="179" fontId="2" fillId="0" borderId="1" xfId="0" applyNumberFormat="1" applyFont="1" applyBorder="1"/>
    <xf numFmtId="179" fontId="2" fillId="0" borderId="2" xfId="0" applyNumberFormat="1" applyFont="1" applyBorder="1"/>
    <xf numFmtId="0" fontId="27" fillId="0" borderId="0" xfId="0" applyFont="1" applyAlignment="1">
      <alignment vertical="center"/>
    </xf>
    <xf numFmtId="0" fontId="28" fillId="0" borderId="0" xfId="0" applyFont="1"/>
    <xf numFmtId="179" fontId="2" fillId="0" borderId="5" xfId="0" applyNumberFormat="1" applyFont="1" applyBorder="1"/>
    <xf numFmtId="179" fontId="2" fillId="0" borderId="6" xfId="0" applyNumberFormat="1" applyFont="1" applyBorder="1"/>
    <xf numFmtId="179" fontId="2" fillId="0" borderId="4" xfId="0" applyNumberFormat="1" applyFont="1" applyBorder="1"/>
    <xf numFmtId="179" fontId="2" fillId="0" borderId="8" xfId="0" applyNumberFormat="1" applyFont="1" applyBorder="1"/>
    <xf numFmtId="179" fontId="2" fillId="0" borderId="0" xfId="2" applyNumberFormat="1"/>
    <xf numFmtId="0" fontId="29" fillId="0" borderId="0" xfId="2" applyFont="1"/>
    <xf numFmtId="176" fontId="2" fillId="0" borderId="0" xfId="2" applyNumberFormat="1"/>
    <xf numFmtId="180" fontId="17" fillId="0" borderId="2" xfId="2" applyNumberFormat="1" applyFont="1" applyBorder="1" applyAlignment="1">
      <alignment horizontal="center" vertical="center"/>
    </xf>
    <xf numFmtId="0" fontId="28" fillId="0" borderId="20" xfId="0" applyFont="1" applyBorder="1"/>
    <xf numFmtId="0" fontId="28" fillId="0" borderId="7" xfId="0" applyFont="1" applyBorder="1"/>
    <xf numFmtId="179" fontId="28" fillId="0" borderId="6" xfId="0" applyNumberFormat="1" applyFont="1" applyBorder="1"/>
    <xf numFmtId="49" fontId="6" fillId="0" borderId="12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4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21" fillId="5" borderId="33" xfId="0" applyFont="1" applyFill="1" applyBorder="1" applyAlignment="1">
      <alignment horizontal="center" vertical="center"/>
    </xf>
    <xf numFmtId="0" fontId="22" fillId="0" borderId="34" xfId="0" applyFont="1" applyBorder="1"/>
    <xf numFmtId="0" fontId="22" fillId="0" borderId="35" xfId="0" applyFont="1" applyBorder="1"/>
    <xf numFmtId="0" fontId="6" fillId="0" borderId="21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177" fontId="6" fillId="0" borderId="22" xfId="2" quotePrefix="1" applyNumberFormat="1" applyFont="1" applyBorder="1" applyAlignment="1">
      <alignment horizontal="center" vertical="center"/>
    </xf>
    <xf numFmtId="177" fontId="6" fillId="0" borderId="29" xfId="2" quotePrefix="1" applyNumberFormat="1" applyFont="1" applyBorder="1" applyAlignment="1">
      <alignment horizontal="center" vertical="center"/>
    </xf>
    <xf numFmtId="177" fontId="6" fillId="0" borderId="18" xfId="2" quotePrefix="1" applyNumberFormat="1" applyFont="1" applyBorder="1" applyAlignment="1">
      <alignment horizontal="center" vertical="center"/>
    </xf>
    <xf numFmtId="0" fontId="3" fillId="2" borderId="14" xfId="2" applyFont="1" applyFill="1" applyBorder="1" applyAlignment="1">
      <alignment horizontal="center" vertical="center"/>
    </xf>
    <xf numFmtId="0" fontId="3" fillId="2" borderId="15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20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28" xfId="2" applyFont="1" applyFill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177" fontId="6" fillId="0" borderId="11" xfId="2" quotePrefix="1" applyNumberFormat="1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77" fontId="6" fillId="0" borderId="22" xfId="0" quotePrefix="1" applyNumberFormat="1" applyFont="1" applyBorder="1" applyAlignment="1">
      <alignment horizontal="center" vertical="center"/>
    </xf>
    <xf numFmtId="177" fontId="6" fillId="0" borderId="29" xfId="0" quotePrefix="1" applyNumberFormat="1" applyFont="1" applyBorder="1" applyAlignment="1">
      <alignment horizontal="center" vertical="center"/>
    </xf>
    <xf numFmtId="177" fontId="6" fillId="0" borderId="18" xfId="0" quotePrefix="1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77" fontId="6" fillId="0" borderId="11" xfId="0" quotePrefix="1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0" fontId="26" fillId="6" borderId="5" xfId="0" applyFont="1" applyFill="1" applyBorder="1" applyAlignment="1">
      <alignment horizontal="center" vertical="center" wrapText="1"/>
    </xf>
    <xf numFmtId="0" fontId="7" fillId="0" borderId="0" xfId="0" applyFont="1"/>
    <xf numFmtId="177" fontId="7" fillId="0" borderId="0" xfId="0" applyNumberFormat="1" applyFont="1"/>
    <xf numFmtId="0" fontId="3" fillId="2" borderId="36" xfId="2" applyFont="1" applyFill="1" applyBorder="1" applyAlignment="1">
      <alignment horizontal="center" vertical="center"/>
    </xf>
    <xf numFmtId="176" fontId="6" fillId="0" borderId="36" xfId="0" applyNumberFormat="1" applyFont="1" applyBorder="1" applyAlignment="1">
      <alignment horizontal="center" vertical="center"/>
    </xf>
    <xf numFmtId="176" fontId="6" fillId="2" borderId="36" xfId="2" quotePrefix="1" applyNumberFormat="1" applyFont="1" applyFill="1" applyBorder="1" applyAlignment="1">
      <alignment horizontal="center" vertical="center"/>
    </xf>
    <xf numFmtId="180" fontId="6" fillId="2" borderId="36" xfId="2" quotePrefix="1" applyNumberFormat="1" applyFont="1" applyFill="1" applyBorder="1" applyAlignment="1">
      <alignment horizontal="center" vertical="center"/>
    </xf>
    <xf numFmtId="180" fontId="6" fillId="2" borderId="37" xfId="2" quotePrefix="1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80" fontId="6" fillId="0" borderId="0" xfId="2" applyNumberFormat="1" applyFont="1" applyFill="1" applyBorder="1" applyAlignment="1">
      <alignment horizontal="center" vertical="center"/>
    </xf>
    <xf numFmtId="176" fontId="6" fillId="0" borderId="0" xfId="2" applyNumberFormat="1" applyFont="1" applyFill="1" applyBorder="1" applyAlignment="1">
      <alignment horizontal="center" vertical="center"/>
    </xf>
    <xf numFmtId="180" fontId="6" fillId="0" borderId="0" xfId="2" quotePrefix="1" applyNumberFormat="1" applyFont="1" applyFill="1" applyBorder="1" applyAlignment="1">
      <alignment horizontal="center" vertical="center"/>
    </xf>
    <xf numFmtId="176" fontId="6" fillId="0" borderId="0" xfId="2" quotePrefix="1" applyNumberFormat="1" applyFont="1" applyFill="1" applyBorder="1" applyAlignment="1">
      <alignment horizontal="center" vertical="center"/>
    </xf>
    <xf numFmtId="180" fontId="6" fillId="0" borderId="0" xfId="2" applyNumberFormat="1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vertical="center"/>
    </xf>
    <xf numFmtId="0" fontId="3" fillId="7" borderId="2" xfId="3" applyFont="1" applyFill="1" applyBorder="1" applyAlignment="1">
      <alignment horizontal="center" vertical="center"/>
    </xf>
    <xf numFmtId="0" fontId="3" fillId="7" borderId="2" xfId="3" applyFont="1" applyFill="1" applyBorder="1" applyAlignment="1">
      <alignment horizontal="center" vertical="center" wrapText="1"/>
    </xf>
    <xf numFmtId="0" fontId="30" fillId="0" borderId="0" xfId="3"/>
    <xf numFmtId="177" fontId="3" fillId="4" borderId="2" xfId="3" quotePrefix="1" applyNumberFormat="1" applyFont="1" applyFill="1" applyBorder="1" applyAlignment="1">
      <alignment horizontal="center" vertical="center"/>
    </xf>
    <xf numFmtId="0" fontId="3" fillId="4" borderId="2" xfId="3" quotePrefix="1" applyFont="1" applyFill="1" applyBorder="1" applyAlignment="1">
      <alignment horizontal="center" vertical="center"/>
    </xf>
    <xf numFmtId="176" fontId="6" fillId="4" borderId="2" xfId="3" applyNumberFormat="1" applyFont="1" applyFill="1" applyBorder="1" applyAlignment="1">
      <alignment horizontal="center" vertical="center"/>
    </xf>
    <xf numFmtId="0" fontId="3" fillId="4" borderId="2" xfId="3" quotePrefix="1" applyFont="1" applyFill="1" applyBorder="1" applyAlignment="1">
      <alignment horizontal="center" vertical="center"/>
    </xf>
    <xf numFmtId="176" fontId="25" fillId="0" borderId="2" xfId="3" applyNumberFormat="1" applyFont="1" applyBorder="1" applyAlignment="1">
      <alignment horizontal="center"/>
    </xf>
    <xf numFmtId="0" fontId="3" fillId="7" borderId="22" xfId="3" applyFont="1" applyFill="1" applyBorder="1" applyAlignment="1">
      <alignment horizontal="center" vertical="center" wrapText="1"/>
    </xf>
    <xf numFmtId="0" fontId="3" fillId="7" borderId="2" xfId="3" applyFont="1" applyFill="1" applyBorder="1" applyAlignment="1">
      <alignment vertical="center" wrapText="1"/>
    </xf>
    <xf numFmtId="0" fontId="3" fillId="7" borderId="18" xfId="3" applyFont="1" applyFill="1" applyBorder="1" applyAlignment="1">
      <alignment horizontal="center" vertical="center" wrapText="1"/>
    </xf>
    <xf numFmtId="0" fontId="3" fillId="7" borderId="2" xfId="3" applyFont="1" applyFill="1" applyBorder="1" applyAlignment="1">
      <alignment horizontal="center" vertical="center" wrapText="1"/>
    </xf>
    <xf numFmtId="0" fontId="3" fillId="4" borderId="22" xfId="3" quotePrefix="1" applyFont="1" applyFill="1" applyBorder="1" applyAlignment="1">
      <alignment horizontal="center" vertical="center" wrapText="1"/>
    </xf>
    <xf numFmtId="180" fontId="6" fillId="4" borderId="2" xfId="3" applyNumberFormat="1" applyFont="1" applyFill="1" applyBorder="1" applyAlignment="1">
      <alignment horizontal="center" vertical="center"/>
    </xf>
    <xf numFmtId="0" fontId="3" fillId="4" borderId="29" xfId="3" quotePrefix="1" applyFont="1" applyFill="1" applyBorder="1" applyAlignment="1">
      <alignment horizontal="center" vertical="center"/>
    </xf>
    <xf numFmtId="180" fontId="25" fillId="0" borderId="2" xfId="3" applyNumberFormat="1" applyFont="1" applyBorder="1" applyAlignment="1">
      <alignment horizontal="center"/>
    </xf>
    <xf numFmtId="0" fontId="3" fillId="4" borderId="18" xfId="3" quotePrefix="1" applyFont="1" applyFill="1" applyBorder="1" applyAlignment="1">
      <alignment horizontal="center" vertical="center"/>
    </xf>
    <xf numFmtId="180" fontId="6" fillId="4" borderId="2" xfId="3" quotePrefix="1" applyNumberFormat="1" applyFont="1" applyFill="1" applyBorder="1" applyAlignment="1">
      <alignment horizontal="center" vertical="center"/>
    </xf>
    <xf numFmtId="179" fontId="25" fillId="0" borderId="2" xfId="3" applyNumberFormat="1" applyFont="1" applyBorder="1" applyAlignment="1">
      <alignment horizontal="center" vertical="center"/>
    </xf>
    <xf numFmtId="176" fontId="6" fillId="4" borderId="29" xfId="3" applyNumberFormat="1" applyFont="1" applyFill="1" applyBorder="1" applyAlignment="1">
      <alignment horizontal="center" vertical="center"/>
    </xf>
    <xf numFmtId="0" fontId="27" fillId="7" borderId="2" xfId="3" applyFont="1" applyFill="1" applyBorder="1" applyAlignment="1">
      <alignment horizontal="center" vertical="center"/>
    </xf>
    <xf numFmtId="176" fontId="25" fillId="0" borderId="2" xfId="3" applyNumberFormat="1" applyFont="1" applyBorder="1" applyAlignment="1">
      <alignment horizontal="center" vertical="center"/>
    </xf>
    <xf numFmtId="180" fontId="24" fillId="4" borderId="2" xfId="3" applyNumberFormat="1" applyFont="1" applyFill="1" applyBorder="1" applyAlignment="1">
      <alignment horizontal="center" vertical="center"/>
    </xf>
    <xf numFmtId="179" fontId="30" fillId="0" borderId="0" xfId="3" applyNumberFormat="1"/>
    <xf numFmtId="0" fontId="3" fillId="7" borderId="22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</cellXfs>
  <cellStyles count="4">
    <cellStyle name="표준" xfId="0" builtinId="0"/>
    <cellStyle name="표준 2" xfId="1" xr:uid="{00000000-0005-0000-0000-000001000000}"/>
    <cellStyle name="표준 3" xfId="2" xr:uid="{7E0FE3B2-8857-4110-9D7B-D7942CE2F652}"/>
    <cellStyle name="표준 4" xfId="3" xr:uid="{B41C3966-AED1-4FB6-837D-614DFB7BBBB5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13</xdr:row>
      <xdr:rowOff>0</xdr:rowOff>
    </xdr:from>
    <xdr:to>
      <xdr:col>19</xdr:col>
      <xdr:colOff>417955</xdr:colOff>
      <xdr:row>40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4176873-6D59-5DFE-9F46-EBF38896F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9071" y="2816679"/>
          <a:ext cx="9262597" cy="6027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8"/>
  <sheetViews>
    <sheetView topLeftCell="A20" zoomScale="70" zoomScaleNormal="70" workbookViewId="0">
      <selection activeCell="C3" sqref="C3"/>
    </sheetView>
  </sheetViews>
  <sheetFormatPr defaultRowHeight="16.5"/>
  <cols>
    <col min="1" max="1" width="11.125" bestFit="1" customWidth="1"/>
  </cols>
  <sheetData>
    <row r="1" spans="1:8" ht="16.5" customHeight="1">
      <c r="A1" s="181" t="s">
        <v>1</v>
      </c>
      <c r="B1" s="179" t="s">
        <v>30</v>
      </c>
      <c r="C1" s="179" t="s">
        <v>0</v>
      </c>
      <c r="D1" s="179"/>
      <c r="E1" s="180"/>
    </row>
    <row r="2" spans="1:8" ht="16.5" customHeight="1" thickBot="1">
      <c r="A2" s="182"/>
      <c r="B2" s="183"/>
      <c r="C2" s="4" t="s">
        <v>26</v>
      </c>
      <c r="D2" s="5" t="s">
        <v>27</v>
      </c>
      <c r="E2" s="6" t="s">
        <v>28</v>
      </c>
    </row>
    <row r="3" spans="1:8" ht="17.25">
      <c r="A3" s="176" t="s">
        <v>3</v>
      </c>
      <c r="B3" s="7">
        <v>1</v>
      </c>
      <c r="C3" s="8">
        <v>21</v>
      </c>
      <c r="D3" s="20">
        <v>14</v>
      </c>
      <c r="E3" s="21">
        <v>21</v>
      </c>
      <c r="G3" s="12" t="s">
        <v>10</v>
      </c>
      <c r="H3" s="12" t="s">
        <v>11</v>
      </c>
    </row>
    <row r="4" spans="1:8" ht="17.25">
      <c r="A4" s="177"/>
      <c r="B4" s="1">
        <v>2</v>
      </c>
      <c r="C4" s="2">
        <v>19</v>
      </c>
      <c r="D4" s="10">
        <v>21</v>
      </c>
      <c r="E4" s="11">
        <v>22</v>
      </c>
      <c r="G4" s="12" t="s">
        <v>12</v>
      </c>
      <c r="H4" s="12" t="s">
        <v>13</v>
      </c>
    </row>
    <row r="5" spans="1:8" ht="17.25">
      <c r="A5" s="177"/>
      <c r="B5" s="1">
        <v>3</v>
      </c>
      <c r="C5" s="2">
        <v>18</v>
      </c>
      <c r="D5" s="10">
        <v>22</v>
      </c>
      <c r="E5" s="11">
        <v>25</v>
      </c>
      <c r="G5" s="12" t="s">
        <v>14</v>
      </c>
      <c r="H5" s="12" t="s">
        <v>17</v>
      </c>
    </row>
    <row r="6" spans="1:8" ht="17.25">
      <c r="A6" s="177"/>
      <c r="B6" s="1">
        <v>4</v>
      </c>
      <c r="C6" s="2">
        <v>20</v>
      </c>
      <c r="D6" s="10">
        <v>17</v>
      </c>
      <c r="E6" s="11">
        <v>19</v>
      </c>
      <c r="G6" s="12" t="s">
        <v>16</v>
      </c>
      <c r="H6" s="12" t="s">
        <v>15</v>
      </c>
    </row>
    <row r="7" spans="1:8" ht="17.25">
      <c r="A7" s="177"/>
      <c r="B7" s="1">
        <v>5</v>
      </c>
      <c r="C7" s="2">
        <v>22</v>
      </c>
      <c r="D7" s="10">
        <v>19</v>
      </c>
      <c r="E7" s="11">
        <v>21</v>
      </c>
      <c r="G7" s="12" t="s">
        <v>18</v>
      </c>
      <c r="H7" s="12" t="s">
        <v>19</v>
      </c>
    </row>
    <row r="8" spans="1:8" ht="17.25">
      <c r="A8" s="177"/>
      <c r="B8" s="16" t="s">
        <v>45</v>
      </c>
      <c r="C8" s="17">
        <f>AVERAGE(C3:C7)</f>
        <v>20</v>
      </c>
      <c r="D8" s="17">
        <f t="shared" ref="D8:E8" si="0">AVERAGE(D3:D7)</f>
        <v>18.600000000000001</v>
      </c>
      <c r="E8" s="18">
        <f t="shared" si="0"/>
        <v>21.6</v>
      </c>
      <c r="G8" s="12" t="s">
        <v>20</v>
      </c>
      <c r="H8" s="12" t="s">
        <v>21</v>
      </c>
    </row>
    <row r="9" spans="1:8" ht="18" thickBot="1">
      <c r="A9" s="178"/>
      <c r="B9" s="14" t="s">
        <v>40</v>
      </c>
      <c r="C9" s="15">
        <f>STDEV(C3:C7)</f>
        <v>1.5811388300841898</v>
      </c>
      <c r="D9" s="15">
        <f t="shared" ref="D9:E9" si="1">STDEV(D3:D7)</f>
        <v>3.2093613071762443</v>
      </c>
      <c r="E9" s="19">
        <f t="shared" si="1"/>
        <v>2.1908902300206647</v>
      </c>
      <c r="F9" s="13"/>
      <c r="G9" s="12" t="s">
        <v>22</v>
      </c>
      <c r="H9" s="12" t="s">
        <v>25</v>
      </c>
    </row>
    <row r="10" spans="1:8" ht="17.25">
      <c r="A10" s="176" t="s">
        <v>2</v>
      </c>
      <c r="B10" s="7">
        <v>1</v>
      </c>
      <c r="C10" s="8">
        <v>22</v>
      </c>
      <c r="D10" s="20">
        <v>24</v>
      </c>
      <c r="E10" s="21">
        <v>23</v>
      </c>
      <c r="F10" s="13"/>
      <c r="G10" s="12" t="s">
        <v>24</v>
      </c>
      <c r="H10" s="12" t="s">
        <v>23</v>
      </c>
    </row>
    <row r="11" spans="1:8" ht="17.25">
      <c r="A11" s="177"/>
      <c r="B11" s="1">
        <v>2</v>
      </c>
      <c r="C11" s="2">
        <v>22</v>
      </c>
      <c r="D11" s="10">
        <v>22</v>
      </c>
      <c r="E11" s="11">
        <v>24</v>
      </c>
      <c r="F11" s="13"/>
    </row>
    <row r="12" spans="1:8" ht="17.25">
      <c r="A12" s="177"/>
      <c r="B12" s="1">
        <v>3</v>
      </c>
      <c r="C12" s="2">
        <v>24</v>
      </c>
      <c r="D12" s="10">
        <v>25</v>
      </c>
      <c r="E12" s="11">
        <v>25</v>
      </c>
      <c r="F12" s="13"/>
    </row>
    <row r="13" spans="1:8" ht="17.25">
      <c r="A13" s="177"/>
      <c r="B13" s="1">
        <v>4</v>
      </c>
      <c r="C13" s="2">
        <v>27</v>
      </c>
      <c r="D13" s="10">
        <v>23</v>
      </c>
      <c r="E13" s="11">
        <v>24</v>
      </c>
      <c r="F13" s="13"/>
    </row>
    <row r="14" spans="1:8" ht="17.25">
      <c r="A14" s="177"/>
      <c r="B14" s="1">
        <v>5</v>
      </c>
      <c r="C14" s="2">
        <v>23</v>
      </c>
      <c r="D14" s="10">
        <v>27</v>
      </c>
      <c r="E14" s="11">
        <v>21</v>
      </c>
      <c r="F14" s="13"/>
    </row>
    <row r="15" spans="1:8" ht="17.25">
      <c r="A15" s="177"/>
      <c r="B15" s="16" t="s">
        <v>45</v>
      </c>
      <c r="C15" s="17">
        <f>AVERAGE(C10:C14)</f>
        <v>23.6</v>
      </c>
      <c r="D15" s="17">
        <f t="shared" ref="D15" si="2">AVERAGE(D10:D14)</f>
        <v>24.2</v>
      </c>
      <c r="E15" s="18">
        <f t="shared" ref="E15" si="3">AVERAGE(E10:E14)</f>
        <v>23.4</v>
      </c>
      <c r="F15" s="13"/>
    </row>
    <row r="16" spans="1:8" ht="18" thickBot="1">
      <c r="A16" s="178"/>
      <c r="B16" s="14" t="s">
        <v>40</v>
      </c>
      <c r="C16" s="15">
        <f>STDEV(C10:C14)</f>
        <v>2.0736441353327719</v>
      </c>
      <c r="D16" s="15">
        <f t="shared" ref="D16:E16" si="4">STDEV(D10:D14)</f>
        <v>1.9235384061671346</v>
      </c>
      <c r="E16" s="19">
        <f t="shared" si="4"/>
        <v>1.51657508881031</v>
      </c>
      <c r="F16" s="13"/>
    </row>
    <row r="17" spans="1:6" ht="17.25">
      <c r="A17" s="176" t="s">
        <v>5</v>
      </c>
      <c r="B17" s="7">
        <v>1</v>
      </c>
      <c r="C17" s="8">
        <v>10</v>
      </c>
      <c r="D17" s="20">
        <v>13</v>
      </c>
      <c r="E17" s="21">
        <v>8</v>
      </c>
      <c r="F17" s="13"/>
    </row>
    <row r="18" spans="1:6" ht="17.25">
      <c r="A18" s="177"/>
      <c r="B18" s="1">
        <v>2</v>
      </c>
      <c r="C18" s="2">
        <v>13</v>
      </c>
      <c r="D18" s="10">
        <v>12</v>
      </c>
      <c r="E18" s="11">
        <v>11</v>
      </c>
      <c r="F18" s="13"/>
    </row>
    <row r="19" spans="1:6" ht="17.25">
      <c r="A19" s="177"/>
      <c r="B19" s="1">
        <v>3</v>
      </c>
      <c r="C19" s="2">
        <v>12</v>
      </c>
      <c r="D19" s="10">
        <v>11</v>
      </c>
      <c r="E19" s="11">
        <v>12</v>
      </c>
      <c r="F19" s="13"/>
    </row>
    <row r="20" spans="1:6" ht="17.25">
      <c r="A20" s="177"/>
      <c r="B20" s="1">
        <v>4</v>
      </c>
      <c r="C20" s="2">
        <v>10</v>
      </c>
      <c r="D20" s="22">
        <v>12</v>
      </c>
      <c r="E20" s="11">
        <v>14</v>
      </c>
      <c r="F20" s="13"/>
    </row>
    <row r="21" spans="1:6" ht="17.25">
      <c r="A21" s="177"/>
      <c r="B21" s="1">
        <v>5</v>
      </c>
      <c r="C21" s="2">
        <v>8</v>
      </c>
      <c r="D21" s="22">
        <v>13</v>
      </c>
      <c r="E21" s="11">
        <v>15</v>
      </c>
      <c r="F21" s="13"/>
    </row>
    <row r="22" spans="1:6" ht="17.25">
      <c r="A22" s="177"/>
      <c r="B22" s="16" t="s">
        <v>45</v>
      </c>
      <c r="C22" s="17">
        <f>AVERAGE(C17:C21)</f>
        <v>10.6</v>
      </c>
      <c r="D22" s="17">
        <f t="shared" ref="D22" si="5">AVERAGE(D17:D21)</f>
        <v>12.2</v>
      </c>
      <c r="E22" s="18">
        <f t="shared" ref="E22" si="6">AVERAGE(E17:E21)</f>
        <v>12</v>
      </c>
      <c r="F22" s="13"/>
    </row>
    <row r="23" spans="1:6" ht="18" thickBot="1">
      <c r="A23" s="178"/>
      <c r="B23" s="14" t="s">
        <v>40</v>
      </c>
      <c r="C23" s="15">
        <f>STDEV(C17:C21)</f>
        <v>1.9493588689617958</v>
      </c>
      <c r="D23" s="15">
        <f t="shared" ref="D23:E23" si="7">STDEV(D17:D21)</f>
        <v>0.83666002653407556</v>
      </c>
      <c r="E23" s="19">
        <f t="shared" si="7"/>
        <v>2.7386127875258306</v>
      </c>
      <c r="F23" s="13"/>
    </row>
    <row r="24" spans="1:6" ht="17.25">
      <c r="A24" s="176" t="s">
        <v>4</v>
      </c>
      <c r="B24" s="7">
        <v>1</v>
      </c>
      <c r="C24" s="8">
        <v>10</v>
      </c>
      <c r="D24" s="20">
        <v>16</v>
      </c>
      <c r="E24" s="21">
        <v>12</v>
      </c>
      <c r="F24" s="13"/>
    </row>
    <row r="25" spans="1:6" ht="17.25">
      <c r="A25" s="177"/>
      <c r="B25" s="1">
        <v>2</v>
      </c>
      <c r="C25" s="2">
        <v>13</v>
      </c>
      <c r="D25" s="10">
        <v>15</v>
      </c>
      <c r="E25" s="11">
        <v>12</v>
      </c>
      <c r="F25" s="13"/>
    </row>
    <row r="26" spans="1:6" ht="17.25">
      <c r="A26" s="177"/>
      <c r="B26" s="1">
        <v>3</v>
      </c>
      <c r="C26" s="2">
        <v>11</v>
      </c>
      <c r="D26" s="10">
        <v>16</v>
      </c>
      <c r="E26" s="11">
        <v>15</v>
      </c>
      <c r="F26" s="13"/>
    </row>
    <row r="27" spans="1:6" ht="17.25">
      <c r="A27" s="177"/>
      <c r="B27" s="1">
        <v>4</v>
      </c>
      <c r="C27" s="2">
        <v>15</v>
      </c>
      <c r="D27" s="10">
        <v>10</v>
      </c>
      <c r="E27" s="11">
        <v>14</v>
      </c>
      <c r="F27" s="13"/>
    </row>
    <row r="28" spans="1:6" ht="17.25">
      <c r="A28" s="177"/>
      <c r="B28" s="1">
        <v>5</v>
      </c>
      <c r="C28" s="2">
        <v>14</v>
      </c>
      <c r="D28" s="10">
        <v>14</v>
      </c>
      <c r="E28" s="11">
        <v>10</v>
      </c>
      <c r="F28" s="13"/>
    </row>
    <row r="29" spans="1:6" ht="17.25">
      <c r="A29" s="177"/>
      <c r="B29" s="16" t="s">
        <v>45</v>
      </c>
      <c r="C29" s="17">
        <f>AVERAGE(C24:C28)</f>
        <v>12.6</v>
      </c>
      <c r="D29" s="17">
        <f t="shared" ref="D29" si="8">AVERAGE(D24:D28)</f>
        <v>14.2</v>
      </c>
      <c r="E29" s="18">
        <f t="shared" ref="E29" si="9">AVERAGE(E24:E28)</f>
        <v>12.6</v>
      </c>
      <c r="F29" s="13"/>
    </row>
    <row r="30" spans="1:6" ht="18" thickBot="1">
      <c r="A30" s="178"/>
      <c r="B30" s="14" t="s">
        <v>40</v>
      </c>
      <c r="C30" s="15">
        <f>STDEV(C24:C28)</f>
        <v>2.073644135332775</v>
      </c>
      <c r="D30" s="15">
        <f t="shared" ref="D30:E30" si="10">STDEV(D24:D28)</f>
        <v>2.4899799195977441</v>
      </c>
      <c r="E30" s="19">
        <f t="shared" si="10"/>
        <v>1.9493588689617958</v>
      </c>
      <c r="F30" s="13"/>
    </row>
    <row r="31" spans="1:6" ht="17.25">
      <c r="A31" s="176" t="s">
        <v>6</v>
      </c>
      <c r="B31" s="7">
        <v>1</v>
      </c>
      <c r="C31" s="8">
        <v>18</v>
      </c>
      <c r="D31" s="20">
        <v>11</v>
      </c>
      <c r="E31" s="21">
        <v>7</v>
      </c>
      <c r="F31" s="13"/>
    </row>
    <row r="32" spans="1:6" ht="17.25">
      <c r="A32" s="177"/>
      <c r="B32" s="1">
        <v>2</v>
      </c>
      <c r="C32" s="2">
        <v>12</v>
      </c>
      <c r="D32" s="10">
        <v>12</v>
      </c>
      <c r="E32" s="11">
        <v>11</v>
      </c>
      <c r="F32" s="13"/>
    </row>
    <row r="33" spans="1:6" ht="17.25">
      <c r="A33" s="177"/>
      <c r="B33" s="1">
        <v>3</v>
      </c>
      <c r="C33" s="2">
        <v>14</v>
      </c>
      <c r="D33" s="10">
        <v>16</v>
      </c>
      <c r="E33" s="11">
        <v>14</v>
      </c>
      <c r="F33" s="13"/>
    </row>
    <row r="34" spans="1:6" ht="17.25">
      <c r="A34" s="177"/>
      <c r="B34" s="1">
        <v>4</v>
      </c>
      <c r="C34" s="2">
        <v>14</v>
      </c>
      <c r="D34" s="10">
        <v>12</v>
      </c>
      <c r="E34" s="11">
        <v>13</v>
      </c>
      <c r="F34" s="13"/>
    </row>
    <row r="35" spans="1:6" ht="17.25">
      <c r="A35" s="177"/>
      <c r="B35" s="1">
        <v>5</v>
      </c>
      <c r="C35" s="2">
        <v>15</v>
      </c>
      <c r="D35" s="10">
        <v>15</v>
      </c>
      <c r="E35" s="11">
        <v>17</v>
      </c>
      <c r="F35" s="13"/>
    </row>
    <row r="36" spans="1:6" ht="17.25">
      <c r="A36" s="177"/>
      <c r="B36" s="16" t="s">
        <v>45</v>
      </c>
      <c r="C36" s="17">
        <f>AVERAGE(C31:C35)</f>
        <v>14.6</v>
      </c>
      <c r="D36" s="17">
        <f t="shared" ref="D36" si="11">AVERAGE(D31:D35)</f>
        <v>13.2</v>
      </c>
      <c r="E36" s="18">
        <f t="shared" ref="E36" si="12">AVERAGE(E31:E35)</f>
        <v>12.4</v>
      </c>
      <c r="F36" s="13"/>
    </row>
    <row r="37" spans="1:6" ht="18" thickBot="1">
      <c r="A37" s="178"/>
      <c r="B37" s="14" t="s">
        <v>40</v>
      </c>
      <c r="C37" s="15">
        <f>STDEV(C31:C35)</f>
        <v>2.190890230020667</v>
      </c>
      <c r="D37" s="15">
        <f t="shared" ref="D37:E37" si="13">STDEV(D31:D35)</f>
        <v>2.1679483388678773</v>
      </c>
      <c r="E37" s="19">
        <f t="shared" si="13"/>
        <v>3.7148351242013433</v>
      </c>
      <c r="F37" s="13"/>
    </row>
    <row r="38" spans="1:6" ht="17.25">
      <c r="A38" s="176" t="s">
        <v>7</v>
      </c>
      <c r="B38" s="7">
        <v>1</v>
      </c>
      <c r="C38" s="20">
        <v>18.600000000000001</v>
      </c>
      <c r="D38" s="20">
        <v>17</v>
      </c>
      <c r="E38" s="21">
        <v>21</v>
      </c>
      <c r="F38" s="13"/>
    </row>
    <row r="39" spans="1:6" ht="17.25">
      <c r="A39" s="177"/>
      <c r="B39" s="1">
        <v>2</v>
      </c>
      <c r="C39" s="10">
        <v>11.1</v>
      </c>
      <c r="D39" s="10">
        <v>12</v>
      </c>
      <c r="E39" s="11">
        <v>18</v>
      </c>
      <c r="F39" s="13"/>
    </row>
    <row r="40" spans="1:6" ht="17.25">
      <c r="A40" s="177"/>
      <c r="B40" s="1">
        <v>3</v>
      </c>
      <c r="C40" s="10">
        <v>11.3</v>
      </c>
      <c r="D40" s="10">
        <v>16</v>
      </c>
      <c r="E40" s="11">
        <v>14</v>
      </c>
      <c r="F40" s="13"/>
    </row>
    <row r="41" spans="1:6" ht="17.25">
      <c r="A41" s="177"/>
      <c r="B41" s="1">
        <v>4</v>
      </c>
      <c r="C41" s="10">
        <v>14</v>
      </c>
      <c r="D41" s="10">
        <v>13</v>
      </c>
      <c r="E41" s="11">
        <v>14</v>
      </c>
      <c r="F41" s="13"/>
    </row>
    <row r="42" spans="1:6" ht="17.25">
      <c r="A42" s="177"/>
      <c r="B42" s="1">
        <v>5</v>
      </c>
      <c r="C42" s="10">
        <v>17</v>
      </c>
      <c r="D42" s="10">
        <v>16</v>
      </c>
      <c r="E42" s="11">
        <v>17</v>
      </c>
      <c r="F42" s="13"/>
    </row>
    <row r="43" spans="1:6" ht="17.25">
      <c r="A43" s="177"/>
      <c r="B43" s="16" t="s">
        <v>45</v>
      </c>
      <c r="C43" s="17">
        <f>AVERAGE(C38:C42)</f>
        <v>14.4</v>
      </c>
      <c r="D43" s="17">
        <f t="shared" ref="D43" si="14">AVERAGE(D38:D42)</f>
        <v>14.8</v>
      </c>
      <c r="E43" s="18">
        <f t="shared" ref="E43" si="15">AVERAGE(E38:E42)</f>
        <v>16.8</v>
      </c>
      <c r="F43" s="13"/>
    </row>
    <row r="44" spans="1:6" ht="18" thickBot="1">
      <c r="A44" s="178"/>
      <c r="B44" s="14" t="s">
        <v>40</v>
      </c>
      <c r="C44" s="15">
        <f>STDEV(C38:C42)</f>
        <v>3.3563372893676884</v>
      </c>
      <c r="D44" s="15">
        <f t="shared" ref="D44:E44" si="16">STDEV(D38:D42)</f>
        <v>2.1679483388678773</v>
      </c>
      <c r="E44" s="19">
        <f t="shared" si="16"/>
        <v>2.949576240750523</v>
      </c>
      <c r="F44" s="13"/>
    </row>
    <row r="45" spans="1:6" ht="17.25">
      <c r="A45" s="176" t="s">
        <v>8</v>
      </c>
      <c r="B45" s="7">
        <v>1</v>
      </c>
      <c r="C45" s="8">
        <v>8</v>
      </c>
      <c r="D45" s="20">
        <v>7</v>
      </c>
      <c r="E45" s="21">
        <v>6</v>
      </c>
      <c r="F45" s="13"/>
    </row>
    <row r="46" spans="1:6" ht="17.25">
      <c r="A46" s="177"/>
      <c r="B46" s="1">
        <v>2</v>
      </c>
      <c r="C46" s="2">
        <v>8</v>
      </c>
      <c r="D46" s="10">
        <v>10</v>
      </c>
      <c r="E46" s="11">
        <v>7</v>
      </c>
      <c r="F46" s="13"/>
    </row>
    <row r="47" spans="1:6" ht="17.25">
      <c r="A47" s="177"/>
      <c r="B47" s="1">
        <v>3</v>
      </c>
      <c r="C47" s="2">
        <v>9</v>
      </c>
      <c r="D47" s="10">
        <v>10</v>
      </c>
      <c r="E47" s="11">
        <v>11</v>
      </c>
      <c r="F47" s="13"/>
    </row>
    <row r="48" spans="1:6" ht="17.25">
      <c r="A48" s="177"/>
      <c r="B48" s="1">
        <v>4</v>
      </c>
      <c r="C48" s="2">
        <v>10</v>
      </c>
      <c r="D48" s="10">
        <v>10</v>
      </c>
      <c r="E48" s="11">
        <v>11</v>
      </c>
      <c r="F48" s="13"/>
    </row>
    <row r="49" spans="1:6" ht="17.25">
      <c r="A49" s="177"/>
      <c r="B49" s="1">
        <v>5</v>
      </c>
      <c r="C49" s="2">
        <v>8</v>
      </c>
      <c r="D49" s="10">
        <v>13</v>
      </c>
      <c r="E49" s="11">
        <v>9</v>
      </c>
      <c r="F49" s="13"/>
    </row>
    <row r="50" spans="1:6" ht="17.25">
      <c r="A50" s="177"/>
      <c r="B50" s="16" t="s">
        <v>45</v>
      </c>
      <c r="C50" s="17">
        <f>AVERAGE(C45:C49)</f>
        <v>8.6</v>
      </c>
      <c r="D50" s="17">
        <f t="shared" ref="D50" si="17">AVERAGE(D45:D49)</f>
        <v>10</v>
      </c>
      <c r="E50" s="18">
        <f t="shared" ref="E50" si="18">AVERAGE(E45:E49)</f>
        <v>8.8000000000000007</v>
      </c>
      <c r="F50" s="13"/>
    </row>
    <row r="51" spans="1:6" ht="18" thickBot="1">
      <c r="A51" s="178"/>
      <c r="B51" s="14" t="s">
        <v>40</v>
      </c>
      <c r="C51" s="15">
        <f>STDEV(C45:C49)</f>
        <v>0.89442719099991586</v>
      </c>
      <c r="D51" s="15">
        <f t="shared" ref="D51:E51" si="19">STDEV(D45:D49)</f>
        <v>2.1213203435596424</v>
      </c>
      <c r="E51" s="19">
        <f t="shared" si="19"/>
        <v>2.2803508501982765</v>
      </c>
      <c r="F51" s="13"/>
    </row>
    <row r="52" spans="1:6" ht="17.25">
      <c r="A52" s="176" t="s">
        <v>9</v>
      </c>
      <c r="B52" s="7">
        <v>1</v>
      </c>
      <c r="C52" s="20">
        <v>8</v>
      </c>
      <c r="D52" s="20">
        <v>9</v>
      </c>
      <c r="E52" s="9">
        <v>12</v>
      </c>
      <c r="F52" s="13"/>
    </row>
    <row r="53" spans="1:6" ht="17.25">
      <c r="A53" s="177"/>
      <c r="B53" s="1">
        <v>2</v>
      </c>
      <c r="C53" s="10">
        <v>8</v>
      </c>
      <c r="D53" s="10">
        <v>9</v>
      </c>
      <c r="E53" s="3">
        <v>11</v>
      </c>
      <c r="F53" s="13"/>
    </row>
    <row r="54" spans="1:6" ht="17.25">
      <c r="A54" s="177"/>
      <c r="B54" s="1">
        <v>3</v>
      </c>
      <c r="C54" s="10">
        <v>8</v>
      </c>
      <c r="D54" s="10">
        <v>10</v>
      </c>
      <c r="E54" s="3">
        <v>11</v>
      </c>
      <c r="F54" s="13"/>
    </row>
    <row r="55" spans="1:6" ht="17.25">
      <c r="A55" s="177"/>
      <c r="B55" s="1">
        <v>4</v>
      </c>
      <c r="C55" s="10">
        <v>10</v>
      </c>
      <c r="D55" s="10">
        <v>12</v>
      </c>
      <c r="E55" s="3">
        <v>10</v>
      </c>
      <c r="F55" s="13"/>
    </row>
    <row r="56" spans="1:6" ht="17.25">
      <c r="A56" s="177"/>
      <c r="B56" s="1">
        <v>5</v>
      </c>
      <c r="C56" s="10">
        <v>11</v>
      </c>
      <c r="D56" s="10">
        <v>7</v>
      </c>
      <c r="E56" s="3">
        <v>13</v>
      </c>
      <c r="F56" s="13"/>
    </row>
    <row r="57" spans="1:6" ht="17.25">
      <c r="A57" s="177"/>
      <c r="B57" s="16" t="s">
        <v>45</v>
      </c>
      <c r="C57" s="17">
        <f>AVERAGE(C52:C56)</f>
        <v>9</v>
      </c>
      <c r="D57" s="17">
        <f t="shared" ref="D57" si="20">AVERAGE(D52:D56)</f>
        <v>9.4</v>
      </c>
      <c r="E57" s="18">
        <f t="shared" ref="E57" si="21">AVERAGE(E52:E56)</f>
        <v>11.4</v>
      </c>
      <c r="F57" s="13"/>
    </row>
    <row r="58" spans="1:6" ht="18" thickBot="1">
      <c r="A58" s="178"/>
      <c r="B58" s="14" t="s">
        <v>40</v>
      </c>
      <c r="C58" s="15">
        <f>STDEV(C52:C56)</f>
        <v>1.4142135623730951</v>
      </c>
      <c r="D58" s="15">
        <f t="shared" ref="D58:E58" si="22">STDEV(D52:D56)</f>
        <v>1.8165902124584943</v>
      </c>
      <c r="E58" s="19">
        <f t="shared" si="22"/>
        <v>1.1401754250991381</v>
      </c>
      <c r="F58" s="13"/>
    </row>
  </sheetData>
  <mergeCells count="11">
    <mergeCell ref="A52:A58"/>
    <mergeCell ref="A17:A23"/>
    <mergeCell ref="A24:A30"/>
    <mergeCell ref="A31:A37"/>
    <mergeCell ref="A38:A44"/>
    <mergeCell ref="A45:A51"/>
    <mergeCell ref="A3:A9"/>
    <mergeCell ref="A10:A16"/>
    <mergeCell ref="C1:E1"/>
    <mergeCell ref="A1:A2"/>
    <mergeCell ref="B1:B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894BA-5307-4AC1-B776-0A76ABED9984}">
  <dimension ref="A1:S63"/>
  <sheetViews>
    <sheetView topLeftCell="A12" zoomScaleNormal="100" workbookViewId="0">
      <selection activeCell="P50" sqref="P50"/>
    </sheetView>
  </sheetViews>
  <sheetFormatPr defaultRowHeight="16.5"/>
  <cols>
    <col min="1" max="2" width="10.625" style="23" bestFit="1" customWidth="1"/>
    <col min="3" max="16384" width="9" style="23"/>
  </cols>
  <sheetData>
    <row r="1" spans="1:19">
      <c r="A1" s="230" t="s">
        <v>98</v>
      </c>
      <c r="B1" s="231">
        <v>45372</v>
      </c>
    </row>
    <row r="2" spans="1:19" ht="17.25" thickBot="1"/>
    <row r="3" spans="1:19">
      <c r="A3" s="24"/>
      <c r="B3" s="184" t="s">
        <v>29</v>
      </c>
      <c r="C3" s="184"/>
      <c r="D3" s="184"/>
      <c r="E3" s="184"/>
      <c r="F3" s="184"/>
      <c r="G3" s="184"/>
      <c r="H3" s="184"/>
      <c r="I3" s="185"/>
      <c r="K3" s="24"/>
      <c r="L3" s="189" t="s">
        <v>75</v>
      </c>
      <c r="M3" s="190"/>
      <c r="N3" s="190"/>
      <c r="O3" s="190"/>
      <c r="P3" s="190"/>
      <c r="Q3" s="190"/>
      <c r="R3" s="190"/>
      <c r="S3" s="191"/>
    </row>
    <row r="4" spans="1:19" ht="17.25" thickBot="1">
      <c r="A4" s="25" t="s">
        <v>30</v>
      </c>
      <c r="B4" s="26" t="s">
        <v>31</v>
      </c>
      <c r="C4" s="26" t="s">
        <v>32</v>
      </c>
      <c r="D4" s="26" t="s">
        <v>33</v>
      </c>
      <c r="E4" s="26" t="s">
        <v>34</v>
      </c>
      <c r="F4" s="26" t="s">
        <v>35</v>
      </c>
      <c r="G4" s="26" t="s">
        <v>36</v>
      </c>
      <c r="H4" s="26" t="s">
        <v>37</v>
      </c>
      <c r="I4" s="27" t="s">
        <v>38</v>
      </c>
      <c r="K4" s="25" t="s">
        <v>30</v>
      </c>
      <c r="L4" s="26" t="s">
        <v>31</v>
      </c>
      <c r="M4" s="26" t="s">
        <v>32</v>
      </c>
      <c r="N4" s="26" t="s">
        <v>33</v>
      </c>
      <c r="O4" s="26" t="s">
        <v>34</v>
      </c>
      <c r="P4" s="26" t="s">
        <v>35</v>
      </c>
      <c r="Q4" s="26" t="s">
        <v>36</v>
      </c>
      <c r="R4" s="26" t="s">
        <v>37</v>
      </c>
      <c r="S4" s="27" t="s">
        <v>38</v>
      </c>
    </row>
    <row r="5" spans="1:19">
      <c r="A5" s="57">
        <v>1</v>
      </c>
      <c r="B5" s="29">
        <v>27</v>
      </c>
      <c r="C5" s="29">
        <v>25</v>
      </c>
      <c r="D5" s="29">
        <v>15</v>
      </c>
      <c r="E5" s="29">
        <v>13</v>
      </c>
      <c r="F5" s="29">
        <v>18</v>
      </c>
      <c r="G5" s="29">
        <v>23</v>
      </c>
      <c r="H5" s="29">
        <v>17</v>
      </c>
      <c r="I5" s="30">
        <v>12</v>
      </c>
      <c r="K5" s="28">
        <v>1</v>
      </c>
      <c r="L5" s="81">
        <v>56.67</v>
      </c>
      <c r="M5" s="81">
        <v>100.78</v>
      </c>
      <c r="N5" s="81">
        <v>57.55</v>
      </c>
      <c r="O5" s="81">
        <v>38.159999999999997</v>
      </c>
      <c r="P5" s="81">
        <v>26.68</v>
      </c>
      <c r="Q5" s="81">
        <v>69.569999999999993</v>
      </c>
      <c r="R5" s="81">
        <v>26.28</v>
      </c>
      <c r="S5" s="82">
        <v>27.16</v>
      </c>
    </row>
    <row r="6" spans="1:19">
      <c r="A6" s="58">
        <v>2</v>
      </c>
      <c r="B6" s="34">
        <v>26</v>
      </c>
      <c r="C6" s="34">
        <v>26</v>
      </c>
      <c r="D6" s="34">
        <v>14</v>
      </c>
      <c r="E6" s="34">
        <v>14</v>
      </c>
      <c r="F6" s="34">
        <v>16</v>
      </c>
      <c r="G6" s="34">
        <v>24</v>
      </c>
      <c r="H6" s="34">
        <v>16</v>
      </c>
      <c r="I6" s="35">
        <v>13</v>
      </c>
      <c r="K6" s="33">
        <v>2</v>
      </c>
      <c r="L6" s="81">
        <v>53.49</v>
      </c>
      <c r="M6" s="81">
        <v>86.63</v>
      </c>
      <c r="N6" s="81">
        <v>59.86</v>
      </c>
      <c r="O6" s="81">
        <v>46.69</v>
      </c>
      <c r="P6" s="81">
        <v>43.31</v>
      </c>
      <c r="Q6" s="81">
        <v>80.930000000000007</v>
      </c>
      <c r="R6" s="81">
        <v>29</v>
      </c>
      <c r="S6" s="82">
        <v>32.78</v>
      </c>
    </row>
    <row r="7" spans="1:19" ht="17.25" thickBot="1">
      <c r="A7" s="58">
        <v>3</v>
      </c>
      <c r="B7" s="34">
        <v>22</v>
      </c>
      <c r="C7" s="34">
        <v>31</v>
      </c>
      <c r="D7" s="34">
        <v>17</v>
      </c>
      <c r="E7" s="34">
        <v>12</v>
      </c>
      <c r="F7" s="34">
        <v>18</v>
      </c>
      <c r="G7" s="34">
        <v>25</v>
      </c>
      <c r="H7" s="34">
        <v>14</v>
      </c>
      <c r="I7" s="35">
        <v>14</v>
      </c>
      <c r="K7" s="38">
        <v>3</v>
      </c>
      <c r="L7" s="81">
        <v>44.5</v>
      </c>
      <c r="M7" s="81">
        <v>74.06</v>
      </c>
      <c r="N7" s="81">
        <v>39.57</v>
      </c>
      <c r="O7" s="81">
        <v>46.12</v>
      </c>
      <c r="P7" s="81">
        <v>34.24</v>
      </c>
      <c r="Q7" s="81">
        <v>66.61</v>
      </c>
      <c r="R7" s="81">
        <v>26.18</v>
      </c>
      <c r="S7" s="132">
        <v>35.1</v>
      </c>
    </row>
    <row r="8" spans="1:19">
      <c r="A8" s="58">
        <v>4</v>
      </c>
      <c r="B8" s="34">
        <v>23</v>
      </c>
      <c r="C8" s="34">
        <v>28</v>
      </c>
      <c r="D8" s="34">
        <v>14</v>
      </c>
      <c r="E8" s="34">
        <v>13</v>
      </c>
      <c r="F8" s="34">
        <v>17</v>
      </c>
      <c r="G8" s="34">
        <v>22</v>
      </c>
      <c r="H8" s="34">
        <v>20</v>
      </c>
      <c r="I8" s="35">
        <v>12</v>
      </c>
      <c r="K8" s="41" t="s">
        <v>39</v>
      </c>
      <c r="L8" s="42">
        <f t="shared" ref="L8:S8" si="0">AVERAGE(L5:L7)</f>
        <v>51.553333333333335</v>
      </c>
      <c r="M8" s="42">
        <f t="shared" si="0"/>
        <v>87.15666666666668</v>
      </c>
      <c r="N8" s="42">
        <f t="shared" si="0"/>
        <v>52.326666666666661</v>
      </c>
      <c r="O8" s="42">
        <f t="shared" si="0"/>
        <v>43.656666666666666</v>
      </c>
      <c r="P8" s="42">
        <f t="shared" si="0"/>
        <v>34.743333333333339</v>
      </c>
      <c r="Q8" s="42">
        <f t="shared" si="0"/>
        <v>72.37</v>
      </c>
      <c r="R8" s="42">
        <f t="shared" si="0"/>
        <v>27.153333333333336</v>
      </c>
      <c r="S8" s="43">
        <f t="shared" si="0"/>
        <v>31.679999999999996</v>
      </c>
    </row>
    <row r="9" spans="1:19" ht="17.25" thickBot="1">
      <c r="A9" s="58">
        <v>5</v>
      </c>
      <c r="B9" s="34">
        <v>24</v>
      </c>
      <c r="C9" s="34">
        <v>30</v>
      </c>
      <c r="D9" s="34">
        <v>13</v>
      </c>
      <c r="E9" s="34">
        <v>15</v>
      </c>
      <c r="F9" s="34">
        <v>19</v>
      </c>
      <c r="G9" s="34">
        <v>21</v>
      </c>
      <c r="H9" s="34">
        <v>14</v>
      </c>
      <c r="I9" s="35">
        <v>15</v>
      </c>
      <c r="K9" s="44" t="s">
        <v>40</v>
      </c>
      <c r="L9" s="45">
        <f t="shared" ref="L9:S9" si="1">STDEV(L5:L7)</f>
        <v>6.3119120188207107</v>
      </c>
      <c r="M9" s="45">
        <f t="shared" si="1"/>
        <v>13.367783411371281</v>
      </c>
      <c r="N9" s="45">
        <f t="shared" si="1"/>
        <v>11.107809565046271</v>
      </c>
      <c r="O9" s="45">
        <f t="shared" si="1"/>
        <v>4.7687769221607903</v>
      </c>
      <c r="P9" s="45">
        <f t="shared" si="1"/>
        <v>8.3264177971882187</v>
      </c>
      <c r="Q9" s="45">
        <f t="shared" si="1"/>
        <v>7.5594708809545716</v>
      </c>
      <c r="R9" s="45">
        <f t="shared" si="1"/>
        <v>1.6000416661241459</v>
      </c>
      <c r="S9" s="46">
        <f t="shared" si="1"/>
        <v>4.0826951882304998</v>
      </c>
    </row>
    <row r="10" spans="1:19" ht="17.25" thickBot="1">
      <c r="A10" s="58">
        <v>6</v>
      </c>
      <c r="B10" s="34">
        <v>24</v>
      </c>
      <c r="C10" s="34">
        <v>28</v>
      </c>
      <c r="D10" s="34">
        <v>21</v>
      </c>
      <c r="E10" s="34">
        <v>18</v>
      </c>
      <c r="F10" s="34">
        <v>20</v>
      </c>
      <c r="G10" s="34">
        <v>24</v>
      </c>
      <c r="H10" s="34">
        <v>12</v>
      </c>
      <c r="I10" s="35">
        <v>16</v>
      </c>
    </row>
    <row r="11" spans="1:19">
      <c r="A11" s="58">
        <v>7</v>
      </c>
      <c r="B11" s="34">
        <v>27</v>
      </c>
      <c r="C11" s="34">
        <v>27</v>
      </c>
      <c r="D11" s="34">
        <v>18</v>
      </c>
      <c r="E11" s="34">
        <v>17</v>
      </c>
      <c r="F11" s="34">
        <v>17</v>
      </c>
      <c r="G11" s="34">
        <v>23</v>
      </c>
      <c r="H11" s="34">
        <v>13</v>
      </c>
      <c r="I11" s="35">
        <v>15</v>
      </c>
      <c r="K11" s="24"/>
      <c r="L11" s="189" t="s">
        <v>41</v>
      </c>
      <c r="M11" s="190"/>
      <c r="N11" s="190"/>
      <c r="O11" s="190"/>
      <c r="P11" s="190"/>
      <c r="Q11" s="190"/>
      <c r="R11" s="190"/>
      <c r="S11" s="191"/>
    </row>
    <row r="12" spans="1:19" ht="17.25" thickBot="1">
      <c r="A12" s="58">
        <v>8</v>
      </c>
      <c r="B12" s="34">
        <v>28</v>
      </c>
      <c r="C12" s="34">
        <v>30</v>
      </c>
      <c r="D12" s="34">
        <v>17</v>
      </c>
      <c r="E12" s="34">
        <v>18</v>
      </c>
      <c r="F12" s="34">
        <v>15</v>
      </c>
      <c r="G12" s="34">
        <v>23</v>
      </c>
      <c r="H12" s="34">
        <v>14</v>
      </c>
      <c r="I12" s="35">
        <v>17</v>
      </c>
      <c r="K12" s="25" t="s">
        <v>30</v>
      </c>
      <c r="L12" s="26" t="s">
        <v>31</v>
      </c>
      <c r="M12" s="26" t="s">
        <v>32</v>
      </c>
      <c r="N12" s="26" t="s">
        <v>33</v>
      </c>
      <c r="O12" s="26" t="s">
        <v>34</v>
      </c>
      <c r="P12" s="26" t="s">
        <v>35</v>
      </c>
      <c r="Q12" s="26" t="s">
        <v>36</v>
      </c>
      <c r="R12" s="26" t="s">
        <v>37</v>
      </c>
      <c r="S12" s="27" t="s">
        <v>38</v>
      </c>
    </row>
    <row r="13" spans="1:19">
      <c r="A13" s="58">
        <v>9</v>
      </c>
      <c r="B13" s="34">
        <v>26</v>
      </c>
      <c r="C13" s="34">
        <v>31</v>
      </c>
      <c r="D13" s="34">
        <v>20</v>
      </c>
      <c r="E13" s="34">
        <v>15</v>
      </c>
      <c r="F13" s="34">
        <v>17</v>
      </c>
      <c r="G13" s="34">
        <v>24</v>
      </c>
      <c r="H13" s="34">
        <v>12</v>
      </c>
      <c r="I13" s="35">
        <v>18</v>
      </c>
      <c r="K13" s="28">
        <v>1</v>
      </c>
      <c r="L13" s="81">
        <v>15.43</v>
      </c>
      <c r="M13" s="81">
        <v>26.89</v>
      </c>
      <c r="N13" s="81">
        <v>14.51</v>
      </c>
      <c r="O13" s="81">
        <v>10.15</v>
      </c>
      <c r="P13" s="81">
        <v>6.99</v>
      </c>
      <c r="Q13" s="81">
        <v>20.059999999999999</v>
      </c>
      <c r="R13" s="81">
        <v>7.51</v>
      </c>
      <c r="S13" s="82">
        <v>6.72</v>
      </c>
    </row>
    <row r="14" spans="1:19">
      <c r="A14" s="58">
        <v>10</v>
      </c>
      <c r="B14" s="34">
        <v>22</v>
      </c>
      <c r="C14" s="34">
        <v>27</v>
      </c>
      <c r="D14" s="34">
        <v>17</v>
      </c>
      <c r="E14" s="34">
        <v>14</v>
      </c>
      <c r="F14" s="34">
        <v>19</v>
      </c>
      <c r="G14" s="34">
        <v>25</v>
      </c>
      <c r="H14" s="34">
        <v>15</v>
      </c>
      <c r="I14" s="35">
        <v>14</v>
      </c>
      <c r="K14" s="33">
        <v>2</v>
      </c>
      <c r="L14" s="81">
        <v>15.58</v>
      </c>
      <c r="M14" s="81">
        <v>24.39</v>
      </c>
      <c r="N14" s="81">
        <v>13.69</v>
      </c>
      <c r="O14" s="81">
        <v>11.15</v>
      </c>
      <c r="P14" s="81">
        <v>11.14</v>
      </c>
      <c r="Q14" s="81">
        <v>23.97</v>
      </c>
      <c r="R14" s="81">
        <v>7.46</v>
      </c>
      <c r="S14" s="82">
        <v>8.33</v>
      </c>
    </row>
    <row r="15" spans="1:19" ht="17.25" thickBot="1">
      <c r="A15" s="58">
        <v>11</v>
      </c>
      <c r="B15" s="34">
        <v>32</v>
      </c>
      <c r="C15" s="34">
        <v>31</v>
      </c>
      <c r="D15" s="34">
        <v>29</v>
      </c>
      <c r="E15" s="34">
        <v>15</v>
      </c>
      <c r="F15" s="34">
        <v>19</v>
      </c>
      <c r="G15" s="34">
        <v>22</v>
      </c>
      <c r="H15" s="34">
        <v>14</v>
      </c>
      <c r="I15" s="35">
        <v>14</v>
      </c>
      <c r="K15" s="38">
        <v>3</v>
      </c>
      <c r="L15" s="81">
        <v>11.68</v>
      </c>
      <c r="M15" s="81">
        <v>19.78</v>
      </c>
      <c r="N15" s="81">
        <v>9.91</v>
      </c>
      <c r="O15" s="81">
        <v>12.04</v>
      </c>
      <c r="P15" s="81">
        <v>9.34</v>
      </c>
      <c r="Q15" s="81">
        <v>19.2</v>
      </c>
      <c r="R15" s="81">
        <v>6.97</v>
      </c>
      <c r="S15" s="132">
        <v>8.56</v>
      </c>
    </row>
    <row r="16" spans="1:19">
      <c r="A16" s="58">
        <v>12</v>
      </c>
      <c r="B16" s="34">
        <v>30</v>
      </c>
      <c r="C16" s="34">
        <v>32</v>
      </c>
      <c r="D16" s="34">
        <v>23</v>
      </c>
      <c r="E16" s="34">
        <v>16</v>
      </c>
      <c r="F16" s="34">
        <v>16</v>
      </c>
      <c r="G16" s="34">
        <v>23</v>
      </c>
      <c r="H16" s="34">
        <v>14</v>
      </c>
      <c r="I16" s="35">
        <v>14</v>
      </c>
      <c r="K16" s="41" t="s">
        <v>39</v>
      </c>
      <c r="L16" s="42">
        <f t="shared" ref="L16:S16" si="2">AVERAGE(L13:L15)</f>
        <v>14.229999999999999</v>
      </c>
      <c r="M16" s="42">
        <f t="shared" si="2"/>
        <v>23.686666666666667</v>
      </c>
      <c r="N16" s="42">
        <f t="shared" si="2"/>
        <v>12.703333333333333</v>
      </c>
      <c r="O16" s="42">
        <f t="shared" si="2"/>
        <v>11.113333333333335</v>
      </c>
      <c r="P16" s="42">
        <f t="shared" si="2"/>
        <v>9.1566666666666681</v>
      </c>
      <c r="Q16" s="42">
        <f t="shared" si="2"/>
        <v>21.076666666666668</v>
      </c>
      <c r="R16" s="42">
        <f t="shared" si="2"/>
        <v>7.3133333333333326</v>
      </c>
      <c r="S16" s="43">
        <f t="shared" si="2"/>
        <v>7.87</v>
      </c>
    </row>
    <row r="17" spans="1:19" ht="17.25" thickBot="1">
      <c r="A17" s="58">
        <v>13</v>
      </c>
      <c r="B17" s="34">
        <v>28</v>
      </c>
      <c r="C17" s="34">
        <v>30</v>
      </c>
      <c r="D17" s="34">
        <v>24</v>
      </c>
      <c r="E17" s="34">
        <v>15</v>
      </c>
      <c r="F17" s="34">
        <v>20</v>
      </c>
      <c r="G17" s="34">
        <v>20</v>
      </c>
      <c r="H17" s="34">
        <v>13</v>
      </c>
      <c r="I17" s="35">
        <v>15</v>
      </c>
      <c r="K17" s="44" t="s">
        <v>40</v>
      </c>
      <c r="L17" s="45">
        <f t="shared" ref="L17:S17" si="3">STDEV(L13:L15)</f>
        <v>2.2096379793984338</v>
      </c>
      <c r="M17" s="45">
        <f t="shared" si="3"/>
        <v>3.6068037558665638</v>
      </c>
      <c r="N17" s="45">
        <f t="shared" si="3"/>
        <v>2.4535960004314727</v>
      </c>
      <c r="O17" s="45">
        <f t="shared" si="3"/>
        <v>0.94553335918587889</v>
      </c>
      <c r="P17" s="45">
        <f t="shared" si="3"/>
        <v>2.0810654322565889</v>
      </c>
      <c r="Q17" s="45">
        <f t="shared" si="3"/>
        <v>2.5423283291764918</v>
      </c>
      <c r="R17" s="45">
        <f t="shared" si="3"/>
        <v>0.29838453936712839</v>
      </c>
      <c r="S17" s="46">
        <f t="shared" si="3"/>
        <v>1.0025467570143543</v>
      </c>
    </row>
    <row r="18" spans="1:19" ht="17.25" thickBot="1">
      <c r="A18" s="58">
        <v>14</v>
      </c>
      <c r="B18" s="34">
        <v>29</v>
      </c>
      <c r="C18" s="34">
        <v>29</v>
      </c>
      <c r="D18" s="34">
        <v>21</v>
      </c>
      <c r="E18" s="34">
        <v>19</v>
      </c>
      <c r="F18" s="34">
        <v>21</v>
      </c>
      <c r="G18" s="34">
        <v>21</v>
      </c>
      <c r="H18" s="34">
        <v>15</v>
      </c>
      <c r="I18" s="35">
        <v>16</v>
      </c>
    </row>
    <row r="19" spans="1:19" ht="17.25" thickBot="1">
      <c r="A19" s="59">
        <v>15</v>
      </c>
      <c r="B19" s="53">
        <v>25</v>
      </c>
      <c r="C19" s="53">
        <v>31</v>
      </c>
      <c r="D19" s="53">
        <v>20</v>
      </c>
      <c r="E19" s="53">
        <v>20</v>
      </c>
      <c r="F19" s="53">
        <v>15</v>
      </c>
      <c r="G19" s="53">
        <v>22</v>
      </c>
      <c r="H19" s="53">
        <v>12</v>
      </c>
      <c r="I19" s="35">
        <v>12</v>
      </c>
      <c r="K19" s="24"/>
      <c r="L19" s="189" t="s">
        <v>42</v>
      </c>
      <c r="M19" s="190"/>
      <c r="N19" s="190"/>
      <c r="O19" s="190"/>
      <c r="P19" s="190"/>
      <c r="Q19" s="190"/>
      <c r="R19" s="190"/>
      <c r="S19" s="191"/>
    </row>
    <row r="20" spans="1:19" ht="17.25" thickBot="1">
      <c r="A20" s="41" t="s">
        <v>39</v>
      </c>
      <c r="B20" s="55">
        <f t="shared" ref="B20:I20" si="4">AVERAGE(B5:B19)</f>
        <v>26.2</v>
      </c>
      <c r="C20" s="55">
        <f t="shared" si="4"/>
        <v>29.066666666666666</v>
      </c>
      <c r="D20" s="55">
        <f t="shared" si="4"/>
        <v>18.866666666666667</v>
      </c>
      <c r="E20" s="55">
        <f t="shared" si="4"/>
        <v>15.6</v>
      </c>
      <c r="F20" s="55">
        <f t="shared" si="4"/>
        <v>17.8</v>
      </c>
      <c r="G20" s="55">
        <f t="shared" si="4"/>
        <v>22.8</v>
      </c>
      <c r="H20" s="55">
        <f t="shared" si="4"/>
        <v>14.333333333333334</v>
      </c>
      <c r="I20" s="56">
        <f t="shared" si="4"/>
        <v>14.466666666666667</v>
      </c>
      <c r="K20" s="25" t="s">
        <v>30</v>
      </c>
      <c r="L20" s="26" t="s">
        <v>31</v>
      </c>
      <c r="M20" s="26" t="s">
        <v>32</v>
      </c>
      <c r="N20" s="26" t="s">
        <v>33</v>
      </c>
      <c r="O20" s="26" t="s">
        <v>34</v>
      </c>
      <c r="P20" s="26" t="s">
        <v>35</v>
      </c>
      <c r="Q20" s="26" t="s">
        <v>36</v>
      </c>
      <c r="R20" s="26" t="s">
        <v>37</v>
      </c>
      <c r="S20" s="27" t="s">
        <v>38</v>
      </c>
    </row>
    <row r="21" spans="1:19" ht="17.25" thickBot="1">
      <c r="A21" s="44" t="s">
        <v>40</v>
      </c>
      <c r="B21" s="45">
        <f t="shared" ref="B21:I21" si="5">STDEV(B5:B19)</f>
        <v>2.9325756597230317</v>
      </c>
      <c r="C21" s="45">
        <f t="shared" si="5"/>
        <v>2.1201976547572388</v>
      </c>
      <c r="D21" s="45">
        <f t="shared" si="5"/>
        <v>4.3567134839179404</v>
      </c>
      <c r="E21" s="45">
        <f t="shared" si="5"/>
        <v>2.3543273227945889</v>
      </c>
      <c r="F21" s="45">
        <f t="shared" si="5"/>
        <v>1.8593393604027295</v>
      </c>
      <c r="G21" s="45">
        <f t="shared" si="5"/>
        <v>1.4735767952260144</v>
      </c>
      <c r="H21" s="45">
        <f t="shared" si="5"/>
        <v>2.1269248984883165</v>
      </c>
      <c r="I21" s="46">
        <f t="shared" si="5"/>
        <v>1.8073922282301236</v>
      </c>
      <c r="K21" s="28">
        <v>1</v>
      </c>
      <c r="L21" s="47">
        <f t="shared" ref="L21:S23" si="6">L13/L5*100</f>
        <v>27.22781012881595</v>
      </c>
      <c r="M21" s="47">
        <f t="shared" si="6"/>
        <v>26.681881325659852</v>
      </c>
      <c r="N21" s="47">
        <f t="shared" si="6"/>
        <v>25.212858384013902</v>
      </c>
      <c r="O21" s="47">
        <f t="shared" si="6"/>
        <v>26.598532494758913</v>
      </c>
      <c r="P21" s="47">
        <f t="shared" si="6"/>
        <v>26.19940029985008</v>
      </c>
      <c r="Q21" s="47">
        <f t="shared" si="6"/>
        <v>28.834267644099469</v>
      </c>
      <c r="R21" s="47">
        <f t="shared" si="6"/>
        <v>28.576864535768642</v>
      </c>
      <c r="S21" s="131">
        <f t="shared" si="6"/>
        <v>24.742268041237111</v>
      </c>
    </row>
    <row r="22" spans="1:19">
      <c r="K22" s="33">
        <v>2</v>
      </c>
      <c r="L22" s="47">
        <f t="shared" si="6"/>
        <v>29.126939614881287</v>
      </c>
      <c r="M22" s="47">
        <f t="shared" si="6"/>
        <v>28.154219092693069</v>
      </c>
      <c r="N22" s="47">
        <f t="shared" si="6"/>
        <v>22.870030070163715</v>
      </c>
      <c r="O22" s="47">
        <f t="shared" si="6"/>
        <v>23.88091668451489</v>
      </c>
      <c r="P22" s="47">
        <f t="shared" si="6"/>
        <v>25.721542368967903</v>
      </c>
      <c r="Q22" s="47">
        <f t="shared" si="6"/>
        <v>29.618188558013092</v>
      </c>
      <c r="R22" s="47">
        <f t="shared" si="6"/>
        <v>25.724137931034484</v>
      </c>
      <c r="S22" s="48">
        <f t="shared" si="6"/>
        <v>25.411836485661986</v>
      </c>
    </row>
    <row r="23" spans="1:19" ht="17.25" thickBot="1">
      <c r="K23" s="38">
        <v>3</v>
      </c>
      <c r="L23" s="47">
        <f t="shared" si="6"/>
        <v>26.247191011235955</v>
      </c>
      <c r="M23" s="47">
        <f t="shared" si="6"/>
        <v>26.70807453416149</v>
      </c>
      <c r="N23" s="47">
        <f t="shared" si="6"/>
        <v>25.044225423300482</v>
      </c>
      <c r="O23" s="47">
        <f t="shared" si="6"/>
        <v>26.105810928013877</v>
      </c>
      <c r="P23" s="47">
        <f t="shared" si="6"/>
        <v>27.278037383177566</v>
      </c>
      <c r="Q23" s="47">
        <f t="shared" si="6"/>
        <v>28.824500825701843</v>
      </c>
      <c r="R23" s="47">
        <f t="shared" si="6"/>
        <v>26.623376623376622</v>
      </c>
      <c r="S23" s="133">
        <f t="shared" si="6"/>
        <v>24.387464387464387</v>
      </c>
    </row>
    <row r="24" spans="1:19">
      <c r="A24" s="24"/>
      <c r="B24" s="184" t="s">
        <v>44</v>
      </c>
      <c r="C24" s="184"/>
      <c r="D24" s="184"/>
      <c r="E24" s="184"/>
      <c r="F24" s="184"/>
      <c r="G24" s="184"/>
      <c r="H24" s="184"/>
      <c r="I24" s="185"/>
      <c r="K24" s="41" t="s">
        <v>39</v>
      </c>
      <c r="L24" s="42">
        <f>AVERAGE(L21:L23)</f>
        <v>27.533980251644397</v>
      </c>
      <c r="M24" s="42">
        <f t="shared" ref="M24:S24" si="7">AVERAGE(M21:M23)</f>
        <v>27.181391650838137</v>
      </c>
      <c r="N24" s="42">
        <f t="shared" si="7"/>
        <v>24.375704625826035</v>
      </c>
      <c r="O24" s="42">
        <f t="shared" si="7"/>
        <v>25.528420035762561</v>
      </c>
      <c r="P24" s="42">
        <f t="shared" si="7"/>
        <v>26.399660017331851</v>
      </c>
      <c r="Q24" s="42">
        <f t="shared" si="7"/>
        <v>29.092319009271467</v>
      </c>
      <c r="R24" s="42">
        <f t="shared" si="7"/>
        <v>26.974793030059914</v>
      </c>
      <c r="S24" s="43">
        <f t="shared" si="7"/>
        <v>24.847189638121161</v>
      </c>
    </row>
    <row r="25" spans="1:19" ht="17.25" thickBot="1">
      <c r="A25" s="25" t="s">
        <v>30</v>
      </c>
      <c r="B25" s="26" t="s">
        <v>31</v>
      </c>
      <c r="C25" s="26" t="s">
        <v>32</v>
      </c>
      <c r="D25" s="26" t="s">
        <v>33</v>
      </c>
      <c r="E25" s="26" t="s">
        <v>34</v>
      </c>
      <c r="F25" s="26" t="s">
        <v>35</v>
      </c>
      <c r="G25" s="26" t="s">
        <v>36</v>
      </c>
      <c r="H25" s="26" t="s">
        <v>37</v>
      </c>
      <c r="I25" s="27" t="s">
        <v>38</v>
      </c>
      <c r="K25" s="44" t="s">
        <v>40</v>
      </c>
      <c r="L25" s="45">
        <f>STDEV(L21:L23)</f>
        <v>1.4640843941296213</v>
      </c>
      <c r="M25" s="45">
        <f t="shared" ref="M25:S25" si="8">STDEV(M21:M23)</f>
        <v>0.84259506571211928</v>
      </c>
      <c r="N25" s="45">
        <f t="shared" si="8"/>
        <v>1.3066756175640659</v>
      </c>
      <c r="O25" s="45">
        <f t="shared" si="8"/>
        <v>1.4478929880564892</v>
      </c>
      <c r="P25" s="45">
        <f t="shared" si="8"/>
        <v>0.79733753715054279</v>
      </c>
      <c r="Q25" s="45">
        <f t="shared" si="8"/>
        <v>0.45544256982158809</v>
      </c>
      <c r="R25" s="45">
        <f t="shared" si="8"/>
        <v>1.4584691935396401</v>
      </c>
      <c r="S25" s="46">
        <f t="shared" si="8"/>
        <v>0.520183578182705</v>
      </c>
    </row>
    <row r="26" spans="1:19" ht="17.25" thickBot="1">
      <c r="A26" s="57">
        <v>1</v>
      </c>
      <c r="B26" s="79">
        <v>1.07</v>
      </c>
      <c r="C26" s="79">
        <v>1.29</v>
      </c>
      <c r="D26" s="79">
        <v>0.41</v>
      </c>
      <c r="E26" s="79">
        <v>0.56000000000000005</v>
      </c>
      <c r="F26" s="79">
        <v>0.18</v>
      </c>
      <c r="G26" s="79">
        <v>0.19</v>
      </c>
      <c r="H26" s="79">
        <v>0.19</v>
      </c>
      <c r="I26" s="80">
        <v>7.0000000000000007E-2</v>
      </c>
    </row>
    <row r="27" spans="1:19">
      <c r="A27" s="58">
        <v>2</v>
      </c>
      <c r="B27" s="81">
        <v>1.0900000000000001</v>
      </c>
      <c r="C27" s="81">
        <v>1.34</v>
      </c>
      <c r="D27" s="81">
        <v>0.42</v>
      </c>
      <c r="E27" s="81">
        <v>0.56999999999999995</v>
      </c>
      <c r="F27" s="81">
        <v>0.12</v>
      </c>
      <c r="G27" s="81">
        <v>0.19</v>
      </c>
      <c r="H27" s="81">
        <v>0.23</v>
      </c>
      <c r="I27" s="82">
        <v>0.08</v>
      </c>
      <c r="K27" s="60"/>
      <c r="L27" s="186" t="s">
        <v>73</v>
      </c>
      <c r="M27" s="187"/>
      <c r="N27" s="187"/>
      <c r="O27" s="187"/>
      <c r="P27" s="187"/>
      <c r="Q27" s="187"/>
      <c r="R27" s="187"/>
      <c r="S27" s="188"/>
    </row>
    <row r="28" spans="1:19" ht="17.25" thickBot="1">
      <c r="A28" s="58">
        <v>3</v>
      </c>
      <c r="B28" s="81">
        <v>1.1299999999999999</v>
      </c>
      <c r="C28" s="81">
        <v>1.47</v>
      </c>
      <c r="D28" s="81">
        <v>0.47</v>
      </c>
      <c r="E28" s="81">
        <v>0.46</v>
      </c>
      <c r="F28" s="81">
        <v>0.21</v>
      </c>
      <c r="G28" s="81">
        <v>0.22</v>
      </c>
      <c r="H28" s="81">
        <v>0.33</v>
      </c>
      <c r="I28" s="82">
        <v>0.1</v>
      </c>
      <c r="K28" s="61" t="s">
        <v>30</v>
      </c>
      <c r="L28" s="62" t="s">
        <v>31</v>
      </c>
      <c r="M28" s="62" t="s">
        <v>32</v>
      </c>
      <c r="N28" s="62" t="s">
        <v>33</v>
      </c>
      <c r="O28" s="62" t="s">
        <v>34</v>
      </c>
      <c r="P28" s="62" t="s">
        <v>35</v>
      </c>
      <c r="Q28" s="62" t="s">
        <v>36</v>
      </c>
      <c r="R28" s="62" t="s">
        <v>37</v>
      </c>
      <c r="S28" s="63" t="s">
        <v>38</v>
      </c>
    </row>
    <row r="29" spans="1:19">
      <c r="A29" s="58">
        <v>4</v>
      </c>
      <c r="B29" s="81">
        <v>1.06</v>
      </c>
      <c r="C29" s="81">
        <v>1.38</v>
      </c>
      <c r="D29" s="81">
        <v>0.39</v>
      </c>
      <c r="E29" s="81">
        <v>0.38</v>
      </c>
      <c r="F29" s="81">
        <v>0.22</v>
      </c>
      <c r="G29" s="81">
        <v>0.26</v>
      </c>
      <c r="H29" s="81">
        <v>0.18</v>
      </c>
      <c r="I29" s="82">
        <v>0.11</v>
      </c>
      <c r="K29" s="128">
        <v>1</v>
      </c>
      <c r="L29" s="81">
        <v>0.5</v>
      </c>
      <c r="M29" s="81">
        <v>0.6</v>
      </c>
      <c r="N29" s="81">
        <v>0.35</v>
      </c>
      <c r="O29" s="81">
        <v>0.4</v>
      </c>
      <c r="P29" s="81">
        <v>0.4</v>
      </c>
      <c r="Q29" s="81">
        <v>0.7</v>
      </c>
      <c r="R29" s="81">
        <v>0.4</v>
      </c>
      <c r="S29" s="82">
        <v>0.4</v>
      </c>
    </row>
    <row r="30" spans="1:19">
      <c r="A30" s="58">
        <v>5</v>
      </c>
      <c r="B30" s="81">
        <v>0.99</v>
      </c>
      <c r="C30" s="81">
        <v>1.4</v>
      </c>
      <c r="D30" s="81">
        <v>0.41</v>
      </c>
      <c r="E30" s="81">
        <v>0.51</v>
      </c>
      <c r="F30" s="81">
        <v>0.19</v>
      </c>
      <c r="G30" s="81">
        <v>0.26</v>
      </c>
      <c r="H30" s="81">
        <v>0.16</v>
      </c>
      <c r="I30" s="82">
        <v>0.12</v>
      </c>
      <c r="K30" s="129">
        <v>2</v>
      </c>
      <c r="L30" s="81">
        <v>0.4</v>
      </c>
      <c r="M30" s="81">
        <v>0.6</v>
      </c>
      <c r="N30" s="81">
        <v>0.6</v>
      </c>
      <c r="O30" s="81">
        <v>0.35</v>
      </c>
      <c r="P30" s="81">
        <v>0.25</v>
      </c>
      <c r="Q30" s="81">
        <v>0.35</v>
      </c>
      <c r="R30" s="81">
        <v>0.2</v>
      </c>
      <c r="S30" s="82">
        <v>0.3</v>
      </c>
    </row>
    <row r="31" spans="1:19">
      <c r="A31" s="58">
        <v>6</v>
      </c>
      <c r="B31" s="81">
        <v>0.94</v>
      </c>
      <c r="C31" s="81">
        <v>1.2</v>
      </c>
      <c r="D31" s="81">
        <v>0.66</v>
      </c>
      <c r="E31" s="81">
        <v>0.28000000000000003</v>
      </c>
      <c r="F31" s="81">
        <v>0.53</v>
      </c>
      <c r="G31" s="81">
        <v>0.27</v>
      </c>
      <c r="H31" s="81">
        <v>0.41</v>
      </c>
      <c r="I31" s="82">
        <v>0.27</v>
      </c>
      <c r="K31" s="129">
        <v>3</v>
      </c>
      <c r="L31" s="81">
        <v>0.7</v>
      </c>
      <c r="M31" s="81">
        <v>0.7</v>
      </c>
      <c r="N31" s="81">
        <v>0.2</v>
      </c>
      <c r="O31" s="81">
        <v>0.35</v>
      </c>
      <c r="P31" s="81">
        <v>0.45</v>
      </c>
      <c r="Q31" s="81">
        <v>0.9</v>
      </c>
      <c r="R31" s="81">
        <v>0.4</v>
      </c>
      <c r="S31" s="82">
        <v>0.35</v>
      </c>
    </row>
    <row r="32" spans="1:19">
      <c r="A32" s="58">
        <v>7</v>
      </c>
      <c r="B32" s="81">
        <v>1.04</v>
      </c>
      <c r="C32" s="81">
        <v>1.25</v>
      </c>
      <c r="D32" s="81">
        <v>0.67</v>
      </c>
      <c r="E32" s="81">
        <v>0.3</v>
      </c>
      <c r="F32" s="81">
        <v>0.54</v>
      </c>
      <c r="G32" s="81">
        <v>0.22</v>
      </c>
      <c r="H32" s="81">
        <v>0.32</v>
      </c>
      <c r="I32" s="82">
        <v>0.19</v>
      </c>
      <c r="K32" s="129">
        <v>4</v>
      </c>
      <c r="L32" s="81">
        <v>0.6</v>
      </c>
      <c r="M32" s="81">
        <v>0.7</v>
      </c>
      <c r="N32" s="81">
        <v>0.45</v>
      </c>
      <c r="O32" s="81">
        <v>0.6</v>
      </c>
      <c r="P32" s="81">
        <v>0.45</v>
      </c>
      <c r="Q32" s="81">
        <v>0.9</v>
      </c>
      <c r="R32" s="81">
        <v>0.25</v>
      </c>
      <c r="S32" s="82">
        <v>0.2</v>
      </c>
    </row>
    <row r="33" spans="1:19">
      <c r="A33" s="58">
        <v>8</v>
      </c>
      <c r="B33" s="81">
        <v>1.0900000000000001</v>
      </c>
      <c r="C33" s="81">
        <v>1.19</v>
      </c>
      <c r="D33" s="81">
        <v>0.86</v>
      </c>
      <c r="E33" s="81">
        <v>0.42</v>
      </c>
      <c r="F33" s="81">
        <v>0.47</v>
      </c>
      <c r="G33" s="81">
        <v>0.4</v>
      </c>
      <c r="H33" s="81">
        <v>0.17</v>
      </c>
      <c r="I33" s="82">
        <v>0.14000000000000001</v>
      </c>
      <c r="K33" s="129">
        <v>5</v>
      </c>
      <c r="L33" s="81">
        <v>0.7</v>
      </c>
      <c r="M33" s="81">
        <v>0.9</v>
      </c>
      <c r="N33" s="81">
        <v>0.6</v>
      </c>
      <c r="O33" s="81">
        <v>0.5</v>
      </c>
      <c r="P33" s="81">
        <v>0.4</v>
      </c>
      <c r="Q33" s="81">
        <v>0.5</v>
      </c>
      <c r="R33" s="81">
        <v>0.2</v>
      </c>
      <c r="S33" s="82">
        <v>0.45</v>
      </c>
    </row>
    <row r="34" spans="1:19">
      <c r="A34" s="58">
        <v>9</v>
      </c>
      <c r="B34" s="81">
        <v>1.2</v>
      </c>
      <c r="C34" s="81">
        <v>1.18</v>
      </c>
      <c r="D34" s="81">
        <v>1.2</v>
      </c>
      <c r="E34" s="81">
        <v>0.32</v>
      </c>
      <c r="F34" s="81">
        <v>0.38</v>
      </c>
      <c r="G34" s="81">
        <v>0.41</v>
      </c>
      <c r="H34" s="81">
        <v>0.31</v>
      </c>
      <c r="I34" s="82">
        <v>0.09</v>
      </c>
      <c r="K34" s="129">
        <v>6</v>
      </c>
      <c r="L34" s="81">
        <v>0.8</v>
      </c>
      <c r="M34" s="81">
        <v>1.1000000000000001</v>
      </c>
      <c r="N34" s="81">
        <v>0.45</v>
      </c>
      <c r="O34" s="81">
        <v>0.6</v>
      </c>
      <c r="P34" s="81">
        <v>0.55000000000000004</v>
      </c>
      <c r="Q34" s="81">
        <v>0.7</v>
      </c>
      <c r="R34" s="81">
        <v>0.2</v>
      </c>
      <c r="S34" s="82">
        <v>0.4</v>
      </c>
    </row>
    <row r="35" spans="1:19">
      <c r="A35" s="58">
        <v>10</v>
      </c>
      <c r="B35" s="81">
        <v>0.76</v>
      </c>
      <c r="C35" s="81">
        <v>1.26</v>
      </c>
      <c r="D35" s="81">
        <v>0.6</v>
      </c>
      <c r="E35" s="81">
        <v>0.33</v>
      </c>
      <c r="F35" s="81">
        <v>0.61</v>
      </c>
      <c r="G35" s="81">
        <v>0.23</v>
      </c>
      <c r="H35" s="81">
        <v>0.28999999999999998</v>
      </c>
      <c r="I35" s="82">
        <v>0.1</v>
      </c>
      <c r="K35" s="129">
        <v>7</v>
      </c>
      <c r="L35" s="81">
        <v>0.6</v>
      </c>
      <c r="M35" s="81">
        <v>0.8</v>
      </c>
      <c r="N35" s="81">
        <v>0.6</v>
      </c>
      <c r="O35" s="81">
        <v>0.4</v>
      </c>
      <c r="P35" s="81">
        <v>0.5</v>
      </c>
      <c r="Q35" s="81">
        <v>0.65</v>
      </c>
      <c r="R35" s="81">
        <v>0.3</v>
      </c>
      <c r="S35" s="82">
        <v>0.35</v>
      </c>
    </row>
    <row r="36" spans="1:19">
      <c r="A36" s="58">
        <v>11</v>
      </c>
      <c r="B36" s="81">
        <v>1.1499999999999999</v>
      </c>
      <c r="C36" s="81">
        <v>1.23</v>
      </c>
      <c r="D36" s="81">
        <v>0.3</v>
      </c>
      <c r="E36" s="81">
        <v>0.66</v>
      </c>
      <c r="F36" s="81">
        <v>0.28999999999999998</v>
      </c>
      <c r="G36" s="81">
        <v>0.56999999999999995</v>
      </c>
      <c r="H36" s="81">
        <v>0.19</v>
      </c>
      <c r="I36" s="82">
        <v>0.35</v>
      </c>
      <c r="K36" s="129">
        <v>8</v>
      </c>
      <c r="L36" s="81">
        <v>0.4</v>
      </c>
      <c r="M36" s="81">
        <v>1.1000000000000001</v>
      </c>
      <c r="N36" s="81">
        <v>0.5</v>
      </c>
      <c r="O36" s="81">
        <v>0.3</v>
      </c>
      <c r="P36" s="81">
        <v>0.5</v>
      </c>
      <c r="Q36" s="81">
        <v>0.8</v>
      </c>
      <c r="R36" s="81">
        <v>0.35</v>
      </c>
      <c r="S36" s="82">
        <v>0.4</v>
      </c>
    </row>
    <row r="37" spans="1:19">
      <c r="A37" s="58">
        <v>12</v>
      </c>
      <c r="B37" s="81">
        <v>1.6</v>
      </c>
      <c r="C37" s="81">
        <v>1.25</v>
      </c>
      <c r="D37" s="81">
        <v>0.45</v>
      </c>
      <c r="E37" s="81">
        <v>0.51</v>
      </c>
      <c r="F37" s="81">
        <v>0.24</v>
      </c>
      <c r="G37" s="81">
        <v>0.54</v>
      </c>
      <c r="H37" s="81">
        <v>0.17</v>
      </c>
      <c r="I37" s="82">
        <v>0.42</v>
      </c>
      <c r="K37" s="129">
        <v>9</v>
      </c>
      <c r="L37" s="81">
        <v>0.4</v>
      </c>
      <c r="M37" s="81">
        <v>0.9</v>
      </c>
      <c r="N37" s="81">
        <v>0.5</v>
      </c>
      <c r="O37" s="81">
        <v>0.4</v>
      </c>
      <c r="P37" s="81">
        <v>0.5</v>
      </c>
      <c r="Q37" s="81">
        <v>0.5</v>
      </c>
      <c r="R37" s="81">
        <v>0.15</v>
      </c>
      <c r="S37" s="82">
        <v>0.4</v>
      </c>
    </row>
    <row r="38" spans="1:19">
      <c r="A38" s="58">
        <v>13</v>
      </c>
      <c r="B38" s="81">
        <v>1.66</v>
      </c>
      <c r="C38" s="81">
        <v>1.36</v>
      </c>
      <c r="D38" s="81">
        <v>0.6</v>
      </c>
      <c r="E38" s="81">
        <v>0.5</v>
      </c>
      <c r="F38" s="81">
        <v>0.23</v>
      </c>
      <c r="G38" s="81">
        <v>0.72</v>
      </c>
      <c r="H38" s="81">
        <v>0.12</v>
      </c>
      <c r="I38" s="82">
        <v>0.37</v>
      </c>
      <c r="K38" s="130">
        <v>10</v>
      </c>
      <c r="L38" s="81">
        <v>0.9</v>
      </c>
      <c r="M38" s="81">
        <v>0.7</v>
      </c>
      <c r="N38" s="81">
        <v>0.5</v>
      </c>
      <c r="O38" s="81">
        <v>0.6</v>
      </c>
      <c r="P38" s="81">
        <v>0.4</v>
      </c>
      <c r="Q38" s="81">
        <v>0.6</v>
      </c>
      <c r="R38" s="81">
        <v>0.3</v>
      </c>
      <c r="S38" s="82">
        <v>0.4</v>
      </c>
    </row>
    <row r="39" spans="1:19">
      <c r="A39" s="58">
        <v>14</v>
      </c>
      <c r="B39" s="81">
        <v>1.62</v>
      </c>
      <c r="C39" s="81">
        <v>1.76</v>
      </c>
      <c r="D39" s="81">
        <v>0.38</v>
      </c>
      <c r="E39" s="81">
        <v>0.81</v>
      </c>
      <c r="F39" s="81">
        <v>0.26</v>
      </c>
      <c r="G39" s="81">
        <v>0.63</v>
      </c>
      <c r="H39" s="81">
        <v>0.09</v>
      </c>
      <c r="I39" s="82">
        <v>0.32</v>
      </c>
      <c r="K39" s="129">
        <v>11</v>
      </c>
      <c r="L39" s="81">
        <v>0.5</v>
      </c>
      <c r="M39" s="81">
        <v>0.8</v>
      </c>
      <c r="N39" s="81">
        <v>0.35</v>
      </c>
      <c r="O39" s="81">
        <v>0.55000000000000004</v>
      </c>
      <c r="P39" s="81">
        <v>0.45</v>
      </c>
      <c r="Q39" s="81">
        <v>0.5</v>
      </c>
      <c r="R39" s="81">
        <v>0.2</v>
      </c>
      <c r="S39" s="82">
        <v>0.3</v>
      </c>
    </row>
    <row r="40" spans="1:19" ht="17.25" thickBot="1">
      <c r="A40" s="59">
        <v>15</v>
      </c>
      <c r="B40" s="83">
        <v>1.27</v>
      </c>
      <c r="C40" s="83">
        <v>1.39</v>
      </c>
      <c r="D40" s="83">
        <v>0.3</v>
      </c>
      <c r="E40" s="83">
        <v>0.54</v>
      </c>
      <c r="F40" s="83">
        <v>0.24</v>
      </c>
      <c r="G40" s="83">
        <v>0.61</v>
      </c>
      <c r="H40" s="83">
        <v>0.08</v>
      </c>
      <c r="I40" s="84">
        <v>0.28000000000000003</v>
      </c>
      <c r="K40" s="129">
        <v>12</v>
      </c>
      <c r="L40" s="81">
        <v>0.3</v>
      </c>
      <c r="M40" s="81">
        <v>0.6</v>
      </c>
      <c r="N40" s="81">
        <v>0.45</v>
      </c>
      <c r="O40" s="81">
        <v>0.7</v>
      </c>
      <c r="P40" s="81">
        <v>0.5</v>
      </c>
      <c r="Q40" s="81">
        <v>0.55000000000000004</v>
      </c>
      <c r="R40" s="81">
        <v>0.35</v>
      </c>
      <c r="S40" s="82">
        <v>0.45</v>
      </c>
    </row>
    <row r="41" spans="1:19">
      <c r="A41" s="41" t="s">
        <v>39</v>
      </c>
      <c r="B41" s="55">
        <f t="shared" ref="B41:I41" si="9">AVERAGE(B26:B40)</f>
        <v>1.1779999999999999</v>
      </c>
      <c r="C41" s="55">
        <f t="shared" si="9"/>
        <v>1.3299999999999998</v>
      </c>
      <c r="D41" s="55">
        <f t="shared" si="9"/>
        <v>0.54133333333333333</v>
      </c>
      <c r="E41" s="55">
        <f t="shared" si="9"/>
        <v>0.47666666666666663</v>
      </c>
      <c r="F41" s="55">
        <f t="shared" si="9"/>
        <v>0.314</v>
      </c>
      <c r="G41" s="55">
        <f t="shared" si="9"/>
        <v>0.38133333333333336</v>
      </c>
      <c r="H41" s="55">
        <f t="shared" si="9"/>
        <v>0.216</v>
      </c>
      <c r="I41" s="56">
        <f t="shared" si="9"/>
        <v>0.20066666666666666</v>
      </c>
      <c r="K41" s="129">
        <v>13</v>
      </c>
      <c r="L41" s="81">
        <v>0.6</v>
      </c>
      <c r="M41" s="81">
        <v>0.7</v>
      </c>
      <c r="N41" s="81">
        <v>0.5</v>
      </c>
      <c r="O41" s="81">
        <v>0.6</v>
      </c>
      <c r="P41" s="81">
        <v>0.45</v>
      </c>
      <c r="Q41" s="81">
        <v>0.45</v>
      </c>
      <c r="R41" s="81">
        <v>0.35</v>
      </c>
      <c r="S41" s="82">
        <v>0.3</v>
      </c>
    </row>
    <row r="42" spans="1:19" ht="17.25" thickBot="1">
      <c r="A42" s="44" t="s">
        <v>40</v>
      </c>
      <c r="B42" s="45">
        <f t="shared" ref="B42:I42" si="10">STDEV(B26:B40)</f>
        <v>0.25975812925544012</v>
      </c>
      <c r="C42" s="45">
        <f t="shared" si="10"/>
        <v>0.14755144381343183</v>
      </c>
      <c r="D42" s="45">
        <f t="shared" si="10"/>
        <v>0.23919109714280967</v>
      </c>
      <c r="E42" s="45">
        <f t="shared" si="10"/>
        <v>0.14538946054681987</v>
      </c>
      <c r="F42" s="45">
        <f t="shared" si="10"/>
        <v>0.15263401605521251</v>
      </c>
      <c r="G42" s="45">
        <f t="shared" si="10"/>
        <v>0.18531311982952628</v>
      </c>
      <c r="H42" s="45">
        <f t="shared" si="10"/>
        <v>9.6199198095855851E-2</v>
      </c>
      <c r="I42" s="46">
        <f t="shared" si="10"/>
        <v>0.12162393248197889</v>
      </c>
      <c r="K42" s="129">
        <v>14</v>
      </c>
      <c r="L42" s="81">
        <v>0.7</v>
      </c>
      <c r="M42" s="81">
        <v>0.8</v>
      </c>
      <c r="N42" s="81">
        <v>0.5</v>
      </c>
      <c r="O42" s="81">
        <v>0.6</v>
      </c>
      <c r="P42" s="81">
        <v>0.45</v>
      </c>
      <c r="Q42" s="81">
        <v>0.5</v>
      </c>
      <c r="R42" s="81">
        <v>0.35</v>
      </c>
      <c r="S42" s="82">
        <v>0.35</v>
      </c>
    </row>
    <row r="43" spans="1:19" ht="17.25" thickBot="1">
      <c r="K43" s="130">
        <v>15</v>
      </c>
      <c r="L43" s="81">
        <v>0.5</v>
      </c>
      <c r="M43" s="81">
        <v>0.7</v>
      </c>
      <c r="N43" s="81">
        <v>0.35</v>
      </c>
      <c r="O43" s="81">
        <v>0.6</v>
      </c>
      <c r="P43" s="81">
        <v>0.4</v>
      </c>
      <c r="Q43" s="81">
        <v>0.8</v>
      </c>
      <c r="R43" s="81">
        <v>0.35</v>
      </c>
      <c r="S43" s="82">
        <v>0.4</v>
      </c>
    </row>
    <row r="44" spans="1:19" ht="17.25" thickBot="1">
      <c r="K44" s="73" t="s">
        <v>39</v>
      </c>
      <c r="L44" s="74">
        <f>AVERAGE(L29:L43)</f>
        <v>0.57333333333333336</v>
      </c>
      <c r="M44" s="74">
        <f t="shared" ref="M44:S44" si="11">AVERAGE(M29:M43)</f>
        <v>0.77999999999999992</v>
      </c>
      <c r="N44" s="74">
        <f t="shared" si="11"/>
        <v>0.45999999999999996</v>
      </c>
      <c r="O44" s="74">
        <f t="shared" si="11"/>
        <v>0.5033333333333333</v>
      </c>
      <c r="P44" s="74">
        <f t="shared" si="11"/>
        <v>0.44333333333333341</v>
      </c>
      <c r="Q44" s="74">
        <f t="shared" si="11"/>
        <v>0.62666666666666671</v>
      </c>
      <c r="R44" s="74">
        <f t="shared" si="11"/>
        <v>0.28999999999999998</v>
      </c>
      <c r="S44" s="75">
        <f t="shared" si="11"/>
        <v>0.36333333333333329</v>
      </c>
    </row>
    <row r="45" spans="1:19" ht="17.25" thickBot="1">
      <c r="A45" s="24"/>
      <c r="B45" s="184" t="s">
        <v>43</v>
      </c>
      <c r="C45" s="184"/>
      <c r="D45" s="184"/>
      <c r="E45" s="184"/>
      <c r="F45" s="184"/>
      <c r="G45" s="184"/>
      <c r="H45" s="184"/>
      <c r="I45" s="185"/>
      <c r="K45" s="76" t="s">
        <v>40</v>
      </c>
      <c r="L45" s="77">
        <f>STDEV(L29:L43)</f>
        <v>0.16676187756655853</v>
      </c>
      <c r="M45" s="77">
        <f t="shared" ref="M45:S45" si="12">STDEV(M29:M43)</f>
        <v>0.16124515496597117</v>
      </c>
      <c r="N45" s="77">
        <f t="shared" si="12"/>
        <v>0.11051825964195132</v>
      </c>
      <c r="O45" s="77">
        <f t="shared" si="12"/>
        <v>0.124594580635795</v>
      </c>
      <c r="P45" s="77">
        <f t="shared" si="12"/>
        <v>7.0373155054899411E-2</v>
      </c>
      <c r="Q45" s="77">
        <f t="shared" si="12"/>
        <v>0.16888993316302056</v>
      </c>
      <c r="R45" s="77">
        <f t="shared" si="12"/>
        <v>8.2807867121082734E-2</v>
      </c>
      <c r="S45" s="78">
        <f t="shared" si="12"/>
        <v>6.672616392676127E-2</v>
      </c>
    </row>
    <row r="46" spans="1:19" ht="17.25" thickBot="1">
      <c r="A46" s="25" t="s">
        <v>30</v>
      </c>
      <c r="B46" s="26" t="s">
        <v>31</v>
      </c>
      <c r="C46" s="26" t="s">
        <v>32</v>
      </c>
      <c r="D46" s="26" t="s">
        <v>33</v>
      </c>
      <c r="E46" s="26" t="s">
        <v>34</v>
      </c>
      <c r="F46" s="26" t="s">
        <v>35</v>
      </c>
      <c r="G46" s="26" t="s">
        <v>36</v>
      </c>
      <c r="H46" s="26" t="s">
        <v>37</v>
      </c>
      <c r="I46" s="27" t="s">
        <v>38</v>
      </c>
    </row>
    <row r="47" spans="1:19">
      <c r="A47" s="57">
        <v>1</v>
      </c>
      <c r="B47" s="29">
        <v>35.1</v>
      </c>
      <c r="C47" s="29">
        <v>33.799999999999997</v>
      </c>
      <c r="D47" s="29">
        <v>35.1</v>
      </c>
      <c r="E47" s="29">
        <v>33.700000000000003</v>
      </c>
      <c r="F47" s="29">
        <v>43.4</v>
      </c>
      <c r="G47" s="29">
        <v>36.9</v>
      </c>
      <c r="H47" s="29">
        <v>34.6</v>
      </c>
      <c r="I47" s="30">
        <v>37.200000000000003</v>
      </c>
    </row>
    <row r="48" spans="1:19">
      <c r="A48" s="58">
        <v>2</v>
      </c>
      <c r="B48" s="34">
        <v>32.700000000000003</v>
      </c>
      <c r="C48" s="34">
        <v>29.3</v>
      </c>
      <c r="D48" s="34">
        <v>34.799999999999997</v>
      </c>
      <c r="E48" s="34">
        <v>30.6</v>
      </c>
      <c r="F48" s="34">
        <v>37.799999999999997</v>
      </c>
      <c r="G48" s="34">
        <v>35.6</v>
      </c>
      <c r="H48" s="34">
        <v>35</v>
      </c>
      <c r="I48" s="35">
        <v>37</v>
      </c>
    </row>
    <row r="49" spans="1:9">
      <c r="A49" s="58">
        <v>3</v>
      </c>
      <c r="B49" s="34">
        <v>36.9</v>
      </c>
      <c r="C49" s="34">
        <v>35</v>
      </c>
      <c r="D49" s="34">
        <v>30.1</v>
      </c>
      <c r="E49" s="34">
        <v>33.1</v>
      </c>
      <c r="F49" s="34">
        <v>38.799999999999997</v>
      </c>
      <c r="G49" s="34">
        <v>34.4</v>
      </c>
      <c r="H49" s="34">
        <v>34.799999999999997</v>
      </c>
      <c r="I49" s="35">
        <v>35.6</v>
      </c>
    </row>
    <row r="50" spans="1:9">
      <c r="A50" s="58">
        <v>4</v>
      </c>
      <c r="B50" s="34">
        <v>33.299999999999997</v>
      </c>
      <c r="C50" s="34">
        <v>33.799999999999997</v>
      </c>
      <c r="D50" s="34">
        <v>36.799999999999997</v>
      </c>
      <c r="E50" s="34">
        <v>36.5</v>
      </c>
      <c r="F50" s="34">
        <v>33.4</v>
      </c>
      <c r="G50" s="34">
        <v>33.700000000000003</v>
      </c>
      <c r="H50" s="34">
        <v>33.9</v>
      </c>
      <c r="I50" s="35">
        <v>34.6</v>
      </c>
    </row>
    <row r="51" spans="1:9">
      <c r="A51" s="58">
        <v>5</v>
      </c>
      <c r="B51" s="34">
        <v>35.700000000000003</v>
      </c>
      <c r="C51" s="34">
        <v>34.200000000000003</v>
      </c>
      <c r="D51" s="34">
        <v>36.200000000000003</v>
      </c>
      <c r="E51" s="34">
        <v>36.299999999999997</v>
      </c>
      <c r="F51" s="34">
        <v>41.3</v>
      </c>
      <c r="G51" s="34">
        <v>33.700000000000003</v>
      </c>
      <c r="H51" s="34">
        <v>38.700000000000003</v>
      </c>
      <c r="I51" s="35">
        <v>34.6</v>
      </c>
    </row>
    <row r="52" spans="1:9">
      <c r="A52" s="58">
        <v>6</v>
      </c>
      <c r="B52" s="34">
        <v>34</v>
      </c>
      <c r="C52" s="34">
        <v>35.700000000000003</v>
      </c>
      <c r="D52" s="34">
        <v>37.9</v>
      </c>
      <c r="E52" s="34">
        <v>38.799999999999997</v>
      </c>
      <c r="F52" s="34">
        <v>34.799999999999997</v>
      </c>
      <c r="G52" s="34">
        <v>35.299999999999997</v>
      </c>
      <c r="H52" s="34">
        <v>34.6</v>
      </c>
      <c r="I52" s="35">
        <v>37.6</v>
      </c>
    </row>
    <row r="53" spans="1:9">
      <c r="A53" s="58">
        <v>7</v>
      </c>
      <c r="B53" s="34">
        <v>31.9</v>
      </c>
      <c r="C53" s="34">
        <v>29.6</v>
      </c>
      <c r="D53" s="34">
        <v>35.299999999999997</v>
      </c>
      <c r="E53" s="34">
        <v>36.200000000000003</v>
      </c>
      <c r="F53" s="34">
        <v>33.299999999999997</v>
      </c>
      <c r="G53" s="34">
        <v>34.200000000000003</v>
      </c>
      <c r="H53" s="34">
        <v>34</v>
      </c>
      <c r="I53" s="35">
        <v>37.9</v>
      </c>
    </row>
    <row r="54" spans="1:9">
      <c r="A54" s="58">
        <v>8</v>
      </c>
      <c r="B54" s="34">
        <v>38.6</v>
      </c>
      <c r="C54" s="34">
        <v>31.1</v>
      </c>
      <c r="D54" s="34">
        <v>37.9</v>
      </c>
      <c r="E54" s="34">
        <v>33.5</v>
      </c>
      <c r="F54" s="34">
        <v>41.3</v>
      </c>
      <c r="G54" s="34">
        <v>35.1</v>
      </c>
      <c r="H54" s="34">
        <v>34.299999999999997</v>
      </c>
      <c r="I54" s="35">
        <v>38.9</v>
      </c>
    </row>
    <row r="55" spans="1:9">
      <c r="A55" s="58">
        <v>9</v>
      </c>
      <c r="B55" s="34">
        <v>39.1</v>
      </c>
      <c r="C55" s="34">
        <v>33.799999999999997</v>
      </c>
      <c r="D55" s="34">
        <v>35.6</v>
      </c>
      <c r="E55" s="34">
        <v>37.799999999999997</v>
      </c>
      <c r="F55" s="34">
        <v>39.700000000000003</v>
      </c>
      <c r="G55" s="34">
        <v>35.299999999999997</v>
      </c>
      <c r="H55" s="34">
        <v>30.7</v>
      </c>
      <c r="I55" s="35">
        <v>40.200000000000003</v>
      </c>
    </row>
    <row r="56" spans="1:9">
      <c r="A56" s="58">
        <v>10</v>
      </c>
      <c r="B56" s="34">
        <v>32.200000000000003</v>
      </c>
      <c r="C56" s="34">
        <v>30.8</v>
      </c>
      <c r="D56" s="34">
        <v>28.4</v>
      </c>
      <c r="E56" s="34">
        <v>36.799999999999997</v>
      </c>
      <c r="F56" s="34">
        <v>40.200000000000003</v>
      </c>
      <c r="G56" s="34">
        <v>34.799999999999997</v>
      </c>
      <c r="H56" s="34">
        <v>33.299999999999997</v>
      </c>
      <c r="I56" s="35">
        <v>36.299999999999997</v>
      </c>
    </row>
    <row r="57" spans="1:9">
      <c r="A57" s="58">
        <v>11</v>
      </c>
      <c r="B57" s="34">
        <v>41.6</v>
      </c>
      <c r="C57" s="34">
        <v>41.5</v>
      </c>
      <c r="D57" s="34">
        <v>30.4</v>
      </c>
      <c r="E57" s="34">
        <v>35.9</v>
      </c>
      <c r="F57" s="34">
        <v>42.4</v>
      </c>
      <c r="G57" s="34">
        <v>29.9</v>
      </c>
      <c r="H57" s="34">
        <v>35.299999999999997</v>
      </c>
      <c r="I57" s="35">
        <v>34.4</v>
      </c>
    </row>
    <row r="58" spans="1:9">
      <c r="A58" s="58">
        <v>12</v>
      </c>
      <c r="B58" s="34">
        <v>38.1</v>
      </c>
      <c r="C58" s="34">
        <v>38.700000000000003</v>
      </c>
      <c r="D58" s="34">
        <v>26</v>
      </c>
      <c r="E58" s="34">
        <v>32.5</v>
      </c>
      <c r="F58" s="34">
        <v>39.1</v>
      </c>
      <c r="G58" s="34">
        <v>38.5</v>
      </c>
      <c r="H58" s="34">
        <v>39</v>
      </c>
      <c r="I58" s="35">
        <v>35.799999999999997</v>
      </c>
    </row>
    <row r="59" spans="1:9">
      <c r="A59" s="58">
        <v>13</v>
      </c>
      <c r="B59" s="34">
        <v>40</v>
      </c>
      <c r="C59" s="34">
        <v>42.8</v>
      </c>
      <c r="D59" s="34">
        <v>34.9</v>
      </c>
      <c r="E59" s="34">
        <v>38.299999999999997</v>
      </c>
      <c r="F59" s="34">
        <v>39.6</v>
      </c>
      <c r="G59" s="34">
        <v>33.9</v>
      </c>
      <c r="H59" s="34">
        <v>36.4</v>
      </c>
      <c r="I59" s="35">
        <v>39.1</v>
      </c>
    </row>
    <row r="60" spans="1:9">
      <c r="A60" s="58">
        <v>14</v>
      </c>
      <c r="B60" s="34">
        <v>40</v>
      </c>
      <c r="C60" s="34">
        <v>43.9</v>
      </c>
      <c r="D60" s="34">
        <v>31.1</v>
      </c>
      <c r="E60" s="34">
        <v>29</v>
      </c>
      <c r="F60" s="34">
        <v>44.5</v>
      </c>
      <c r="G60" s="34">
        <v>35.9</v>
      </c>
      <c r="H60" s="34">
        <v>33.200000000000003</v>
      </c>
      <c r="I60" s="35">
        <v>39</v>
      </c>
    </row>
    <row r="61" spans="1:9" ht="17.25" thickBot="1">
      <c r="A61" s="59">
        <v>15</v>
      </c>
      <c r="B61" s="53" t="s">
        <v>46</v>
      </c>
      <c r="C61" s="53">
        <v>42.5</v>
      </c>
      <c r="D61" s="53">
        <v>35.9</v>
      </c>
      <c r="E61" s="53">
        <v>30.5</v>
      </c>
      <c r="F61" s="53">
        <v>45.6</v>
      </c>
      <c r="G61" s="34">
        <v>33.299999999999997</v>
      </c>
      <c r="H61" s="53">
        <v>36.9</v>
      </c>
      <c r="I61" s="54">
        <v>35.200000000000003</v>
      </c>
    </row>
    <row r="62" spans="1:9">
      <c r="A62" s="41" t="s">
        <v>39</v>
      </c>
      <c r="B62" s="55">
        <f t="shared" ref="B62:I62" si="13">AVERAGE(B47:B61)</f>
        <v>36.371428571428574</v>
      </c>
      <c r="C62" s="55">
        <f t="shared" si="13"/>
        <v>35.766666666666666</v>
      </c>
      <c r="D62" s="55">
        <f t="shared" si="13"/>
        <v>33.76</v>
      </c>
      <c r="E62" s="55">
        <f t="shared" si="13"/>
        <v>34.633333333333333</v>
      </c>
      <c r="F62" s="55">
        <f t="shared" si="13"/>
        <v>39.68</v>
      </c>
      <c r="G62" s="55">
        <f t="shared" si="13"/>
        <v>34.700000000000003</v>
      </c>
      <c r="H62" s="55">
        <f t="shared" si="13"/>
        <v>34.979999999999997</v>
      </c>
      <c r="I62" s="56">
        <f t="shared" si="13"/>
        <v>36.893333333333338</v>
      </c>
    </row>
    <row r="63" spans="1:9" ht="17.25" thickBot="1">
      <c r="A63" s="44" t="s">
        <v>40</v>
      </c>
      <c r="B63" s="45">
        <f t="shared" ref="B63:I63" si="14">STDEV(B47:B61)</f>
        <v>3.2504268527802198</v>
      </c>
      <c r="C63" s="45">
        <f t="shared" si="14"/>
        <v>4.9524404758327627</v>
      </c>
      <c r="D63" s="45">
        <f t="shared" si="14"/>
        <v>3.6321579575469927</v>
      </c>
      <c r="E63" s="45">
        <f t="shared" si="14"/>
        <v>3.0471688655599785</v>
      </c>
      <c r="F63" s="45">
        <f t="shared" si="14"/>
        <v>3.7191012739255025</v>
      </c>
      <c r="G63" s="45">
        <f t="shared" si="14"/>
        <v>1.8973665961010275</v>
      </c>
      <c r="H63" s="45">
        <f t="shared" si="14"/>
        <v>2.1217243661027902</v>
      </c>
      <c r="I63" s="46">
        <f t="shared" si="14"/>
        <v>1.8652715875276973</v>
      </c>
    </row>
  </sheetData>
  <mergeCells count="7">
    <mergeCell ref="B45:I45"/>
    <mergeCell ref="L27:S27"/>
    <mergeCell ref="B3:I3"/>
    <mergeCell ref="L3:S3"/>
    <mergeCell ref="L11:S11"/>
    <mergeCell ref="L19:S19"/>
    <mergeCell ref="B24:I24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4E72-FCBE-4E5B-834F-BEA0E44FDBAD}">
  <dimension ref="A1:S63"/>
  <sheetViews>
    <sheetView zoomScaleNormal="100" workbookViewId="0">
      <selection activeCell="J13" sqref="J13"/>
    </sheetView>
  </sheetViews>
  <sheetFormatPr defaultRowHeight="16.5"/>
  <cols>
    <col min="1" max="2" width="10.625" style="23" bestFit="1" customWidth="1"/>
    <col min="3" max="16384" width="9" style="23"/>
  </cols>
  <sheetData>
    <row r="1" spans="1:19">
      <c r="A1" s="230" t="s">
        <v>98</v>
      </c>
      <c r="B1" s="231" t="s">
        <v>99</v>
      </c>
    </row>
    <row r="2" spans="1:19" ht="17.25" thickBot="1"/>
    <row r="3" spans="1:19">
      <c r="A3" s="24"/>
      <c r="B3" s="184" t="s">
        <v>29</v>
      </c>
      <c r="C3" s="184"/>
      <c r="D3" s="184"/>
      <c r="E3" s="184"/>
      <c r="F3" s="184"/>
      <c r="G3" s="184"/>
      <c r="H3" s="184"/>
      <c r="I3" s="185"/>
      <c r="K3" s="24"/>
      <c r="L3" s="192" t="s">
        <v>74</v>
      </c>
      <c r="M3" s="193"/>
      <c r="N3" s="193"/>
      <c r="O3" s="193"/>
      <c r="P3" s="193"/>
      <c r="Q3" s="193"/>
      <c r="R3" s="193"/>
      <c r="S3" s="194"/>
    </row>
    <row r="4" spans="1:19" ht="17.25" thickBot="1">
      <c r="A4" s="25" t="s">
        <v>30</v>
      </c>
      <c r="B4" s="26" t="s">
        <v>31</v>
      </c>
      <c r="C4" s="26" t="s">
        <v>32</v>
      </c>
      <c r="D4" s="26" t="s">
        <v>33</v>
      </c>
      <c r="E4" s="26" t="s">
        <v>34</v>
      </c>
      <c r="F4" s="26" t="s">
        <v>35</v>
      </c>
      <c r="G4" s="26" t="s">
        <v>36</v>
      </c>
      <c r="H4" s="26" t="s">
        <v>37</v>
      </c>
      <c r="I4" s="27" t="s">
        <v>38</v>
      </c>
      <c r="K4" s="25" t="s">
        <v>30</v>
      </c>
      <c r="L4" s="26" t="s">
        <v>31</v>
      </c>
      <c r="M4" s="26" t="s">
        <v>32</v>
      </c>
      <c r="N4" s="26" t="s">
        <v>33</v>
      </c>
      <c r="O4" s="26" t="s">
        <v>34</v>
      </c>
      <c r="P4" s="26" t="s">
        <v>35</v>
      </c>
      <c r="Q4" s="26" t="s">
        <v>36</v>
      </c>
      <c r="R4" s="26" t="s">
        <v>37</v>
      </c>
      <c r="S4" s="27" t="s">
        <v>38</v>
      </c>
    </row>
    <row r="5" spans="1:19">
      <c r="A5" s="57">
        <v>1</v>
      </c>
      <c r="B5" s="29">
        <v>67</v>
      </c>
      <c r="C5" s="29">
        <v>66</v>
      </c>
      <c r="D5" s="29">
        <v>50</v>
      </c>
      <c r="E5" s="29">
        <v>51</v>
      </c>
      <c r="F5" s="29">
        <v>48</v>
      </c>
      <c r="G5" s="29">
        <v>53</v>
      </c>
      <c r="H5" s="29">
        <v>40</v>
      </c>
      <c r="I5" s="30">
        <v>47</v>
      </c>
      <c r="K5" s="28">
        <v>1</v>
      </c>
      <c r="L5" s="31">
        <v>266.54000000000002</v>
      </c>
      <c r="M5" s="31">
        <v>199.54</v>
      </c>
      <c r="N5" s="31">
        <v>160.1</v>
      </c>
      <c r="O5" s="31">
        <v>156.22999999999999</v>
      </c>
      <c r="P5" s="31">
        <v>139.27000000000001</v>
      </c>
      <c r="Q5" s="31">
        <v>132.11000000000001</v>
      </c>
      <c r="R5" s="31">
        <v>112.44</v>
      </c>
      <c r="S5" s="32">
        <v>161.82</v>
      </c>
    </row>
    <row r="6" spans="1:19">
      <c r="A6" s="58">
        <v>2</v>
      </c>
      <c r="B6" s="34">
        <v>65</v>
      </c>
      <c r="C6" s="34">
        <v>65</v>
      </c>
      <c r="D6" s="34">
        <v>53</v>
      </c>
      <c r="E6" s="34">
        <v>51</v>
      </c>
      <c r="F6" s="34">
        <v>47</v>
      </c>
      <c r="G6" s="34">
        <v>56</v>
      </c>
      <c r="H6" s="34">
        <v>41</v>
      </c>
      <c r="I6" s="35">
        <v>48</v>
      </c>
      <c r="K6" s="33">
        <v>2</v>
      </c>
      <c r="L6" s="36">
        <v>195.06</v>
      </c>
      <c r="M6" s="36">
        <v>193.16</v>
      </c>
      <c r="N6" s="36">
        <v>127.52</v>
      </c>
      <c r="O6" s="36">
        <v>179.2</v>
      </c>
      <c r="P6" s="36">
        <v>118.81</v>
      </c>
      <c r="Q6" s="36">
        <v>132.5</v>
      </c>
      <c r="R6" s="36">
        <v>124.03</v>
      </c>
      <c r="S6" s="37">
        <v>116.46</v>
      </c>
    </row>
    <row r="7" spans="1:19" ht="17.25" thickBot="1">
      <c r="A7" s="58">
        <v>3</v>
      </c>
      <c r="B7" s="34">
        <v>60</v>
      </c>
      <c r="C7" s="34">
        <v>67</v>
      </c>
      <c r="D7" s="34">
        <v>52</v>
      </c>
      <c r="E7" s="34">
        <v>52</v>
      </c>
      <c r="F7" s="34">
        <v>46</v>
      </c>
      <c r="G7" s="34">
        <v>53</v>
      </c>
      <c r="H7" s="34">
        <v>42</v>
      </c>
      <c r="I7" s="35">
        <v>49</v>
      </c>
      <c r="K7" s="38">
        <v>3</v>
      </c>
      <c r="L7" s="39">
        <v>215.58</v>
      </c>
      <c r="M7" s="39">
        <v>221.33</v>
      </c>
      <c r="N7" s="39">
        <v>163.63</v>
      </c>
      <c r="O7" s="39">
        <v>151.18</v>
      </c>
      <c r="P7" s="39">
        <v>119.31</v>
      </c>
      <c r="Q7" s="39">
        <v>158.99</v>
      </c>
      <c r="R7" s="39">
        <v>133.03</v>
      </c>
      <c r="S7" s="40">
        <v>173.28</v>
      </c>
    </row>
    <row r="8" spans="1:19">
      <c r="A8" s="58">
        <v>4</v>
      </c>
      <c r="B8" s="34">
        <v>66</v>
      </c>
      <c r="C8" s="34">
        <v>69</v>
      </c>
      <c r="D8" s="34">
        <v>50</v>
      </c>
      <c r="E8" s="34">
        <v>50</v>
      </c>
      <c r="F8" s="34">
        <v>50</v>
      </c>
      <c r="G8" s="34">
        <v>50</v>
      </c>
      <c r="H8" s="34">
        <v>40</v>
      </c>
      <c r="I8" s="35">
        <v>53</v>
      </c>
      <c r="K8" s="41" t="s">
        <v>39</v>
      </c>
      <c r="L8" s="42">
        <f t="shared" ref="L8:S8" si="0">AVERAGE(L5:L7)</f>
        <v>225.72666666666669</v>
      </c>
      <c r="M8" s="42">
        <f t="shared" si="0"/>
        <v>204.67666666666665</v>
      </c>
      <c r="N8" s="42">
        <f t="shared" si="0"/>
        <v>150.41666666666666</v>
      </c>
      <c r="O8" s="42">
        <f t="shared" si="0"/>
        <v>162.20333333333332</v>
      </c>
      <c r="P8" s="42">
        <f t="shared" si="0"/>
        <v>125.79666666666668</v>
      </c>
      <c r="Q8" s="42">
        <f t="shared" si="0"/>
        <v>141.20000000000002</v>
      </c>
      <c r="R8" s="42">
        <f t="shared" si="0"/>
        <v>123.16666666666667</v>
      </c>
      <c r="S8" s="43">
        <f t="shared" si="0"/>
        <v>150.51999999999998</v>
      </c>
    </row>
    <row r="9" spans="1:19" ht="17.25" thickBot="1">
      <c r="A9" s="58">
        <v>5</v>
      </c>
      <c r="B9" s="34">
        <v>67</v>
      </c>
      <c r="C9" s="34">
        <v>57</v>
      </c>
      <c r="D9" s="34">
        <v>51</v>
      </c>
      <c r="E9" s="34">
        <v>52</v>
      </c>
      <c r="F9" s="34">
        <v>51</v>
      </c>
      <c r="G9" s="34">
        <v>56</v>
      </c>
      <c r="H9" s="34">
        <v>44</v>
      </c>
      <c r="I9" s="35">
        <v>52</v>
      </c>
      <c r="K9" s="44" t="s">
        <v>40</v>
      </c>
      <c r="L9" s="45">
        <f t="shared" ref="L9:S9" si="1">STDEV(L5:L7)</f>
        <v>36.804398287885768</v>
      </c>
      <c r="M9" s="45">
        <f t="shared" si="1"/>
        <v>14.770789868295251</v>
      </c>
      <c r="N9" s="45">
        <f t="shared" si="1"/>
        <v>19.907491889571041</v>
      </c>
      <c r="O9" s="45">
        <f t="shared" si="1"/>
        <v>14.934544965727383</v>
      </c>
      <c r="P9" s="45">
        <f t="shared" si="1"/>
        <v>11.670926841229596</v>
      </c>
      <c r="Q9" s="45">
        <f t="shared" si="1"/>
        <v>15.407825933596214</v>
      </c>
      <c r="R9" s="45">
        <f t="shared" si="1"/>
        <v>10.322113801607372</v>
      </c>
      <c r="S9" s="46">
        <f t="shared" si="1"/>
        <v>30.048221245191925</v>
      </c>
    </row>
    <row r="10" spans="1:19" ht="17.25" thickBot="1">
      <c r="A10" s="58">
        <v>6</v>
      </c>
      <c r="B10" s="34">
        <v>63</v>
      </c>
      <c r="C10" s="34">
        <v>65</v>
      </c>
      <c r="D10" s="34">
        <v>56</v>
      </c>
      <c r="E10" s="34">
        <v>55</v>
      </c>
      <c r="F10" s="34">
        <v>56</v>
      </c>
      <c r="G10" s="34">
        <v>47</v>
      </c>
      <c r="H10" s="34">
        <v>46</v>
      </c>
      <c r="I10" s="35">
        <v>47</v>
      </c>
    </row>
    <row r="11" spans="1:19">
      <c r="A11" s="58">
        <v>7</v>
      </c>
      <c r="B11" s="34">
        <v>62</v>
      </c>
      <c r="C11" s="34">
        <v>60</v>
      </c>
      <c r="D11" s="34">
        <v>57</v>
      </c>
      <c r="E11" s="34">
        <v>56</v>
      </c>
      <c r="F11" s="34">
        <v>57</v>
      </c>
      <c r="G11" s="34">
        <v>48</v>
      </c>
      <c r="H11" s="34">
        <v>47</v>
      </c>
      <c r="I11" s="35">
        <v>48</v>
      </c>
      <c r="K11" s="24"/>
      <c r="L11" s="192" t="s">
        <v>77</v>
      </c>
      <c r="M11" s="193"/>
      <c r="N11" s="193"/>
      <c r="O11" s="193"/>
      <c r="P11" s="193"/>
      <c r="Q11" s="193"/>
      <c r="R11" s="193"/>
      <c r="S11" s="194"/>
    </row>
    <row r="12" spans="1:19" ht="17.25" thickBot="1">
      <c r="A12" s="58">
        <v>8</v>
      </c>
      <c r="B12" s="34">
        <v>60</v>
      </c>
      <c r="C12" s="34">
        <v>63</v>
      </c>
      <c r="D12" s="34">
        <v>59</v>
      </c>
      <c r="E12" s="34">
        <v>57</v>
      </c>
      <c r="F12" s="34">
        <v>50</v>
      </c>
      <c r="G12" s="34">
        <v>50</v>
      </c>
      <c r="H12" s="34">
        <v>47</v>
      </c>
      <c r="I12" s="35">
        <v>50</v>
      </c>
      <c r="K12" s="25" t="s">
        <v>30</v>
      </c>
      <c r="L12" s="26" t="s">
        <v>31</v>
      </c>
      <c r="M12" s="26" t="s">
        <v>32</v>
      </c>
      <c r="N12" s="26" t="s">
        <v>33</v>
      </c>
      <c r="O12" s="26" t="s">
        <v>34</v>
      </c>
      <c r="P12" s="26" t="s">
        <v>35</v>
      </c>
      <c r="Q12" s="26" t="s">
        <v>36</v>
      </c>
      <c r="R12" s="26" t="s">
        <v>37</v>
      </c>
      <c r="S12" s="27" t="s">
        <v>38</v>
      </c>
    </row>
    <row r="13" spans="1:19">
      <c r="A13" s="58">
        <v>9</v>
      </c>
      <c r="B13" s="34">
        <v>63</v>
      </c>
      <c r="C13" s="34">
        <v>66</v>
      </c>
      <c r="D13" s="34">
        <v>60</v>
      </c>
      <c r="E13" s="34">
        <v>59</v>
      </c>
      <c r="F13" s="34">
        <v>52</v>
      </c>
      <c r="G13" s="34">
        <v>47</v>
      </c>
      <c r="H13" s="34">
        <v>48</v>
      </c>
      <c r="I13" s="35">
        <v>43</v>
      </c>
      <c r="K13" s="28">
        <v>1</v>
      </c>
      <c r="L13" s="47">
        <v>58.73</v>
      </c>
      <c r="M13" s="47">
        <v>43.9</v>
      </c>
      <c r="N13" s="47">
        <v>33.49</v>
      </c>
      <c r="O13" s="47">
        <v>37.96</v>
      </c>
      <c r="P13" s="47">
        <v>35.35</v>
      </c>
      <c r="Q13" s="47">
        <v>33.33</v>
      </c>
      <c r="R13" s="47">
        <v>22.89</v>
      </c>
      <c r="S13" s="48">
        <v>31.71</v>
      </c>
    </row>
    <row r="14" spans="1:19">
      <c r="A14" s="58">
        <v>10</v>
      </c>
      <c r="B14" s="34">
        <v>64</v>
      </c>
      <c r="C14" s="34">
        <v>63</v>
      </c>
      <c r="D14" s="34">
        <v>61</v>
      </c>
      <c r="E14" s="34">
        <v>58</v>
      </c>
      <c r="F14" s="34">
        <v>50</v>
      </c>
      <c r="G14" s="34">
        <v>48</v>
      </c>
      <c r="H14" s="34">
        <v>46</v>
      </c>
      <c r="I14" s="35">
        <v>50</v>
      </c>
      <c r="K14" s="33">
        <v>2</v>
      </c>
      <c r="L14" s="49">
        <v>41.04</v>
      </c>
      <c r="M14" s="49">
        <v>41.63</v>
      </c>
      <c r="N14" s="49">
        <v>25.61</v>
      </c>
      <c r="O14" s="49">
        <v>37.04</v>
      </c>
      <c r="P14" s="49">
        <v>30.66</v>
      </c>
      <c r="Q14" s="49">
        <v>30.04</v>
      </c>
      <c r="R14" s="49">
        <v>24.24</v>
      </c>
      <c r="S14" s="50">
        <v>17</v>
      </c>
    </row>
    <row r="15" spans="1:19" ht="17.25" thickBot="1">
      <c r="A15" s="58">
        <v>11</v>
      </c>
      <c r="B15" s="34">
        <v>70</v>
      </c>
      <c r="C15" s="34">
        <v>67</v>
      </c>
      <c r="D15" s="34">
        <v>53</v>
      </c>
      <c r="E15" s="34">
        <v>49</v>
      </c>
      <c r="F15" s="34">
        <v>53</v>
      </c>
      <c r="G15" s="34">
        <v>56</v>
      </c>
      <c r="H15" s="34">
        <v>43</v>
      </c>
      <c r="I15" s="35">
        <v>47</v>
      </c>
      <c r="K15" s="38">
        <v>3</v>
      </c>
      <c r="L15" s="51">
        <v>48.7</v>
      </c>
      <c r="M15" s="51">
        <v>50.16</v>
      </c>
      <c r="N15" s="51">
        <v>32.54</v>
      </c>
      <c r="O15" s="51">
        <v>35.22</v>
      </c>
      <c r="P15" s="51">
        <v>28.16</v>
      </c>
      <c r="Q15" s="51">
        <v>38.36</v>
      </c>
      <c r="R15" s="51">
        <v>26.51</v>
      </c>
      <c r="S15" s="52">
        <v>34.31</v>
      </c>
    </row>
    <row r="16" spans="1:19">
      <c r="A16" s="58">
        <v>12</v>
      </c>
      <c r="B16" s="34">
        <v>72</v>
      </c>
      <c r="C16" s="34">
        <v>66</v>
      </c>
      <c r="D16" s="34">
        <v>53</v>
      </c>
      <c r="E16" s="34">
        <v>50</v>
      </c>
      <c r="F16" s="34">
        <v>53</v>
      </c>
      <c r="G16" s="34">
        <v>55</v>
      </c>
      <c r="H16" s="34">
        <v>45</v>
      </c>
      <c r="I16" s="35">
        <v>48</v>
      </c>
      <c r="K16" s="41" t="s">
        <v>39</v>
      </c>
      <c r="L16" s="42">
        <f t="shared" ref="L16:S16" si="2">AVERAGE(L13:L15)</f>
        <v>49.49</v>
      </c>
      <c r="M16" s="42">
        <f t="shared" si="2"/>
        <v>45.23</v>
      </c>
      <c r="N16" s="42">
        <f t="shared" si="2"/>
        <v>30.546666666666667</v>
      </c>
      <c r="O16" s="42">
        <f t="shared" si="2"/>
        <v>36.74</v>
      </c>
      <c r="P16" s="42">
        <f t="shared" si="2"/>
        <v>31.39</v>
      </c>
      <c r="Q16" s="42">
        <f t="shared" si="2"/>
        <v>33.909999999999997</v>
      </c>
      <c r="R16" s="42">
        <f t="shared" si="2"/>
        <v>24.546666666666667</v>
      </c>
      <c r="S16" s="43">
        <f t="shared" si="2"/>
        <v>27.673333333333336</v>
      </c>
    </row>
    <row r="17" spans="1:19" ht="17.25" thickBot="1">
      <c r="A17" s="58">
        <v>13</v>
      </c>
      <c r="B17" s="34">
        <v>70</v>
      </c>
      <c r="C17" s="34">
        <v>68</v>
      </c>
      <c r="D17" s="34">
        <v>54</v>
      </c>
      <c r="E17" s="34">
        <v>46</v>
      </c>
      <c r="F17" s="34">
        <v>54</v>
      </c>
      <c r="G17" s="34">
        <v>56</v>
      </c>
      <c r="H17" s="34">
        <v>46</v>
      </c>
      <c r="I17" s="35">
        <v>50</v>
      </c>
      <c r="K17" s="44" t="s">
        <v>40</v>
      </c>
      <c r="L17" s="45">
        <f t="shared" ref="L17:S17" si="3">STDEV(L13:L15)</f>
        <v>8.8714204048731666</v>
      </c>
      <c r="M17" s="45">
        <f t="shared" si="3"/>
        <v>4.4177935669290811</v>
      </c>
      <c r="N17" s="45">
        <f t="shared" si="3"/>
        <v>4.3015849792062992</v>
      </c>
      <c r="O17" s="45">
        <f t="shared" si="3"/>
        <v>1.3944174410842696</v>
      </c>
      <c r="P17" s="45">
        <f t="shared" si="3"/>
        <v>3.6501643798601737</v>
      </c>
      <c r="Q17" s="45">
        <f t="shared" si="3"/>
        <v>4.1902147916306713</v>
      </c>
      <c r="R17" s="45">
        <f t="shared" si="3"/>
        <v>1.8293805873391507</v>
      </c>
      <c r="S17" s="46">
        <f t="shared" si="3"/>
        <v>9.3343469687671856</v>
      </c>
    </row>
    <row r="18" spans="1:19" ht="17.25" thickBot="1">
      <c r="A18" s="58">
        <v>14</v>
      </c>
      <c r="B18" s="34">
        <v>69</v>
      </c>
      <c r="C18" s="34">
        <v>70</v>
      </c>
      <c r="D18" s="34">
        <v>55</v>
      </c>
      <c r="E18" s="34">
        <v>48</v>
      </c>
      <c r="F18" s="34">
        <v>50</v>
      </c>
      <c r="G18" s="34">
        <v>53</v>
      </c>
      <c r="H18" s="34">
        <v>47</v>
      </c>
      <c r="I18" s="35">
        <v>53</v>
      </c>
    </row>
    <row r="19" spans="1:19" ht="17.25" thickBot="1">
      <c r="A19" s="59">
        <v>15</v>
      </c>
      <c r="B19" s="53">
        <v>68</v>
      </c>
      <c r="C19" s="53">
        <v>66</v>
      </c>
      <c r="D19" s="53">
        <v>56</v>
      </c>
      <c r="E19" s="53">
        <v>40</v>
      </c>
      <c r="F19" s="53">
        <v>51</v>
      </c>
      <c r="G19" s="53">
        <v>56</v>
      </c>
      <c r="H19" s="53">
        <v>46</v>
      </c>
      <c r="I19" s="35">
        <v>51</v>
      </c>
      <c r="K19" s="24"/>
      <c r="L19" s="189" t="s">
        <v>42</v>
      </c>
      <c r="M19" s="190"/>
      <c r="N19" s="190"/>
      <c r="O19" s="190"/>
      <c r="P19" s="190"/>
      <c r="Q19" s="190"/>
      <c r="R19" s="190"/>
      <c r="S19" s="191"/>
    </row>
    <row r="20" spans="1:19" ht="17.25" thickBot="1">
      <c r="A20" s="41" t="s">
        <v>39</v>
      </c>
      <c r="B20" s="55">
        <f t="shared" ref="B20:I20" si="4">AVERAGE(B5:B19)</f>
        <v>65.733333333333334</v>
      </c>
      <c r="C20" s="55">
        <f t="shared" si="4"/>
        <v>65.2</v>
      </c>
      <c r="D20" s="55">
        <f t="shared" si="4"/>
        <v>54.666666666666664</v>
      </c>
      <c r="E20" s="55">
        <f t="shared" si="4"/>
        <v>51.6</v>
      </c>
      <c r="F20" s="55">
        <f t="shared" si="4"/>
        <v>51.2</v>
      </c>
      <c r="G20" s="55">
        <f t="shared" si="4"/>
        <v>52.266666666666666</v>
      </c>
      <c r="H20" s="55">
        <f t="shared" si="4"/>
        <v>44.533333333333331</v>
      </c>
      <c r="I20" s="56">
        <f t="shared" si="4"/>
        <v>49.06666666666667</v>
      </c>
      <c r="K20" s="25" t="s">
        <v>30</v>
      </c>
      <c r="L20" s="26" t="s">
        <v>31</v>
      </c>
      <c r="M20" s="26" t="s">
        <v>32</v>
      </c>
      <c r="N20" s="26" t="s">
        <v>33</v>
      </c>
      <c r="O20" s="26" t="s">
        <v>34</v>
      </c>
      <c r="P20" s="26" t="s">
        <v>35</v>
      </c>
      <c r="Q20" s="26" t="s">
        <v>36</v>
      </c>
      <c r="R20" s="26" t="s">
        <v>37</v>
      </c>
      <c r="S20" s="27" t="s">
        <v>38</v>
      </c>
    </row>
    <row r="21" spans="1:19" ht="17.25" thickBot="1">
      <c r="A21" s="44" t="s">
        <v>40</v>
      </c>
      <c r="B21" s="45">
        <f t="shared" ref="B21:I21" si="5">STDEV(B5:B19)</f>
        <v>3.712270515594517</v>
      </c>
      <c r="C21" s="45">
        <f t="shared" si="5"/>
        <v>3.3636714634883291</v>
      </c>
      <c r="D21" s="45">
        <f t="shared" si="5"/>
        <v>3.4778208831448025</v>
      </c>
      <c r="E21" s="45">
        <f t="shared" si="5"/>
        <v>4.9828276539101202</v>
      </c>
      <c r="F21" s="45">
        <f t="shared" si="5"/>
        <v>3.0752467961356951</v>
      </c>
      <c r="G21" s="45">
        <f t="shared" si="5"/>
        <v>3.5949700310029744</v>
      </c>
      <c r="H21" s="45">
        <f t="shared" si="5"/>
        <v>2.695675549220764</v>
      </c>
      <c r="I21" s="46">
        <f t="shared" si="5"/>
        <v>2.6583202716502514</v>
      </c>
      <c r="K21" s="28">
        <v>1</v>
      </c>
      <c r="L21" s="47">
        <f t="shared" ref="L21:S23" si="6">L13/L5*100</f>
        <v>22.034216252720039</v>
      </c>
      <c r="M21" s="47">
        <f t="shared" si="6"/>
        <v>22.000601383181319</v>
      </c>
      <c r="N21" s="47">
        <f t="shared" si="6"/>
        <v>20.918176139912557</v>
      </c>
      <c r="O21" s="47">
        <f t="shared" si="6"/>
        <v>24.297510081290408</v>
      </c>
      <c r="P21" s="47">
        <f t="shared" si="6"/>
        <v>25.382350829324334</v>
      </c>
      <c r="Q21" s="47">
        <f t="shared" si="6"/>
        <v>25.228975853455449</v>
      </c>
      <c r="R21" s="47">
        <f t="shared" si="6"/>
        <v>20.357524012806831</v>
      </c>
      <c r="S21" s="48">
        <f t="shared" si="6"/>
        <v>19.595847237671489</v>
      </c>
    </row>
    <row r="22" spans="1:19">
      <c r="K22" s="33">
        <v>2</v>
      </c>
      <c r="L22" s="47">
        <f t="shared" si="6"/>
        <v>21.039680098431251</v>
      </c>
      <c r="M22" s="47">
        <f t="shared" si="6"/>
        <v>21.552081176226963</v>
      </c>
      <c r="N22" s="47">
        <f t="shared" si="6"/>
        <v>20.083124215809285</v>
      </c>
      <c r="O22" s="47">
        <f t="shared" si="6"/>
        <v>20.669642857142858</v>
      </c>
      <c r="P22" s="47">
        <f t="shared" si="6"/>
        <v>25.805908593552729</v>
      </c>
      <c r="Q22" s="47">
        <f t="shared" si="6"/>
        <v>22.671698113207547</v>
      </c>
      <c r="R22" s="47">
        <f t="shared" si="6"/>
        <v>19.543658792227685</v>
      </c>
      <c r="S22" s="48">
        <f t="shared" si="6"/>
        <v>14.597286622016142</v>
      </c>
    </row>
    <row r="23" spans="1:19" ht="17.25" thickBot="1">
      <c r="K23" s="38">
        <v>3</v>
      </c>
      <c r="L23" s="47">
        <f t="shared" si="6"/>
        <v>22.590221727432972</v>
      </c>
      <c r="M23" s="47">
        <f t="shared" si="6"/>
        <v>22.662991912528803</v>
      </c>
      <c r="N23" s="47">
        <f t="shared" si="6"/>
        <v>19.886328912791054</v>
      </c>
      <c r="O23" s="47">
        <f t="shared" si="6"/>
        <v>23.296732372006879</v>
      </c>
      <c r="P23" s="47">
        <f t="shared" si="6"/>
        <v>23.602380353700443</v>
      </c>
      <c r="Q23" s="47">
        <f t="shared" si="6"/>
        <v>24.12730360400025</v>
      </c>
      <c r="R23" s="47">
        <f t="shared" si="6"/>
        <v>19.927835826505298</v>
      </c>
      <c r="S23" s="48">
        <f t="shared" si="6"/>
        <v>19.80032317636196</v>
      </c>
    </row>
    <row r="24" spans="1:19">
      <c r="A24" s="24"/>
      <c r="B24" s="184" t="s">
        <v>44</v>
      </c>
      <c r="C24" s="184"/>
      <c r="D24" s="184"/>
      <c r="E24" s="184"/>
      <c r="F24" s="184"/>
      <c r="G24" s="184"/>
      <c r="H24" s="184"/>
      <c r="I24" s="185"/>
      <c r="K24" s="41" t="s">
        <v>39</v>
      </c>
      <c r="L24" s="42">
        <f>AVERAGE(L21:L23)</f>
        <v>21.88803935952809</v>
      </c>
      <c r="M24" s="42">
        <f t="shared" ref="M24:S24" si="7">AVERAGE(M21:M23)</f>
        <v>22.071891490645697</v>
      </c>
      <c r="N24" s="42">
        <f t="shared" si="7"/>
        <v>20.295876422837633</v>
      </c>
      <c r="O24" s="42">
        <f t="shared" si="7"/>
        <v>22.75462843681338</v>
      </c>
      <c r="P24" s="42">
        <f t="shared" si="7"/>
        <v>24.930213258859169</v>
      </c>
      <c r="Q24" s="42">
        <f t="shared" si="7"/>
        <v>24.009325856887745</v>
      </c>
      <c r="R24" s="42">
        <f t="shared" si="7"/>
        <v>19.943006210513271</v>
      </c>
      <c r="S24" s="43">
        <f t="shared" si="7"/>
        <v>17.997819012016532</v>
      </c>
    </row>
    <row r="25" spans="1:19" ht="17.25" thickBot="1">
      <c r="A25" s="25" t="s">
        <v>30</v>
      </c>
      <c r="B25" s="26" t="s">
        <v>31</v>
      </c>
      <c r="C25" s="26" t="s">
        <v>32</v>
      </c>
      <c r="D25" s="26" t="s">
        <v>33</v>
      </c>
      <c r="E25" s="26" t="s">
        <v>34</v>
      </c>
      <c r="F25" s="26" t="s">
        <v>35</v>
      </c>
      <c r="G25" s="26" t="s">
        <v>36</v>
      </c>
      <c r="H25" s="26" t="s">
        <v>37</v>
      </c>
      <c r="I25" s="27" t="s">
        <v>38</v>
      </c>
      <c r="K25" s="44" t="s">
        <v>40</v>
      </c>
      <c r="L25" s="45">
        <f>STDEV(L21:L23)</f>
        <v>0.78553841337917152</v>
      </c>
      <c r="M25" s="45">
        <f t="shared" ref="M25:S25" si="8">STDEV(M21:M23)</f>
        <v>0.55887599302026336</v>
      </c>
      <c r="N25" s="45">
        <f t="shared" si="8"/>
        <v>0.547836473070348</v>
      </c>
      <c r="O25" s="45">
        <f t="shared" si="8"/>
        <v>1.8737029264067504</v>
      </c>
      <c r="P25" s="45">
        <f t="shared" si="8"/>
        <v>1.1692756146119849</v>
      </c>
      <c r="Q25" s="45">
        <f t="shared" si="8"/>
        <v>1.2827144739972958</v>
      </c>
      <c r="R25" s="45">
        <f t="shared" si="8"/>
        <v>0.40714463613106522</v>
      </c>
      <c r="S25" s="46">
        <f t="shared" si="8"/>
        <v>2.946721568787432</v>
      </c>
    </row>
    <row r="26" spans="1:19" ht="17.25" thickBot="1">
      <c r="A26" s="57">
        <v>1</v>
      </c>
      <c r="B26" s="79">
        <v>2.21</v>
      </c>
      <c r="C26" s="79">
        <v>2.81</v>
      </c>
      <c r="D26" s="79">
        <v>1.61</v>
      </c>
      <c r="E26" s="79">
        <v>0.71</v>
      </c>
      <c r="F26" s="79">
        <v>0.89</v>
      </c>
      <c r="G26" s="81">
        <v>1.23</v>
      </c>
      <c r="H26" s="79">
        <v>0.77</v>
      </c>
      <c r="I26" s="80">
        <v>1.35</v>
      </c>
    </row>
    <row r="27" spans="1:19">
      <c r="A27" s="58">
        <v>2</v>
      </c>
      <c r="B27" s="81">
        <v>2.23</v>
      </c>
      <c r="C27" s="81">
        <v>2.93</v>
      </c>
      <c r="D27" s="81">
        <v>1.25</v>
      </c>
      <c r="E27" s="81">
        <v>0.73</v>
      </c>
      <c r="F27" s="81">
        <v>0.81</v>
      </c>
      <c r="G27" s="81">
        <v>1.27</v>
      </c>
      <c r="H27" s="81">
        <v>0.78</v>
      </c>
      <c r="I27" s="82">
        <v>1.27</v>
      </c>
      <c r="K27" s="60"/>
      <c r="L27" s="186" t="s">
        <v>47</v>
      </c>
      <c r="M27" s="187"/>
      <c r="N27" s="187"/>
      <c r="O27" s="187"/>
      <c r="P27" s="187"/>
      <c r="Q27" s="187"/>
      <c r="R27" s="187"/>
      <c r="S27" s="188"/>
    </row>
    <row r="28" spans="1:19" ht="17.25" thickBot="1">
      <c r="A28" s="58">
        <v>3</v>
      </c>
      <c r="B28" s="81">
        <v>2.2000000000000002</v>
      </c>
      <c r="C28" s="81">
        <v>3.31</v>
      </c>
      <c r="D28" s="81">
        <v>1.22</v>
      </c>
      <c r="E28" s="81">
        <v>0.69</v>
      </c>
      <c r="F28" s="81">
        <v>0.73</v>
      </c>
      <c r="G28" s="81">
        <v>1.24</v>
      </c>
      <c r="H28" s="81">
        <v>0.85</v>
      </c>
      <c r="I28" s="82">
        <v>1.21</v>
      </c>
      <c r="K28" s="61" t="s">
        <v>30</v>
      </c>
      <c r="L28" s="62" t="s">
        <v>31</v>
      </c>
      <c r="M28" s="62" t="s">
        <v>32</v>
      </c>
      <c r="N28" s="62" t="s">
        <v>33</v>
      </c>
      <c r="O28" s="62" t="s">
        <v>34</v>
      </c>
      <c r="P28" s="62" t="s">
        <v>35</v>
      </c>
      <c r="Q28" s="62" t="s">
        <v>36</v>
      </c>
      <c r="R28" s="62" t="s">
        <v>37</v>
      </c>
      <c r="S28" s="63" t="s">
        <v>38</v>
      </c>
    </row>
    <row r="29" spans="1:19">
      <c r="A29" s="58">
        <v>4</v>
      </c>
      <c r="B29" s="81">
        <v>2.0699999999999998</v>
      </c>
      <c r="C29" s="81">
        <v>3.32</v>
      </c>
      <c r="D29" s="81">
        <v>1.31</v>
      </c>
      <c r="E29" s="81">
        <v>0.61</v>
      </c>
      <c r="F29" s="81">
        <v>0.77</v>
      </c>
      <c r="G29" s="81">
        <v>0.97</v>
      </c>
      <c r="H29" s="81">
        <v>0.9</v>
      </c>
      <c r="I29" s="82">
        <v>1.17</v>
      </c>
      <c r="K29" s="64">
        <v>1</v>
      </c>
      <c r="L29" s="65">
        <v>66</v>
      </c>
      <c r="M29" s="65">
        <v>55</v>
      </c>
      <c r="N29" s="65">
        <v>65</v>
      </c>
      <c r="O29" s="65">
        <v>46</v>
      </c>
      <c r="P29" s="65">
        <v>47</v>
      </c>
      <c r="Q29" s="65">
        <v>64</v>
      </c>
      <c r="R29" s="65">
        <v>74</v>
      </c>
      <c r="S29" s="66">
        <v>80</v>
      </c>
    </row>
    <row r="30" spans="1:19">
      <c r="A30" s="58">
        <v>5</v>
      </c>
      <c r="B30" s="81">
        <v>2.04</v>
      </c>
      <c r="C30" s="81">
        <v>3</v>
      </c>
      <c r="D30" s="81">
        <v>1.67</v>
      </c>
      <c r="E30" s="81">
        <v>0.77</v>
      </c>
      <c r="F30" s="81">
        <v>0.75</v>
      </c>
      <c r="G30" s="81">
        <v>0.98</v>
      </c>
      <c r="H30" s="81">
        <v>0.91</v>
      </c>
      <c r="I30" s="82">
        <v>1.3</v>
      </c>
      <c r="K30" s="67">
        <v>2</v>
      </c>
      <c r="L30" s="68">
        <v>53</v>
      </c>
      <c r="M30" s="68">
        <v>49</v>
      </c>
      <c r="N30" s="68">
        <v>54</v>
      </c>
      <c r="O30" s="68">
        <v>60</v>
      </c>
      <c r="P30" s="68">
        <v>62</v>
      </c>
      <c r="Q30" s="68">
        <v>49</v>
      </c>
      <c r="R30" s="68">
        <v>70</v>
      </c>
      <c r="S30" s="69">
        <v>78</v>
      </c>
    </row>
    <row r="31" spans="1:19" ht="17.25" thickBot="1">
      <c r="A31" s="58">
        <v>6</v>
      </c>
      <c r="B31" s="81">
        <v>1.97</v>
      </c>
      <c r="C31" s="81">
        <v>1.81</v>
      </c>
      <c r="D31" s="81">
        <v>2.27</v>
      </c>
      <c r="E31" s="81">
        <v>1.1499999999999999</v>
      </c>
      <c r="F31" s="81">
        <v>0.74</v>
      </c>
      <c r="G31" s="81">
        <v>0.88</v>
      </c>
      <c r="H31" s="81">
        <v>0.66</v>
      </c>
      <c r="I31" s="82">
        <v>1.33</v>
      </c>
      <c r="K31" s="70">
        <v>3</v>
      </c>
      <c r="L31" s="71">
        <v>54</v>
      </c>
      <c r="M31" s="71">
        <v>56</v>
      </c>
      <c r="N31" s="71">
        <v>60</v>
      </c>
      <c r="O31" s="71">
        <v>49</v>
      </c>
      <c r="P31" s="71">
        <v>47</v>
      </c>
      <c r="Q31" s="71">
        <v>54</v>
      </c>
      <c r="R31" s="71">
        <v>78</v>
      </c>
      <c r="S31" s="72">
        <v>86</v>
      </c>
    </row>
    <row r="32" spans="1:19">
      <c r="A32" s="58">
        <v>7</v>
      </c>
      <c r="B32" s="81">
        <v>1.77</v>
      </c>
      <c r="C32" s="81">
        <v>2.21</v>
      </c>
      <c r="D32" s="81">
        <v>2.21</v>
      </c>
      <c r="E32" s="81">
        <v>1.18</v>
      </c>
      <c r="F32" s="81">
        <v>1.17</v>
      </c>
      <c r="G32" s="81">
        <v>0.83</v>
      </c>
      <c r="H32" s="81">
        <v>0.56999999999999995</v>
      </c>
      <c r="I32" s="82">
        <v>1.31</v>
      </c>
      <c r="K32" s="86" t="s">
        <v>39</v>
      </c>
      <c r="L32" s="74">
        <f>AVERAGE(L29:L31)</f>
        <v>57.666666666666664</v>
      </c>
      <c r="M32" s="74">
        <f t="shared" ref="M32:S32" si="9">AVERAGE(M29:M31)</f>
        <v>53.333333333333336</v>
      </c>
      <c r="N32" s="74">
        <f t="shared" si="9"/>
        <v>59.666666666666664</v>
      </c>
      <c r="O32" s="74">
        <f t="shared" si="9"/>
        <v>51.666666666666664</v>
      </c>
      <c r="P32" s="74">
        <f t="shared" si="9"/>
        <v>52</v>
      </c>
      <c r="Q32" s="74">
        <f t="shared" si="9"/>
        <v>55.666666666666664</v>
      </c>
      <c r="R32" s="74">
        <f t="shared" si="9"/>
        <v>74</v>
      </c>
      <c r="S32" s="75">
        <f t="shared" si="9"/>
        <v>81.333333333333329</v>
      </c>
    </row>
    <row r="33" spans="1:19" ht="17.25" thickBot="1">
      <c r="A33" s="58">
        <v>8</v>
      </c>
      <c r="B33" s="81">
        <v>1.83</v>
      </c>
      <c r="C33" s="81">
        <v>2.0099999999999998</v>
      </c>
      <c r="D33" s="81">
        <v>2.2999999999999998</v>
      </c>
      <c r="E33" s="81">
        <v>1.2</v>
      </c>
      <c r="F33" s="81">
        <v>0.93</v>
      </c>
      <c r="G33" s="81">
        <v>0.91</v>
      </c>
      <c r="H33" s="81">
        <v>0.53</v>
      </c>
      <c r="I33" s="82">
        <v>1.25</v>
      </c>
      <c r="K33" s="76" t="s">
        <v>40</v>
      </c>
      <c r="L33" s="77">
        <f>STDEV(L29:L31)</f>
        <v>7.2341781380702139</v>
      </c>
      <c r="M33" s="77">
        <f t="shared" ref="M33:S33" si="10">STDEV(M29:M31)</f>
        <v>3.7859388972001828</v>
      </c>
      <c r="N33" s="77">
        <f t="shared" si="10"/>
        <v>5.5075705472861021</v>
      </c>
      <c r="O33" s="77">
        <f t="shared" si="10"/>
        <v>7.3711147958320042</v>
      </c>
      <c r="P33" s="77">
        <f t="shared" si="10"/>
        <v>8.6602540378443873</v>
      </c>
      <c r="Q33" s="77">
        <f t="shared" si="10"/>
        <v>7.6376261582597138</v>
      </c>
      <c r="R33" s="77">
        <f t="shared" si="10"/>
        <v>4</v>
      </c>
      <c r="S33" s="78">
        <f t="shared" si="10"/>
        <v>4.1633319989322652</v>
      </c>
    </row>
    <row r="34" spans="1:19" ht="17.25" thickBot="1">
      <c r="A34" s="58">
        <v>9</v>
      </c>
      <c r="B34" s="81">
        <v>1.62</v>
      </c>
      <c r="C34" s="81">
        <v>1.78</v>
      </c>
      <c r="D34" s="81">
        <v>2.17</v>
      </c>
      <c r="E34" s="81">
        <v>1.0900000000000001</v>
      </c>
      <c r="F34" s="81">
        <v>0.84</v>
      </c>
      <c r="G34" s="81">
        <v>0.67</v>
      </c>
      <c r="H34" s="81">
        <v>0.6</v>
      </c>
      <c r="I34" s="82">
        <v>1.17</v>
      </c>
      <c r="K34" s="85"/>
      <c r="L34" s="85"/>
      <c r="M34" s="85"/>
      <c r="N34" s="85"/>
      <c r="O34" s="85"/>
      <c r="P34" s="85"/>
      <c r="Q34" s="85"/>
      <c r="R34" s="85"/>
      <c r="S34" s="85"/>
    </row>
    <row r="35" spans="1:19" ht="16.5" customHeight="1">
      <c r="A35" s="58">
        <v>10</v>
      </c>
      <c r="B35" s="81">
        <v>2.0699999999999998</v>
      </c>
      <c r="C35" s="81">
        <v>1.83</v>
      </c>
      <c r="D35" s="81">
        <v>2.15</v>
      </c>
      <c r="E35" s="81">
        <v>1.1100000000000001</v>
      </c>
      <c r="F35" s="81">
        <v>0.67</v>
      </c>
      <c r="G35" s="81">
        <v>0.74</v>
      </c>
      <c r="H35" s="81">
        <v>0.5</v>
      </c>
      <c r="I35" s="82">
        <v>1.1499999999999999</v>
      </c>
      <c r="K35" s="60"/>
      <c r="L35" s="186" t="s">
        <v>76</v>
      </c>
      <c r="M35" s="187"/>
      <c r="N35" s="187"/>
      <c r="O35" s="187"/>
      <c r="P35" s="187"/>
      <c r="Q35" s="187"/>
      <c r="R35" s="187"/>
      <c r="S35" s="188"/>
    </row>
    <row r="36" spans="1:19" ht="17.25" thickBot="1">
      <c r="A36" s="58">
        <v>11</v>
      </c>
      <c r="B36" s="81">
        <v>2.46</v>
      </c>
      <c r="C36" s="81">
        <v>2.78</v>
      </c>
      <c r="D36" s="81">
        <v>1.36</v>
      </c>
      <c r="E36" s="81">
        <v>1.06</v>
      </c>
      <c r="F36" s="81">
        <v>0.91</v>
      </c>
      <c r="G36" s="81">
        <v>0.99</v>
      </c>
      <c r="H36" s="81">
        <v>0.93</v>
      </c>
      <c r="I36" s="82">
        <v>1.18</v>
      </c>
      <c r="K36" s="61" t="s">
        <v>30</v>
      </c>
      <c r="L36" s="62" t="s">
        <v>31</v>
      </c>
      <c r="M36" s="62" t="s">
        <v>32</v>
      </c>
      <c r="N36" s="62" t="s">
        <v>33</v>
      </c>
      <c r="O36" s="62" t="s">
        <v>34</v>
      </c>
      <c r="P36" s="62" t="s">
        <v>35</v>
      </c>
      <c r="Q36" s="62" t="s">
        <v>36</v>
      </c>
      <c r="R36" s="62" t="s">
        <v>37</v>
      </c>
      <c r="S36" s="63" t="s">
        <v>38</v>
      </c>
    </row>
    <row r="37" spans="1:19">
      <c r="A37" s="58">
        <v>12</v>
      </c>
      <c r="B37" s="81">
        <v>2.54</v>
      </c>
      <c r="C37" s="81">
        <v>2.93</v>
      </c>
      <c r="D37" s="81">
        <v>1.33</v>
      </c>
      <c r="E37" s="81">
        <v>1.01</v>
      </c>
      <c r="F37" s="81">
        <v>0.93</v>
      </c>
      <c r="G37" s="81">
        <v>0.87</v>
      </c>
      <c r="H37" s="81">
        <v>0.87</v>
      </c>
      <c r="I37" s="82">
        <v>1.1299999999999999</v>
      </c>
      <c r="K37" s="64">
        <v>1</v>
      </c>
      <c r="L37" s="65">
        <f>L29*16.67</f>
        <v>1100.22</v>
      </c>
      <c r="M37" s="65">
        <f t="shared" ref="M37:S37" si="11">M29*16.67</f>
        <v>916.85000000000014</v>
      </c>
      <c r="N37" s="65">
        <f t="shared" si="11"/>
        <v>1083.5500000000002</v>
      </c>
      <c r="O37" s="65">
        <f t="shared" si="11"/>
        <v>766.82</v>
      </c>
      <c r="P37" s="65">
        <f t="shared" si="11"/>
        <v>783.49000000000012</v>
      </c>
      <c r="Q37" s="65">
        <f t="shared" si="11"/>
        <v>1066.8800000000001</v>
      </c>
      <c r="R37" s="65">
        <f t="shared" si="11"/>
        <v>1233.5800000000002</v>
      </c>
      <c r="S37" s="155">
        <f t="shared" si="11"/>
        <v>1333.6000000000001</v>
      </c>
    </row>
    <row r="38" spans="1:19">
      <c r="A38" s="58">
        <v>13</v>
      </c>
      <c r="B38" s="81">
        <v>2.5299999999999998</v>
      </c>
      <c r="C38" s="81">
        <v>3.2</v>
      </c>
      <c r="D38" s="81">
        <v>1.27</v>
      </c>
      <c r="E38" s="81">
        <v>0.93</v>
      </c>
      <c r="F38" s="81">
        <v>1.01</v>
      </c>
      <c r="G38" s="81">
        <v>0.78</v>
      </c>
      <c r="H38" s="81">
        <v>0.88</v>
      </c>
      <c r="I38" s="82">
        <v>1.0900000000000001</v>
      </c>
      <c r="K38" s="67">
        <v>2</v>
      </c>
      <c r="L38" s="65">
        <f t="shared" ref="L38:S38" si="12">L30*16.67</f>
        <v>883.5100000000001</v>
      </c>
      <c r="M38" s="65">
        <f t="shared" si="12"/>
        <v>816.83</v>
      </c>
      <c r="N38" s="65">
        <f t="shared" si="12"/>
        <v>900.18000000000006</v>
      </c>
      <c r="O38" s="65">
        <f t="shared" si="12"/>
        <v>1000.2</v>
      </c>
      <c r="P38" s="65">
        <f t="shared" si="12"/>
        <v>1033.5400000000002</v>
      </c>
      <c r="Q38" s="65">
        <f t="shared" si="12"/>
        <v>816.83</v>
      </c>
      <c r="R38" s="65">
        <f t="shared" si="12"/>
        <v>1166.9000000000001</v>
      </c>
      <c r="S38" s="66">
        <f t="shared" si="12"/>
        <v>1300.2600000000002</v>
      </c>
    </row>
    <row r="39" spans="1:19" ht="17.25" thickBot="1">
      <c r="A39" s="58">
        <v>14</v>
      </c>
      <c r="B39" s="81">
        <v>2.66</v>
      </c>
      <c r="C39" s="81">
        <v>2.99</v>
      </c>
      <c r="D39" s="81">
        <v>1.41</v>
      </c>
      <c r="E39" s="81">
        <v>0.98</v>
      </c>
      <c r="F39" s="81">
        <v>0.98</v>
      </c>
      <c r="G39" s="83">
        <v>0.69</v>
      </c>
      <c r="H39" s="81">
        <v>0.91</v>
      </c>
      <c r="I39" s="82">
        <v>0.99</v>
      </c>
      <c r="K39" s="70">
        <v>3</v>
      </c>
      <c r="L39" s="65">
        <f t="shared" ref="L39:S39" si="13">L31*16.67</f>
        <v>900.18000000000006</v>
      </c>
      <c r="M39" s="65">
        <f t="shared" si="13"/>
        <v>933.5200000000001</v>
      </c>
      <c r="N39" s="65">
        <f t="shared" si="13"/>
        <v>1000.2</v>
      </c>
      <c r="O39" s="65">
        <f t="shared" si="13"/>
        <v>816.83</v>
      </c>
      <c r="P39" s="65">
        <f t="shared" si="13"/>
        <v>783.49000000000012</v>
      </c>
      <c r="Q39" s="65">
        <f t="shared" si="13"/>
        <v>900.18000000000006</v>
      </c>
      <c r="R39" s="65">
        <f t="shared" si="13"/>
        <v>1300.2600000000002</v>
      </c>
      <c r="S39" s="66">
        <f t="shared" si="13"/>
        <v>1433.6200000000001</v>
      </c>
    </row>
    <row r="40" spans="1:19" ht="17.25" thickBot="1">
      <c r="A40" s="59">
        <v>15</v>
      </c>
      <c r="B40" s="83">
        <v>2.35</v>
      </c>
      <c r="C40" s="83">
        <v>2.81</v>
      </c>
      <c r="D40" s="83">
        <v>1.2</v>
      </c>
      <c r="E40" s="83">
        <v>1.07</v>
      </c>
      <c r="F40" s="83">
        <v>0.83</v>
      </c>
      <c r="G40" s="83">
        <v>0.91</v>
      </c>
      <c r="H40" s="83">
        <v>1.03</v>
      </c>
      <c r="I40" s="84">
        <v>1.23</v>
      </c>
      <c r="K40" s="86" t="s">
        <v>39</v>
      </c>
      <c r="L40" s="74">
        <f>AVERAGE(L37:L39)</f>
        <v>961.30333333333328</v>
      </c>
      <c r="M40" s="74">
        <f t="shared" ref="M40:S40" si="14">AVERAGE(M37:M39)</f>
        <v>889.06666666666672</v>
      </c>
      <c r="N40" s="74">
        <f t="shared" si="14"/>
        <v>994.64333333333343</v>
      </c>
      <c r="O40" s="74">
        <f t="shared" si="14"/>
        <v>861.2833333333333</v>
      </c>
      <c r="P40" s="74">
        <f t="shared" si="14"/>
        <v>866.84000000000015</v>
      </c>
      <c r="Q40" s="74">
        <f t="shared" si="14"/>
        <v>927.96333333333348</v>
      </c>
      <c r="R40" s="74">
        <f t="shared" si="14"/>
        <v>1233.5800000000002</v>
      </c>
      <c r="S40" s="75">
        <f t="shared" si="14"/>
        <v>1355.8266666666668</v>
      </c>
    </row>
    <row r="41" spans="1:19" ht="17.25" thickBot="1">
      <c r="A41" s="41" t="s">
        <v>39</v>
      </c>
      <c r="B41" s="55">
        <f t="shared" ref="B41:I41" si="15">AVERAGE(B26:B40)</f>
        <v>2.1700000000000004</v>
      </c>
      <c r="C41" s="55">
        <f t="shared" si="15"/>
        <v>2.6480000000000006</v>
      </c>
      <c r="D41" s="55">
        <f t="shared" si="15"/>
        <v>1.6486666666666663</v>
      </c>
      <c r="E41" s="55">
        <f t="shared" si="15"/>
        <v>0.95266666666666677</v>
      </c>
      <c r="F41" s="55">
        <f t="shared" si="15"/>
        <v>0.8640000000000001</v>
      </c>
      <c r="G41" s="55">
        <f>AVERAGE(G26:G40)</f>
        <v>0.93066666666666653</v>
      </c>
      <c r="H41" s="55">
        <f>AVERAGE(H26:H40)</f>
        <v>0.77933333333333332</v>
      </c>
      <c r="I41" s="56">
        <f t="shared" si="15"/>
        <v>1.2086666666666666</v>
      </c>
      <c r="K41" s="76" t="s">
        <v>40</v>
      </c>
      <c r="L41" s="77">
        <f>STDEV(L37:L39)</f>
        <v>120.59374956163208</v>
      </c>
      <c r="M41" s="77">
        <f t="shared" ref="M41:S41" si="16">STDEV(M37:M39)</f>
        <v>63.111601416327083</v>
      </c>
      <c r="N41" s="77">
        <f t="shared" si="16"/>
        <v>91.811201023259372</v>
      </c>
      <c r="O41" s="77">
        <f t="shared" si="16"/>
        <v>122.87648364651979</v>
      </c>
      <c r="P41" s="77">
        <f t="shared" si="16"/>
        <v>144.36643481086506</v>
      </c>
      <c r="Q41" s="77">
        <f t="shared" si="16"/>
        <v>127.31922805818959</v>
      </c>
      <c r="R41" s="77">
        <f t="shared" si="16"/>
        <v>66.680000000000064</v>
      </c>
      <c r="S41" s="78">
        <f t="shared" si="16"/>
        <v>69.402744422200826</v>
      </c>
    </row>
    <row r="42" spans="1:19" ht="17.25" thickBot="1">
      <c r="A42" s="44" t="s">
        <v>40</v>
      </c>
      <c r="B42" s="45">
        <f t="shared" ref="B42:I42" si="17">STDEV(B26:B40)</f>
        <v>0.3028672505051847</v>
      </c>
      <c r="C42" s="45">
        <f t="shared" si="17"/>
        <v>0.55984946956429882</v>
      </c>
      <c r="D42" s="45">
        <f t="shared" si="17"/>
        <v>0.43869720547917784</v>
      </c>
      <c r="E42" s="45">
        <f t="shared" si="17"/>
        <v>0.19883470043037729</v>
      </c>
      <c r="F42" s="45">
        <f t="shared" si="17"/>
        <v>0.13020862380919901</v>
      </c>
      <c r="G42" s="45">
        <f>STDEV(G26:G40)</f>
        <v>0.19088016684621403</v>
      </c>
      <c r="H42" s="45">
        <f>STDEV(H26:H40)</f>
        <v>0.16649610320050262</v>
      </c>
      <c r="I42" s="46">
        <f t="shared" si="17"/>
        <v>9.8042750636551185E-2</v>
      </c>
    </row>
    <row r="44" spans="1:19" ht="17.25" thickBot="1"/>
    <row r="45" spans="1:19">
      <c r="A45" s="24"/>
      <c r="B45" s="184" t="s">
        <v>43</v>
      </c>
      <c r="C45" s="184"/>
      <c r="D45" s="184"/>
      <c r="E45" s="184"/>
      <c r="F45" s="184"/>
      <c r="G45" s="184"/>
      <c r="H45" s="184"/>
      <c r="I45" s="185"/>
    </row>
    <row r="46" spans="1:19" ht="17.25" thickBot="1">
      <c r="A46" s="25" t="s">
        <v>30</v>
      </c>
      <c r="B46" s="26" t="s">
        <v>31</v>
      </c>
      <c r="C46" s="26" t="s">
        <v>32</v>
      </c>
      <c r="D46" s="26" t="s">
        <v>33</v>
      </c>
      <c r="E46" s="26" t="s">
        <v>34</v>
      </c>
      <c r="F46" s="26" t="s">
        <v>35</v>
      </c>
      <c r="G46" s="26" t="s">
        <v>36</v>
      </c>
      <c r="H46" s="26" t="s">
        <v>37</v>
      </c>
      <c r="I46" s="27" t="s">
        <v>38</v>
      </c>
    </row>
    <row r="47" spans="1:19">
      <c r="A47" s="57">
        <v>1</v>
      </c>
      <c r="B47" s="29">
        <v>40.799999999999997</v>
      </c>
      <c r="C47" s="29">
        <v>45.9</v>
      </c>
      <c r="D47" s="29">
        <v>45.5</v>
      </c>
      <c r="E47" s="29">
        <v>38.1</v>
      </c>
      <c r="F47" s="29">
        <v>42.9</v>
      </c>
      <c r="G47" s="29">
        <v>45</v>
      </c>
      <c r="H47" s="29">
        <v>43.2</v>
      </c>
      <c r="I47" s="30">
        <v>31.1</v>
      </c>
    </row>
    <row r="48" spans="1:19">
      <c r="A48" s="58">
        <v>2</v>
      </c>
      <c r="B48" s="34">
        <v>44.3</v>
      </c>
      <c r="C48" s="34">
        <v>49.3</v>
      </c>
      <c r="D48" s="34">
        <v>42.4</v>
      </c>
      <c r="E48" s="34">
        <v>30.1</v>
      </c>
      <c r="F48" s="34">
        <v>43.2</v>
      </c>
      <c r="G48" s="34">
        <v>44.3</v>
      </c>
      <c r="H48" s="34">
        <v>38.6</v>
      </c>
      <c r="I48" s="35">
        <v>38.200000000000003</v>
      </c>
    </row>
    <row r="49" spans="1:9">
      <c r="A49" s="58">
        <v>3</v>
      </c>
      <c r="B49" s="34">
        <v>44.8</v>
      </c>
      <c r="C49" s="34">
        <v>50.4</v>
      </c>
      <c r="D49" s="34">
        <v>45.8</v>
      </c>
      <c r="E49" s="34">
        <v>40.6</v>
      </c>
      <c r="F49" s="34">
        <v>39.1</v>
      </c>
      <c r="G49" s="34">
        <v>43.9</v>
      </c>
      <c r="H49" s="34">
        <v>43.2</v>
      </c>
      <c r="I49" s="35">
        <v>38</v>
      </c>
    </row>
    <row r="50" spans="1:9">
      <c r="A50" s="58">
        <v>4</v>
      </c>
      <c r="B50" s="34">
        <v>40.5</v>
      </c>
      <c r="C50" s="34">
        <v>50</v>
      </c>
      <c r="D50" s="34">
        <v>41.7</v>
      </c>
      <c r="E50" s="34">
        <v>36.1</v>
      </c>
      <c r="F50" s="34">
        <v>42.8</v>
      </c>
      <c r="G50" s="34">
        <v>45.6</v>
      </c>
      <c r="H50" s="34">
        <v>41.2</v>
      </c>
      <c r="I50" s="35">
        <v>37.799999999999997</v>
      </c>
    </row>
    <row r="51" spans="1:9">
      <c r="A51" s="58">
        <v>5</v>
      </c>
      <c r="B51" s="34">
        <v>40.4</v>
      </c>
      <c r="C51" s="34">
        <v>44.8</v>
      </c>
      <c r="D51" s="34">
        <v>48.9</v>
      </c>
      <c r="E51" s="34">
        <v>35.200000000000003</v>
      </c>
      <c r="F51" s="34">
        <v>43.9</v>
      </c>
      <c r="G51" s="34">
        <v>47.7</v>
      </c>
      <c r="H51" s="34">
        <v>40.5</v>
      </c>
      <c r="I51" s="35">
        <v>34.799999999999997</v>
      </c>
    </row>
    <row r="52" spans="1:9">
      <c r="A52" s="58">
        <v>6</v>
      </c>
      <c r="B52" s="34">
        <v>36.299999999999997</v>
      </c>
      <c r="C52" s="34">
        <v>40.5</v>
      </c>
      <c r="D52" s="34">
        <v>46.6</v>
      </c>
      <c r="E52" s="34">
        <v>44.3</v>
      </c>
      <c r="F52" s="34">
        <v>40.9</v>
      </c>
      <c r="G52" s="34">
        <v>43.3</v>
      </c>
      <c r="H52" s="34">
        <v>41.3</v>
      </c>
      <c r="I52" s="35">
        <v>40.700000000000003</v>
      </c>
    </row>
    <row r="53" spans="1:9">
      <c r="A53" s="58">
        <v>7</v>
      </c>
      <c r="B53" s="34">
        <v>40.799999999999997</v>
      </c>
      <c r="C53" s="34">
        <v>42.4</v>
      </c>
      <c r="D53" s="34">
        <v>50.5</v>
      </c>
      <c r="E53" s="34">
        <v>38.9</v>
      </c>
      <c r="F53" s="34">
        <v>43.6</v>
      </c>
      <c r="G53" s="34">
        <v>45.2</v>
      </c>
      <c r="H53" s="34">
        <v>42.5</v>
      </c>
      <c r="I53" s="35">
        <v>41.6</v>
      </c>
    </row>
    <row r="54" spans="1:9">
      <c r="A54" s="58">
        <v>8</v>
      </c>
      <c r="B54" s="34">
        <v>46.5</v>
      </c>
      <c r="C54" s="34">
        <v>43.1</v>
      </c>
      <c r="D54" s="34">
        <v>48.1</v>
      </c>
      <c r="E54" s="34">
        <v>39</v>
      </c>
      <c r="F54" s="34">
        <v>41.4</v>
      </c>
      <c r="G54" s="34">
        <v>42.3</v>
      </c>
      <c r="H54" s="34">
        <v>40.799999999999997</v>
      </c>
      <c r="I54" s="35">
        <v>43</v>
      </c>
    </row>
    <row r="55" spans="1:9">
      <c r="A55" s="58">
        <v>9</v>
      </c>
      <c r="B55" s="34">
        <v>40.200000000000003</v>
      </c>
      <c r="C55" s="34">
        <v>39.299999999999997</v>
      </c>
      <c r="D55" s="34">
        <v>47.4</v>
      </c>
      <c r="E55" s="34">
        <v>40.1</v>
      </c>
      <c r="F55" s="34">
        <v>39.700000000000003</v>
      </c>
      <c r="G55" s="34">
        <v>45</v>
      </c>
      <c r="H55" s="34">
        <v>41.2</v>
      </c>
      <c r="I55" s="35">
        <v>39.700000000000003</v>
      </c>
    </row>
    <row r="56" spans="1:9">
      <c r="A56" s="58">
        <v>10</v>
      </c>
      <c r="B56" s="34">
        <v>40.299999999999997</v>
      </c>
      <c r="C56" s="34">
        <v>45.8</v>
      </c>
      <c r="D56" s="34">
        <v>47.3</v>
      </c>
      <c r="E56" s="34">
        <v>41.4</v>
      </c>
      <c r="F56" s="34">
        <v>41</v>
      </c>
      <c r="G56" s="34">
        <v>46.6</v>
      </c>
      <c r="H56" s="34">
        <v>41</v>
      </c>
      <c r="I56" s="35">
        <v>40.6</v>
      </c>
    </row>
    <row r="57" spans="1:9">
      <c r="A57" s="58">
        <v>11</v>
      </c>
      <c r="B57" s="34">
        <v>43.1</v>
      </c>
      <c r="C57" s="34">
        <v>53.6</v>
      </c>
      <c r="D57" s="34">
        <v>45.9</v>
      </c>
      <c r="E57" s="34">
        <v>45.5</v>
      </c>
      <c r="F57" s="34">
        <v>42.8</v>
      </c>
      <c r="G57" s="34">
        <v>46.5</v>
      </c>
      <c r="H57" s="34">
        <v>42.7</v>
      </c>
      <c r="I57" s="35">
        <v>35.299999999999997</v>
      </c>
    </row>
    <row r="58" spans="1:9">
      <c r="A58" s="58">
        <v>12</v>
      </c>
      <c r="B58" s="34">
        <v>43.3</v>
      </c>
      <c r="C58" s="34">
        <v>43.5</v>
      </c>
      <c r="D58" s="34">
        <v>40.1</v>
      </c>
      <c r="E58" s="34">
        <v>40.299999999999997</v>
      </c>
      <c r="F58" s="34">
        <v>43.4</v>
      </c>
      <c r="G58" s="34">
        <v>44.4</v>
      </c>
      <c r="H58" s="34">
        <v>43.5</v>
      </c>
      <c r="I58" s="35">
        <v>40.1</v>
      </c>
    </row>
    <row r="59" spans="1:9">
      <c r="A59" s="58">
        <v>13</v>
      </c>
      <c r="B59" s="34">
        <v>46.6</v>
      </c>
      <c r="C59" s="34">
        <v>51</v>
      </c>
      <c r="D59" s="34">
        <v>44</v>
      </c>
      <c r="E59" s="34">
        <v>41.6</v>
      </c>
      <c r="F59" s="34">
        <v>42.9</v>
      </c>
      <c r="G59" s="34">
        <v>49.8</v>
      </c>
      <c r="H59" s="34">
        <v>41.6</v>
      </c>
      <c r="I59" s="35">
        <v>33.200000000000003</v>
      </c>
    </row>
    <row r="60" spans="1:9">
      <c r="A60" s="58">
        <v>14</v>
      </c>
      <c r="B60" s="34">
        <v>48.3</v>
      </c>
      <c r="C60" s="34">
        <v>43.7</v>
      </c>
      <c r="D60" s="34">
        <v>46.9</v>
      </c>
      <c r="E60" s="34">
        <v>39</v>
      </c>
      <c r="F60" s="34">
        <v>47.4</v>
      </c>
      <c r="G60" s="34">
        <v>46.1</v>
      </c>
      <c r="H60" s="34">
        <v>39.5</v>
      </c>
      <c r="I60" s="35">
        <v>36.1</v>
      </c>
    </row>
    <row r="61" spans="1:9" ht="17.25" thickBot="1">
      <c r="A61" s="59">
        <v>15</v>
      </c>
      <c r="B61" s="53">
        <v>40</v>
      </c>
      <c r="C61" s="53">
        <v>47.3</v>
      </c>
      <c r="D61" s="53">
        <v>46.5</v>
      </c>
      <c r="E61" s="53">
        <v>41</v>
      </c>
      <c r="F61" s="53">
        <v>41.5</v>
      </c>
      <c r="G61" s="34">
        <v>42.5</v>
      </c>
      <c r="H61" s="53">
        <v>39.700000000000003</v>
      </c>
      <c r="I61" s="54">
        <v>37.799999999999997</v>
      </c>
    </row>
    <row r="62" spans="1:9">
      <c r="A62" s="41" t="s">
        <v>39</v>
      </c>
      <c r="B62" s="55">
        <f t="shared" ref="B62:I62" si="18">AVERAGE(B47:B61)</f>
        <v>42.413333333333327</v>
      </c>
      <c r="C62" s="55">
        <f t="shared" si="18"/>
        <v>46.04</v>
      </c>
      <c r="D62" s="55">
        <f t="shared" si="18"/>
        <v>45.839999999999996</v>
      </c>
      <c r="E62" s="55">
        <f t="shared" si="18"/>
        <v>39.413333333333334</v>
      </c>
      <c r="F62" s="55">
        <f t="shared" si="18"/>
        <v>42.43333333333333</v>
      </c>
      <c r="G62" s="55">
        <f t="shared" si="18"/>
        <v>45.213333333333338</v>
      </c>
      <c r="H62" s="55">
        <f t="shared" si="18"/>
        <v>41.366666666666667</v>
      </c>
      <c r="I62" s="56">
        <f t="shared" si="18"/>
        <v>37.866666666666667</v>
      </c>
    </row>
    <row r="63" spans="1:9" ht="17.25" thickBot="1">
      <c r="A63" s="44" t="s">
        <v>40</v>
      </c>
      <c r="B63" s="45">
        <f t="shared" ref="B63:I63" si="19">STDEV(B47:B61)</f>
        <v>3.2168899503061885</v>
      </c>
      <c r="C63" s="45">
        <f t="shared" si="19"/>
        <v>4.1422561140380632</v>
      </c>
      <c r="D63" s="45">
        <f t="shared" si="19"/>
        <v>2.7815206529625374</v>
      </c>
      <c r="E63" s="45">
        <f t="shared" si="19"/>
        <v>3.7094217236396183</v>
      </c>
      <c r="F63" s="45">
        <f t="shared" si="19"/>
        <v>1.9880595947760091</v>
      </c>
      <c r="G63" s="45">
        <f t="shared" si="19"/>
        <v>1.9740700040658092</v>
      </c>
      <c r="H63" s="45">
        <f t="shared" si="19"/>
        <v>1.4534032311719116</v>
      </c>
      <c r="I63" s="46">
        <f t="shared" si="19"/>
        <v>3.2836535981100314</v>
      </c>
    </row>
  </sheetData>
  <mergeCells count="8">
    <mergeCell ref="B45:I45"/>
    <mergeCell ref="B3:I3"/>
    <mergeCell ref="L3:S3"/>
    <mergeCell ref="L11:S11"/>
    <mergeCell ref="L19:S19"/>
    <mergeCell ref="B24:I24"/>
    <mergeCell ref="L27:S27"/>
    <mergeCell ref="L35:S35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7B18-DA71-4C53-A13E-B03EEAB3923E}">
  <sheetPr>
    <pageSetUpPr fitToPage="1"/>
  </sheetPr>
  <dimension ref="A1:W140"/>
  <sheetViews>
    <sheetView zoomScale="85" zoomScaleNormal="85" workbookViewId="0">
      <selection activeCell="T8" sqref="T8"/>
    </sheetView>
  </sheetViews>
  <sheetFormatPr defaultRowHeight="16.5"/>
  <cols>
    <col min="1" max="1" width="7.75" style="23" bestFit="1" customWidth="1"/>
    <col min="2" max="2" width="9.125" style="23" bestFit="1" customWidth="1"/>
    <col min="3" max="3" width="5.75" style="23" bestFit="1" customWidth="1"/>
    <col min="4" max="4" width="10.125" style="23" bestFit="1" customWidth="1"/>
    <col min="5" max="5" width="10.125" style="23" customWidth="1"/>
    <col min="6" max="6" width="11.875" style="23" bestFit="1" customWidth="1"/>
    <col min="7" max="7" width="10.25" style="23" bestFit="1" customWidth="1"/>
    <col min="8" max="9" width="12.125" style="23" customWidth="1"/>
    <col min="10" max="10" width="9" style="23" bestFit="1" customWidth="1"/>
    <col min="11" max="16384" width="9" style="23"/>
  </cols>
  <sheetData>
    <row r="1" spans="1:23" ht="35.25">
      <c r="A1" s="87" t="s">
        <v>1</v>
      </c>
      <c r="B1" s="88" t="s">
        <v>48</v>
      </c>
      <c r="C1" s="88" t="s">
        <v>49</v>
      </c>
      <c r="D1" s="88" t="s">
        <v>50</v>
      </c>
      <c r="E1" s="89" t="s">
        <v>51</v>
      </c>
      <c r="F1" s="90" t="s">
        <v>52</v>
      </c>
      <c r="G1" s="91" t="s">
        <v>53</v>
      </c>
      <c r="H1" s="92" t="s">
        <v>78</v>
      </c>
      <c r="I1" s="92" t="s">
        <v>79</v>
      </c>
      <c r="J1" s="93" t="s">
        <v>54</v>
      </c>
      <c r="L1" s="203" t="s">
        <v>1</v>
      </c>
      <c r="M1" s="205" t="s">
        <v>48</v>
      </c>
      <c r="N1" s="205" t="s">
        <v>49</v>
      </c>
      <c r="O1" s="201" t="s">
        <v>55</v>
      </c>
      <c r="P1" s="202"/>
      <c r="Q1" s="207"/>
      <c r="R1" s="201" t="s">
        <v>56</v>
      </c>
      <c r="S1" s="202"/>
      <c r="T1" s="207"/>
      <c r="U1" s="201" t="s">
        <v>57</v>
      </c>
      <c r="V1" s="202"/>
      <c r="W1" s="207"/>
    </row>
    <row r="2" spans="1:23" ht="17.25">
      <c r="A2" s="94" t="s">
        <v>31</v>
      </c>
      <c r="B2" s="95" t="s">
        <v>63</v>
      </c>
      <c r="C2" s="96">
        <v>1</v>
      </c>
      <c r="D2" s="97">
        <v>89</v>
      </c>
      <c r="E2" s="97">
        <v>7</v>
      </c>
      <c r="F2" s="98">
        <v>41.9</v>
      </c>
      <c r="G2" s="99">
        <v>3.57</v>
      </c>
      <c r="H2" s="100">
        <v>50</v>
      </c>
      <c r="I2" s="97">
        <f>H2*16.67</f>
        <v>833.50000000000011</v>
      </c>
      <c r="J2" s="100">
        <v>33</v>
      </c>
      <c r="L2" s="204"/>
      <c r="M2" s="206"/>
      <c r="N2" s="206"/>
      <c r="O2" s="101" t="s">
        <v>58</v>
      </c>
      <c r="P2" s="101" t="s">
        <v>59</v>
      </c>
      <c r="Q2" s="101" t="s">
        <v>60</v>
      </c>
      <c r="R2" s="101" t="s">
        <v>58</v>
      </c>
      <c r="S2" s="101" t="s">
        <v>59</v>
      </c>
      <c r="T2" s="101" t="s">
        <v>60</v>
      </c>
      <c r="U2" s="101" t="s">
        <v>58</v>
      </c>
      <c r="V2" s="101" t="s">
        <v>59</v>
      </c>
      <c r="W2" s="101" t="s">
        <v>60</v>
      </c>
    </row>
    <row r="3" spans="1:23" ht="17.25">
      <c r="A3" s="94"/>
      <c r="B3" s="102"/>
      <c r="C3" s="96">
        <v>2</v>
      </c>
      <c r="D3" s="97">
        <v>89</v>
      </c>
      <c r="E3" s="97">
        <v>8</v>
      </c>
      <c r="F3" s="98">
        <v>42.7</v>
      </c>
      <c r="G3" s="99">
        <v>3.78</v>
      </c>
      <c r="H3" s="100"/>
      <c r="I3" s="97"/>
      <c r="J3" s="100">
        <v>31</v>
      </c>
      <c r="L3" s="195" t="s">
        <v>31</v>
      </c>
      <c r="M3" s="198" t="s">
        <v>70</v>
      </c>
      <c r="N3" s="103">
        <v>1</v>
      </c>
      <c r="O3" s="104">
        <v>30.02</v>
      </c>
      <c r="P3" s="104">
        <v>9.14</v>
      </c>
      <c r="Q3" s="105">
        <f>P3/O3*100</f>
        <v>30.446369087275155</v>
      </c>
      <c r="R3" s="104">
        <v>152.16999999999999</v>
      </c>
      <c r="S3" s="104">
        <v>45.45</v>
      </c>
      <c r="T3" s="105">
        <f>S3/R3*100</f>
        <v>29.867910889137157</v>
      </c>
      <c r="U3" s="104">
        <v>41.04</v>
      </c>
      <c r="V3" s="104">
        <v>14.68</v>
      </c>
      <c r="W3" s="105">
        <f>V3/U3*100</f>
        <v>35.769980506822613</v>
      </c>
    </row>
    <row r="4" spans="1:23" ht="17.25">
      <c r="A4" s="94"/>
      <c r="B4" s="102"/>
      <c r="C4" s="96">
        <v>3</v>
      </c>
      <c r="D4" s="97">
        <v>93</v>
      </c>
      <c r="E4" s="97">
        <v>9</v>
      </c>
      <c r="F4" s="98">
        <v>45.7</v>
      </c>
      <c r="G4" s="99">
        <v>3.83</v>
      </c>
      <c r="H4" s="100"/>
      <c r="I4" s="97"/>
      <c r="J4" s="100">
        <v>28</v>
      </c>
      <c r="L4" s="196"/>
      <c r="M4" s="199"/>
      <c r="N4" s="103">
        <v>2</v>
      </c>
      <c r="O4" s="104">
        <v>23.47</v>
      </c>
      <c r="P4" s="104">
        <v>6.47</v>
      </c>
      <c r="Q4" s="105">
        <f t="shared" ref="Q4:Q5" si="0">P4/O4*100</f>
        <v>27.567106945036219</v>
      </c>
      <c r="R4" s="104">
        <v>113.4</v>
      </c>
      <c r="S4" s="104">
        <v>31.89</v>
      </c>
      <c r="T4" s="105">
        <f t="shared" ref="T4:T5" si="1">S4/R4*100</f>
        <v>28.12169312169312</v>
      </c>
      <c r="U4" s="104">
        <v>31.42</v>
      </c>
      <c r="V4" s="104">
        <v>10.73</v>
      </c>
      <c r="W4" s="105">
        <f t="shared" ref="W4:W5" si="2">V4/U4*100</f>
        <v>34.150222788033105</v>
      </c>
    </row>
    <row r="5" spans="1:23" ht="17.25">
      <c r="A5" s="94"/>
      <c r="B5" s="102"/>
      <c r="C5" s="96">
        <v>4</v>
      </c>
      <c r="D5" s="97">
        <v>89</v>
      </c>
      <c r="E5" s="97">
        <v>7</v>
      </c>
      <c r="F5" s="98">
        <v>46.8</v>
      </c>
      <c r="G5" s="99">
        <v>3.63</v>
      </c>
      <c r="H5" s="100"/>
      <c r="I5" s="97"/>
      <c r="J5" s="100">
        <v>34</v>
      </c>
      <c r="L5" s="196"/>
      <c r="M5" s="199"/>
      <c r="N5" s="103">
        <v>3</v>
      </c>
      <c r="O5" s="104">
        <v>29.43</v>
      </c>
      <c r="P5" s="104">
        <v>8.15</v>
      </c>
      <c r="Q5" s="105">
        <f t="shared" si="0"/>
        <v>27.692830445124024</v>
      </c>
      <c r="R5" s="104">
        <v>116.97</v>
      </c>
      <c r="S5" s="104">
        <v>41.2</v>
      </c>
      <c r="T5" s="105">
        <f t="shared" si="1"/>
        <v>35.222706676925711</v>
      </c>
      <c r="U5" s="104">
        <v>38.1</v>
      </c>
      <c r="V5" s="104">
        <v>13.26</v>
      </c>
      <c r="W5" s="105">
        <f t="shared" si="2"/>
        <v>34.803149606299208</v>
      </c>
    </row>
    <row r="6" spans="1:23" ht="17.25">
      <c r="A6" s="94"/>
      <c r="B6" s="102"/>
      <c r="C6" s="96">
        <v>5</v>
      </c>
      <c r="D6" s="97">
        <v>86</v>
      </c>
      <c r="E6" s="97">
        <v>9.5</v>
      </c>
      <c r="F6" s="98">
        <v>42.4</v>
      </c>
      <c r="G6" s="99">
        <v>3.93</v>
      </c>
      <c r="H6" s="100"/>
      <c r="I6" s="97"/>
      <c r="J6" s="100">
        <v>32</v>
      </c>
      <c r="L6" s="196"/>
      <c r="M6" s="199"/>
      <c r="N6" s="106" t="s">
        <v>39</v>
      </c>
      <c r="O6" s="107">
        <f t="shared" ref="O6:W6" si="3">AVERAGE(O3:O5)</f>
        <v>27.639999999999997</v>
      </c>
      <c r="P6" s="107">
        <f t="shared" si="3"/>
        <v>7.919999999999999</v>
      </c>
      <c r="Q6" s="108">
        <f t="shared" si="3"/>
        <v>28.568768825811798</v>
      </c>
      <c r="R6" s="107">
        <f t="shared" si="3"/>
        <v>127.51333333333332</v>
      </c>
      <c r="S6" s="107">
        <f t="shared" si="3"/>
        <v>39.513333333333335</v>
      </c>
      <c r="T6" s="108">
        <f t="shared" si="3"/>
        <v>31.070770229251995</v>
      </c>
      <c r="U6" s="107">
        <f t="shared" si="3"/>
        <v>36.853333333333332</v>
      </c>
      <c r="V6" s="107">
        <f t="shared" si="3"/>
        <v>12.89</v>
      </c>
      <c r="W6" s="108">
        <f t="shared" si="3"/>
        <v>34.907784300384975</v>
      </c>
    </row>
    <row r="7" spans="1:23" ht="17.25">
      <c r="A7" s="94"/>
      <c r="B7" s="102"/>
      <c r="C7" s="96">
        <v>6</v>
      </c>
      <c r="D7" s="97">
        <v>81</v>
      </c>
      <c r="E7" s="97">
        <v>9</v>
      </c>
      <c r="F7" s="98">
        <v>41.6</v>
      </c>
      <c r="G7" s="99">
        <v>3.33</v>
      </c>
      <c r="H7" s="100">
        <v>38</v>
      </c>
      <c r="I7" s="97">
        <f t="shared" ref="I7:I12" si="4">H7*16.67</f>
        <v>633.46</v>
      </c>
      <c r="J7" s="100">
        <v>42</v>
      </c>
      <c r="L7" s="197"/>
      <c r="M7" s="200"/>
      <c r="N7" s="106" t="s">
        <v>69</v>
      </c>
      <c r="O7" s="107">
        <f>STDEV(O3:O6)</f>
        <v>2.9584568049350777</v>
      </c>
      <c r="P7" s="107">
        <f t="shared" ref="P7:W7" si="5">STDEV(P3:P6)</f>
        <v>1.1020889256316884</v>
      </c>
      <c r="Q7" s="107">
        <f t="shared" si="5"/>
        <v>1.3286556253105439</v>
      </c>
      <c r="R7" s="107">
        <f t="shared" si="5"/>
        <v>17.495706774965001</v>
      </c>
      <c r="S7" s="107">
        <f t="shared" si="5"/>
        <v>5.6628634295930516</v>
      </c>
      <c r="T7" s="107">
        <f t="shared" si="5"/>
        <v>3.0211754138607905</v>
      </c>
      <c r="U7" s="107">
        <f t="shared" si="5"/>
        <v>4.0250659069828343</v>
      </c>
      <c r="V7" s="107">
        <f t="shared" si="5"/>
        <v>1.6336666326599945</v>
      </c>
      <c r="W7" s="107">
        <f t="shared" si="5"/>
        <v>0.66538965090607582</v>
      </c>
    </row>
    <row r="8" spans="1:23" ht="17.25">
      <c r="A8" s="94"/>
      <c r="B8" s="102"/>
      <c r="C8" s="96">
        <v>7</v>
      </c>
      <c r="D8" s="97">
        <v>79</v>
      </c>
      <c r="E8" s="97">
        <v>10</v>
      </c>
      <c r="F8" s="98">
        <v>39.5</v>
      </c>
      <c r="G8" s="99">
        <v>3.27</v>
      </c>
      <c r="H8" s="100"/>
      <c r="I8" s="97"/>
      <c r="J8" s="100">
        <v>33</v>
      </c>
      <c r="L8" s="195" t="s">
        <v>61</v>
      </c>
      <c r="M8" s="198" t="s">
        <v>70</v>
      </c>
      <c r="N8" s="103">
        <v>1</v>
      </c>
      <c r="O8" s="104">
        <v>24.41</v>
      </c>
      <c r="P8" s="104">
        <v>8.0500000000000007</v>
      </c>
      <c r="Q8" s="105">
        <f>P8/O8*100</f>
        <v>32.978287587054488</v>
      </c>
      <c r="R8" s="104">
        <v>117.76</v>
      </c>
      <c r="S8" s="104">
        <v>38.53</v>
      </c>
      <c r="T8" s="105">
        <f>S8/R8*100</f>
        <v>32.719089673913047</v>
      </c>
      <c r="U8" s="104">
        <v>42.23</v>
      </c>
      <c r="V8" s="104">
        <v>14.95</v>
      </c>
      <c r="W8" s="105">
        <f>V8/U8*100</f>
        <v>35.40137343121004</v>
      </c>
    </row>
    <row r="9" spans="1:23" ht="17.25">
      <c r="A9" s="94"/>
      <c r="B9" s="102"/>
      <c r="C9" s="96">
        <v>8</v>
      </c>
      <c r="D9" s="97">
        <v>75</v>
      </c>
      <c r="E9" s="97">
        <v>8</v>
      </c>
      <c r="F9" s="98">
        <v>44.2</v>
      </c>
      <c r="G9" s="99">
        <v>3.09</v>
      </c>
      <c r="H9" s="100"/>
      <c r="I9" s="97"/>
      <c r="J9" s="100">
        <v>41</v>
      </c>
      <c r="L9" s="196"/>
      <c r="M9" s="199"/>
      <c r="N9" s="103">
        <v>2</v>
      </c>
      <c r="O9" s="104">
        <v>24.31</v>
      </c>
      <c r="P9" s="104">
        <v>8.42</v>
      </c>
      <c r="Q9" s="105">
        <f t="shared" ref="Q9:Q10" si="6">P9/O9*100</f>
        <v>34.635952283011108</v>
      </c>
      <c r="R9" s="104">
        <v>122.43</v>
      </c>
      <c r="S9" s="104">
        <v>39.58</v>
      </c>
      <c r="T9" s="105">
        <f t="shared" ref="T9:T10" si="7">S9/R9*100</f>
        <v>32.328677611696477</v>
      </c>
      <c r="U9" s="104">
        <v>38.71</v>
      </c>
      <c r="V9" s="104">
        <v>13.59</v>
      </c>
      <c r="W9" s="105">
        <f t="shared" ref="W9:W10" si="8">V9/U9*100</f>
        <v>35.107207439938001</v>
      </c>
    </row>
    <row r="10" spans="1:23" ht="17.25">
      <c r="A10" s="94"/>
      <c r="B10" s="102"/>
      <c r="C10" s="96">
        <v>9</v>
      </c>
      <c r="D10" s="97">
        <v>85</v>
      </c>
      <c r="E10" s="97">
        <v>10</v>
      </c>
      <c r="F10" s="98">
        <v>39.4</v>
      </c>
      <c r="G10" s="99">
        <v>3.33</v>
      </c>
      <c r="H10" s="100"/>
      <c r="I10" s="97"/>
      <c r="J10" s="100">
        <v>38</v>
      </c>
      <c r="L10" s="196"/>
      <c r="M10" s="199"/>
      <c r="N10" s="103">
        <v>3</v>
      </c>
      <c r="O10" s="104">
        <v>26.4</v>
      </c>
      <c r="P10" s="104">
        <v>8.34</v>
      </c>
      <c r="Q10" s="105">
        <f t="shared" si="6"/>
        <v>31.590909090909093</v>
      </c>
      <c r="R10" s="104">
        <v>112.13</v>
      </c>
      <c r="S10" s="104">
        <v>35.18</v>
      </c>
      <c r="T10" s="105">
        <f t="shared" si="7"/>
        <v>31.374297690181042</v>
      </c>
      <c r="U10" s="104">
        <v>35.94</v>
      </c>
      <c r="V10" s="104">
        <v>12.61</v>
      </c>
      <c r="W10" s="105">
        <f t="shared" si="8"/>
        <v>35.086254869226494</v>
      </c>
    </row>
    <row r="11" spans="1:23" ht="17.25">
      <c r="A11" s="94"/>
      <c r="B11" s="102"/>
      <c r="C11" s="96">
        <v>10</v>
      </c>
      <c r="D11" s="97">
        <v>80</v>
      </c>
      <c r="E11" s="97">
        <v>9</v>
      </c>
      <c r="F11" s="98">
        <v>39.5</v>
      </c>
      <c r="G11" s="99">
        <v>3.17</v>
      </c>
      <c r="H11" s="100"/>
      <c r="I11" s="97"/>
      <c r="J11" s="100">
        <v>32</v>
      </c>
      <c r="L11" s="196"/>
      <c r="M11" s="199"/>
      <c r="N11" s="106" t="s">
        <v>39</v>
      </c>
      <c r="O11" s="107">
        <f t="shared" ref="O11:W11" si="9">AVERAGE(O8:O10)</f>
        <v>25.040000000000003</v>
      </c>
      <c r="P11" s="107">
        <f t="shared" si="9"/>
        <v>8.27</v>
      </c>
      <c r="Q11" s="108">
        <f t="shared" si="9"/>
        <v>33.068382986991566</v>
      </c>
      <c r="R11" s="107">
        <f t="shared" si="9"/>
        <v>117.44</v>
      </c>
      <c r="S11" s="107">
        <f t="shared" si="9"/>
        <v>37.763333333333328</v>
      </c>
      <c r="T11" s="108">
        <f t="shared" si="9"/>
        <v>32.140688325263518</v>
      </c>
      <c r="U11" s="107">
        <f t="shared" si="9"/>
        <v>38.96</v>
      </c>
      <c r="V11" s="107">
        <f t="shared" si="9"/>
        <v>13.716666666666667</v>
      </c>
      <c r="W11" s="108">
        <f t="shared" si="9"/>
        <v>35.198278580124843</v>
      </c>
    </row>
    <row r="12" spans="1:23" ht="17.25">
      <c r="A12" s="94"/>
      <c r="B12" s="102"/>
      <c r="C12" s="96">
        <v>11</v>
      </c>
      <c r="D12" s="97">
        <v>85</v>
      </c>
      <c r="E12" s="97">
        <v>7</v>
      </c>
      <c r="F12" s="98">
        <v>36.799999999999997</v>
      </c>
      <c r="G12" s="99">
        <v>3.93</v>
      </c>
      <c r="H12" s="100">
        <v>52</v>
      </c>
      <c r="I12" s="97">
        <f t="shared" si="4"/>
        <v>866.84000000000015</v>
      </c>
      <c r="J12" s="100">
        <v>34</v>
      </c>
      <c r="L12" s="197"/>
      <c r="M12" s="200"/>
      <c r="N12" s="106" t="s">
        <v>69</v>
      </c>
      <c r="O12" s="107">
        <f>STDEV(O8:O11)</f>
        <v>0.96253138476969469</v>
      </c>
      <c r="P12" s="107">
        <f t="shared" ref="P12:W12" si="10">STDEV(P8:P11)</f>
        <v>0.15895492023421781</v>
      </c>
      <c r="Q12" s="107">
        <f t="shared" si="10"/>
        <v>1.2447650102888421</v>
      </c>
      <c r="R12" s="107">
        <f t="shared" si="10"/>
        <v>4.211041043099284</v>
      </c>
      <c r="S12" s="107">
        <f t="shared" si="10"/>
        <v>1.8763143541409992</v>
      </c>
      <c r="T12" s="107">
        <f t="shared" si="10"/>
        <v>0.56487246273688141</v>
      </c>
      <c r="U12" s="107">
        <f t="shared" si="10"/>
        <v>2.5739593366381421</v>
      </c>
      <c r="V12" s="107">
        <f t="shared" si="10"/>
        <v>0.95949060559352128</v>
      </c>
      <c r="W12" s="107">
        <f t="shared" si="10"/>
        <v>0.14386426810908318</v>
      </c>
    </row>
    <row r="13" spans="1:23" ht="17.25">
      <c r="A13" s="94"/>
      <c r="B13" s="102"/>
      <c r="C13" s="96">
        <v>12</v>
      </c>
      <c r="D13" s="97">
        <v>79</v>
      </c>
      <c r="E13" s="97">
        <v>10</v>
      </c>
      <c r="F13" s="98">
        <v>47.3</v>
      </c>
      <c r="G13" s="99">
        <v>3.89</v>
      </c>
      <c r="H13" s="100"/>
      <c r="I13" s="97"/>
      <c r="J13" s="100">
        <v>47</v>
      </c>
      <c r="L13" s="195" t="s">
        <v>33</v>
      </c>
      <c r="M13" s="198" t="s">
        <v>70</v>
      </c>
      <c r="N13" s="103">
        <v>1</v>
      </c>
      <c r="O13" s="104">
        <v>25.42</v>
      </c>
      <c r="P13" s="104">
        <v>8.0399999999999991</v>
      </c>
      <c r="Q13" s="105">
        <f>P13/O13*100</f>
        <v>31.628638867033825</v>
      </c>
      <c r="R13" s="104">
        <v>119.94</v>
      </c>
      <c r="S13" s="104">
        <v>38.11</v>
      </c>
      <c r="T13" s="105">
        <f>S13/R13*100</f>
        <v>31.774220443555112</v>
      </c>
      <c r="U13" s="104">
        <v>39.35</v>
      </c>
      <c r="V13" s="104">
        <v>13.47</v>
      </c>
      <c r="W13" s="105">
        <f>V13/U13*100</f>
        <v>34.23125794155019</v>
      </c>
    </row>
    <row r="14" spans="1:23" ht="17.25">
      <c r="A14" s="94"/>
      <c r="B14" s="102"/>
      <c r="C14" s="96">
        <v>13</v>
      </c>
      <c r="D14" s="97">
        <v>77</v>
      </c>
      <c r="E14" s="97">
        <v>9</v>
      </c>
      <c r="F14" s="98">
        <v>41.8</v>
      </c>
      <c r="G14" s="99">
        <v>3.79</v>
      </c>
      <c r="H14" s="100"/>
      <c r="I14" s="97"/>
      <c r="J14" s="100">
        <v>34</v>
      </c>
      <c r="L14" s="196"/>
      <c r="M14" s="199"/>
      <c r="N14" s="103">
        <v>2</v>
      </c>
      <c r="O14" s="104">
        <v>37.92</v>
      </c>
      <c r="P14" s="104">
        <v>9.57</v>
      </c>
      <c r="Q14" s="105">
        <f t="shared" ref="Q14:Q15" si="11">P14/O14*100</f>
        <v>25.2373417721519</v>
      </c>
      <c r="R14" s="104">
        <v>147.63999999999999</v>
      </c>
      <c r="S14" s="104">
        <v>37.130000000000003</v>
      </c>
      <c r="T14" s="105">
        <f t="shared" ref="T14:T15" si="12">S14/R14*100</f>
        <v>25.149011108100787</v>
      </c>
      <c r="U14" s="104">
        <v>52.44</v>
      </c>
      <c r="V14" s="104">
        <v>16.62</v>
      </c>
      <c r="W14" s="105">
        <f t="shared" ref="W14:W15" si="13">V14/U14*100</f>
        <v>31.693363844393595</v>
      </c>
    </row>
    <row r="15" spans="1:23" ht="17.25">
      <c r="A15" s="94"/>
      <c r="B15" s="102"/>
      <c r="C15" s="96">
        <v>14</v>
      </c>
      <c r="D15" s="97">
        <v>79</v>
      </c>
      <c r="E15" s="97">
        <v>10</v>
      </c>
      <c r="F15" s="98">
        <v>50.1</v>
      </c>
      <c r="G15" s="99">
        <v>3.99</v>
      </c>
      <c r="H15" s="100"/>
      <c r="I15" s="97"/>
      <c r="J15" s="100">
        <v>34</v>
      </c>
      <c r="L15" s="196"/>
      <c r="M15" s="199"/>
      <c r="N15" s="103">
        <v>3</v>
      </c>
      <c r="O15" s="104">
        <v>23.15</v>
      </c>
      <c r="P15" s="104">
        <v>6.89</v>
      </c>
      <c r="Q15" s="105">
        <f t="shared" si="11"/>
        <v>29.762419006479483</v>
      </c>
      <c r="R15" s="104">
        <v>117.25</v>
      </c>
      <c r="S15" s="104">
        <v>33.020000000000003</v>
      </c>
      <c r="T15" s="105">
        <f t="shared" si="12"/>
        <v>28.16204690831557</v>
      </c>
      <c r="U15" s="104">
        <v>41.78</v>
      </c>
      <c r="V15" s="104">
        <v>14.15</v>
      </c>
      <c r="W15" s="105">
        <f t="shared" si="13"/>
        <v>33.867879368118722</v>
      </c>
    </row>
    <row r="16" spans="1:23" ht="17.25">
      <c r="A16" s="94"/>
      <c r="B16" s="102"/>
      <c r="C16" s="96">
        <v>15</v>
      </c>
      <c r="D16" s="97">
        <v>76</v>
      </c>
      <c r="E16" s="97">
        <v>9</v>
      </c>
      <c r="F16" s="98">
        <v>44.7</v>
      </c>
      <c r="G16" s="99">
        <v>4.07</v>
      </c>
      <c r="H16" s="100"/>
      <c r="I16" s="97"/>
      <c r="J16" s="100">
        <v>22</v>
      </c>
      <c r="L16" s="196"/>
      <c r="M16" s="199"/>
      <c r="N16" s="106" t="s">
        <v>39</v>
      </c>
      <c r="O16" s="107">
        <f t="shared" ref="O16:W16" si="14">AVERAGE(O13:O15)</f>
        <v>28.830000000000002</v>
      </c>
      <c r="P16" s="107">
        <f t="shared" si="14"/>
        <v>8.1666666666666661</v>
      </c>
      <c r="Q16" s="108">
        <f t="shared" si="14"/>
        <v>28.876133215221738</v>
      </c>
      <c r="R16" s="107">
        <f t="shared" si="14"/>
        <v>128.27666666666667</v>
      </c>
      <c r="S16" s="107">
        <f t="shared" si="14"/>
        <v>36.086666666666673</v>
      </c>
      <c r="T16" s="108">
        <f t="shared" si="14"/>
        <v>28.36175948665716</v>
      </c>
      <c r="U16" s="107">
        <f t="shared" si="14"/>
        <v>44.523333333333333</v>
      </c>
      <c r="V16" s="107">
        <f t="shared" si="14"/>
        <v>14.746666666666668</v>
      </c>
      <c r="W16" s="108">
        <f t="shared" si="14"/>
        <v>33.264167051354171</v>
      </c>
    </row>
    <row r="17" spans="1:23" ht="17.25">
      <c r="A17" s="94"/>
      <c r="B17" s="102"/>
      <c r="C17" s="109" t="s">
        <v>45</v>
      </c>
      <c r="D17" s="110">
        <f>AVERAGE(D2:D16)</f>
        <v>82.8</v>
      </c>
      <c r="E17" s="110">
        <f t="shared" ref="E17:J17" si="15">AVERAGE(E2:E16)</f>
        <v>8.7666666666666675</v>
      </c>
      <c r="F17" s="110">
        <f t="shared" si="15"/>
        <v>42.960000000000008</v>
      </c>
      <c r="G17" s="110">
        <f t="shared" si="15"/>
        <v>3.64</v>
      </c>
      <c r="H17" s="110">
        <f t="shared" si="15"/>
        <v>46.666666666666664</v>
      </c>
      <c r="I17" s="110">
        <f t="shared" si="15"/>
        <v>777.93333333333339</v>
      </c>
      <c r="J17" s="110">
        <f t="shared" si="15"/>
        <v>34.333333333333336</v>
      </c>
      <c r="L17" s="197"/>
      <c r="M17" s="200"/>
      <c r="N17" s="106" t="s">
        <v>69</v>
      </c>
      <c r="O17" s="107">
        <f>STDEV(O13:O16)</f>
        <v>6.494063956157702</v>
      </c>
      <c r="P17" s="107">
        <f t="shared" ref="P17:W17" si="16">STDEV(P13:P16)</f>
        <v>1.0977654070378129</v>
      </c>
      <c r="Q17" s="107">
        <f t="shared" si="16"/>
        <v>2.6834426292358802</v>
      </c>
      <c r="R17" s="107">
        <f t="shared" si="16"/>
        <v>13.735914805922297</v>
      </c>
      <c r="S17" s="107">
        <f t="shared" si="16"/>
        <v>2.205059837938391</v>
      </c>
      <c r="T17" s="107">
        <f t="shared" si="16"/>
        <v>2.708414483310444</v>
      </c>
      <c r="U17" s="107">
        <f t="shared" si="16"/>
        <v>5.6851522016174094</v>
      </c>
      <c r="V17" s="107">
        <f t="shared" si="16"/>
        <v>1.3534236423070036</v>
      </c>
      <c r="W17" s="107">
        <f t="shared" si="16"/>
        <v>1.1205885457072666</v>
      </c>
    </row>
    <row r="18" spans="1:23" ht="17.25">
      <c r="A18" s="94"/>
      <c r="B18" s="102"/>
      <c r="C18" s="109" t="s">
        <v>40</v>
      </c>
      <c r="D18" s="110">
        <f>STDEV(D2:D16)</f>
        <v>5.5703295619354005</v>
      </c>
      <c r="E18" s="110">
        <f t="shared" ref="E18:J18" si="17">STDEV(E2:E16)</f>
        <v>1.1159023681479037</v>
      </c>
      <c r="F18" s="110">
        <f t="shared" si="17"/>
        <v>3.5445733170580636</v>
      </c>
      <c r="G18" s="110">
        <f t="shared" si="17"/>
        <v>0.32445558797997087</v>
      </c>
      <c r="H18" s="110">
        <f t="shared" si="17"/>
        <v>7.5718777944003746</v>
      </c>
      <c r="I18" s="110">
        <f t="shared" si="17"/>
        <v>126.22320283265523</v>
      </c>
      <c r="J18" s="110">
        <f t="shared" si="17"/>
        <v>5.9481890001035014</v>
      </c>
      <c r="L18" s="195" t="s">
        <v>34</v>
      </c>
      <c r="M18" s="198" t="s">
        <v>70</v>
      </c>
      <c r="N18" s="103">
        <v>1</v>
      </c>
      <c r="O18" s="104">
        <v>23.76</v>
      </c>
      <c r="P18" s="104">
        <v>6.35</v>
      </c>
      <c r="Q18" s="105">
        <f>P18/O18*100</f>
        <v>26.725589225589225</v>
      </c>
      <c r="R18" s="104">
        <v>111.34</v>
      </c>
      <c r="S18" s="104">
        <v>32.85</v>
      </c>
      <c r="T18" s="105">
        <f>S18/R18*100</f>
        <v>29.504221304113525</v>
      </c>
      <c r="U18" s="104">
        <v>36.04</v>
      </c>
      <c r="V18" s="104">
        <v>12.05</v>
      </c>
      <c r="W18" s="105">
        <f>V18/U18*100</f>
        <v>33.435072142064378</v>
      </c>
    </row>
    <row r="19" spans="1:23" ht="17.25">
      <c r="A19" s="94" t="s">
        <v>32</v>
      </c>
      <c r="B19" s="95" t="s">
        <v>63</v>
      </c>
      <c r="C19" s="96">
        <v>1</v>
      </c>
      <c r="D19" s="97">
        <v>89</v>
      </c>
      <c r="E19" s="97">
        <v>10</v>
      </c>
      <c r="F19" s="98">
        <v>52.6</v>
      </c>
      <c r="G19" s="99">
        <v>4.29</v>
      </c>
      <c r="H19" s="100">
        <v>48</v>
      </c>
      <c r="I19" s="97">
        <f>H19*16.67</f>
        <v>800.16000000000008</v>
      </c>
      <c r="J19" s="100">
        <v>49</v>
      </c>
      <c r="L19" s="196"/>
      <c r="M19" s="199"/>
      <c r="N19" s="103">
        <v>2</v>
      </c>
      <c r="O19" s="104">
        <v>14.61</v>
      </c>
      <c r="P19" s="104">
        <v>5.35</v>
      </c>
      <c r="Q19" s="105">
        <f t="shared" ref="Q19:Q20" si="18">P19/O19*100</f>
        <v>36.618754277891853</v>
      </c>
      <c r="R19" s="104">
        <v>86.02</v>
      </c>
      <c r="S19" s="104">
        <v>30.62</v>
      </c>
      <c r="T19" s="105">
        <f t="shared" ref="T19:T20" si="19">S19/R19*100</f>
        <v>35.596372936526393</v>
      </c>
      <c r="U19" s="104">
        <v>33.08</v>
      </c>
      <c r="V19" s="104">
        <v>11.79</v>
      </c>
      <c r="W19" s="105">
        <f t="shared" ref="W19:W20" si="20">V19/U19*100</f>
        <v>35.640870616686819</v>
      </c>
    </row>
    <row r="20" spans="1:23" ht="17.25">
      <c r="A20" s="94"/>
      <c r="B20" s="102"/>
      <c r="C20" s="96">
        <v>2</v>
      </c>
      <c r="D20" s="97">
        <v>87</v>
      </c>
      <c r="E20" s="97">
        <v>8</v>
      </c>
      <c r="F20" s="98">
        <v>54.8</v>
      </c>
      <c r="G20" s="99">
        <v>4.33</v>
      </c>
      <c r="H20" s="100"/>
      <c r="I20" s="97"/>
      <c r="J20" s="100">
        <v>29</v>
      </c>
      <c r="L20" s="196"/>
      <c r="M20" s="199"/>
      <c r="N20" s="103">
        <v>3</v>
      </c>
      <c r="O20" s="104">
        <v>26.42</v>
      </c>
      <c r="P20" s="104">
        <v>6.3</v>
      </c>
      <c r="Q20" s="105">
        <f t="shared" si="18"/>
        <v>23.845571536714608</v>
      </c>
      <c r="R20" s="104">
        <v>99.47</v>
      </c>
      <c r="S20" s="104">
        <v>24.28</v>
      </c>
      <c r="T20" s="105">
        <f t="shared" si="19"/>
        <v>24.409369659193729</v>
      </c>
      <c r="U20" s="104">
        <v>37.119999999999997</v>
      </c>
      <c r="V20" s="104">
        <v>11.37</v>
      </c>
      <c r="W20" s="105">
        <f t="shared" si="20"/>
        <v>30.63038793103448</v>
      </c>
    </row>
    <row r="21" spans="1:23" ht="17.25">
      <c r="A21" s="94"/>
      <c r="B21" s="102"/>
      <c r="C21" s="96">
        <v>3</v>
      </c>
      <c r="D21" s="97">
        <v>84</v>
      </c>
      <c r="E21" s="97">
        <v>8</v>
      </c>
      <c r="F21" s="98">
        <v>51.1</v>
      </c>
      <c r="G21" s="99">
        <v>4.32</v>
      </c>
      <c r="H21" s="100"/>
      <c r="I21" s="97"/>
      <c r="J21" s="100">
        <v>42</v>
      </c>
      <c r="L21" s="196"/>
      <c r="M21" s="199"/>
      <c r="N21" s="106" t="s">
        <v>39</v>
      </c>
      <c r="O21" s="107">
        <f t="shared" ref="O21:W21" si="21">AVERAGE(O18:O20)</f>
        <v>21.596666666666668</v>
      </c>
      <c r="P21" s="107">
        <f t="shared" si="21"/>
        <v>6</v>
      </c>
      <c r="Q21" s="108">
        <f t="shared" si="21"/>
        <v>29.063305013398562</v>
      </c>
      <c r="R21" s="107">
        <f t="shared" si="21"/>
        <v>98.943333333333342</v>
      </c>
      <c r="S21" s="107">
        <f t="shared" si="21"/>
        <v>29.25</v>
      </c>
      <c r="T21" s="108">
        <f t="shared" si="21"/>
        <v>29.836654633277885</v>
      </c>
      <c r="U21" s="107">
        <f t="shared" si="21"/>
        <v>35.413333333333334</v>
      </c>
      <c r="V21" s="107">
        <f t="shared" si="21"/>
        <v>11.736666666666666</v>
      </c>
      <c r="W21" s="108">
        <f t="shared" si="21"/>
        <v>33.235443563261889</v>
      </c>
    </row>
    <row r="22" spans="1:23" ht="17.25">
      <c r="A22" s="94"/>
      <c r="B22" s="102"/>
      <c r="C22" s="96">
        <v>4</v>
      </c>
      <c r="D22" s="97">
        <v>88</v>
      </c>
      <c r="E22" s="97">
        <v>8</v>
      </c>
      <c r="F22" s="98">
        <v>49.8</v>
      </c>
      <c r="G22" s="99">
        <v>3.97</v>
      </c>
      <c r="H22" s="100"/>
      <c r="I22" s="97"/>
      <c r="J22" s="100">
        <v>33</v>
      </c>
      <c r="L22" s="197"/>
      <c r="M22" s="200"/>
      <c r="N22" s="106" t="s">
        <v>69</v>
      </c>
      <c r="O22" s="107">
        <f>STDEV(O18:O21)</f>
        <v>5.0582627672178297</v>
      </c>
      <c r="P22" s="107">
        <f t="shared" ref="P22:W22" si="22">STDEV(P18:P21)</f>
        <v>0.46007245806140873</v>
      </c>
      <c r="Q22" s="107">
        <f t="shared" si="22"/>
        <v>5.4703586514540152</v>
      </c>
      <c r="R22" s="107">
        <f t="shared" si="22"/>
        <v>10.343553010880205</v>
      </c>
      <c r="S22" s="107">
        <f t="shared" si="22"/>
        <v>3.6303259725080732</v>
      </c>
      <c r="T22" s="107">
        <f t="shared" si="22"/>
        <v>4.5731203439604355</v>
      </c>
      <c r="U22" s="107">
        <f t="shared" si="22"/>
        <v>1.7078121156093902</v>
      </c>
      <c r="V22" s="107">
        <f t="shared" si="22"/>
        <v>0.2801586851926765</v>
      </c>
      <c r="W22" s="107">
        <f t="shared" si="22"/>
        <v>2.0503857950658118</v>
      </c>
    </row>
    <row r="23" spans="1:23" ht="17.25">
      <c r="A23" s="94"/>
      <c r="B23" s="102"/>
      <c r="C23" s="96">
        <v>5</v>
      </c>
      <c r="D23" s="97">
        <v>85</v>
      </c>
      <c r="E23" s="97">
        <v>9</v>
      </c>
      <c r="F23" s="98">
        <v>49.7</v>
      </c>
      <c r="G23" s="99">
        <v>4.07</v>
      </c>
      <c r="H23" s="100"/>
      <c r="I23" s="97"/>
      <c r="J23" s="100">
        <v>33</v>
      </c>
      <c r="L23" s="195" t="s">
        <v>35</v>
      </c>
      <c r="M23" s="198" t="s">
        <v>70</v>
      </c>
      <c r="N23" s="103">
        <v>1</v>
      </c>
      <c r="O23" s="111">
        <v>23.12</v>
      </c>
      <c r="P23" s="104">
        <v>8.19</v>
      </c>
      <c r="Q23" s="105">
        <f>P23/O23*100</f>
        <v>35.423875432525946</v>
      </c>
      <c r="R23" s="111">
        <v>100.47</v>
      </c>
      <c r="S23" s="104">
        <v>33.56</v>
      </c>
      <c r="T23" s="105">
        <f>S23/R23*100</f>
        <v>33.403005872399724</v>
      </c>
      <c r="U23" s="111">
        <v>49.54</v>
      </c>
      <c r="V23" s="104">
        <v>17.59</v>
      </c>
      <c r="W23" s="105">
        <f>V23/U23*100</f>
        <v>35.506661283811063</v>
      </c>
    </row>
    <row r="24" spans="1:23" ht="17.25">
      <c r="A24" s="94"/>
      <c r="B24" s="102"/>
      <c r="C24" s="96">
        <v>6</v>
      </c>
      <c r="D24" s="97">
        <v>84</v>
      </c>
      <c r="E24" s="97">
        <v>8.5</v>
      </c>
      <c r="F24" s="98">
        <v>49.8</v>
      </c>
      <c r="G24" s="99">
        <v>3.67</v>
      </c>
      <c r="H24" s="100">
        <v>46</v>
      </c>
      <c r="I24" s="97">
        <f t="shared" ref="I24:I29" si="23">H24*16.67</f>
        <v>766.82</v>
      </c>
      <c r="J24" s="100">
        <v>36</v>
      </c>
      <c r="L24" s="196"/>
      <c r="M24" s="199"/>
      <c r="N24" s="103">
        <v>2</v>
      </c>
      <c r="O24" s="112">
        <v>19.91</v>
      </c>
      <c r="P24" s="104">
        <v>6.6</v>
      </c>
      <c r="Q24" s="105">
        <f t="shared" ref="Q24:Q25" si="24">P24/O24*100</f>
        <v>33.149171270718227</v>
      </c>
      <c r="R24" s="112">
        <v>80.02</v>
      </c>
      <c r="S24" s="104">
        <v>27.34</v>
      </c>
      <c r="T24" s="105">
        <f t="shared" ref="T24:T25" si="25">S24/R24*100</f>
        <v>34.166458385403651</v>
      </c>
      <c r="U24" s="112">
        <v>41.88</v>
      </c>
      <c r="V24" s="104">
        <v>14.73</v>
      </c>
      <c r="W24" s="105">
        <f t="shared" ref="W24:W25" si="26">V24/U24*100</f>
        <v>35.171919770773634</v>
      </c>
    </row>
    <row r="25" spans="1:23" ht="17.25">
      <c r="A25" s="94"/>
      <c r="B25" s="102"/>
      <c r="C25" s="96">
        <v>7</v>
      </c>
      <c r="D25" s="97">
        <v>80</v>
      </c>
      <c r="E25" s="97">
        <v>8</v>
      </c>
      <c r="F25" s="98">
        <v>60.3</v>
      </c>
      <c r="G25" s="99">
        <v>3.53</v>
      </c>
      <c r="H25" s="100"/>
      <c r="I25" s="97"/>
      <c r="J25" s="100">
        <v>37</v>
      </c>
      <c r="L25" s="196"/>
      <c r="M25" s="199"/>
      <c r="N25" s="103">
        <v>3</v>
      </c>
      <c r="O25" s="112">
        <v>14.33</v>
      </c>
      <c r="P25" s="104">
        <v>6.94</v>
      </c>
      <c r="Q25" s="105">
        <f t="shared" si="24"/>
        <v>48.429867411025825</v>
      </c>
      <c r="R25" s="112">
        <v>75.92</v>
      </c>
      <c r="S25" s="104">
        <v>32.04</v>
      </c>
      <c r="T25" s="105">
        <f t="shared" si="25"/>
        <v>42.202318229715488</v>
      </c>
      <c r="U25" s="112">
        <v>33.130000000000003</v>
      </c>
      <c r="V25" s="104">
        <v>14.37</v>
      </c>
      <c r="W25" s="105">
        <f t="shared" si="26"/>
        <v>43.374584968306671</v>
      </c>
    </row>
    <row r="26" spans="1:23" ht="17.25">
      <c r="A26" s="94"/>
      <c r="B26" s="102"/>
      <c r="C26" s="96">
        <v>8</v>
      </c>
      <c r="D26" s="97">
        <v>79</v>
      </c>
      <c r="E26" s="97">
        <v>10</v>
      </c>
      <c r="F26" s="98">
        <v>48</v>
      </c>
      <c r="G26" s="99">
        <v>3.23</v>
      </c>
      <c r="H26" s="100"/>
      <c r="I26" s="97"/>
      <c r="J26" s="100">
        <v>39</v>
      </c>
      <c r="L26" s="196"/>
      <c r="M26" s="199"/>
      <c r="N26" s="106" t="s">
        <v>39</v>
      </c>
      <c r="O26" s="107">
        <f t="shared" ref="O26:W26" si="27">AVERAGE(O23:O25)</f>
        <v>19.12</v>
      </c>
      <c r="P26" s="107">
        <f t="shared" si="27"/>
        <v>7.2433333333333332</v>
      </c>
      <c r="Q26" s="108">
        <f t="shared" si="27"/>
        <v>39.000971371423333</v>
      </c>
      <c r="R26" s="107">
        <f t="shared" si="27"/>
        <v>85.470000000000013</v>
      </c>
      <c r="S26" s="107">
        <f t="shared" si="27"/>
        <v>30.98</v>
      </c>
      <c r="T26" s="108">
        <f t="shared" si="27"/>
        <v>36.590594162506285</v>
      </c>
      <c r="U26" s="107">
        <f t="shared" si="27"/>
        <v>41.516666666666673</v>
      </c>
      <c r="V26" s="107">
        <f t="shared" si="27"/>
        <v>15.563333333333333</v>
      </c>
      <c r="W26" s="108">
        <f t="shared" si="27"/>
        <v>38.017722007630454</v>
      </c>
    </row>
    <row r="27" spans="1:23" ht="17.25">
      <c r="A27" s="94"/>
      <c r="B27" s="102"/>
      <c r="C27" s="96">
        <v>9</v>
      </c>
      <c r="D27" s="97">
        <v>81</v>
      </c>
      <c r="E27" s="97">
        <v>10</v>
      </c>
      <c r="F27" s="98">
        <v>48.5</v>
      </c>
      <c r="G27" s="99">
        <v>3.66</v>
      </c>
      <c r="H27" s="100"/>
      <c r="I27" s="97"/>
      <c r="J27" s="100">
        <v>39</v>
      </c>
      <c r="L27" s="197"/>
      <c r="M27" s="200"/>
      <c r="N27" s="106" t="s">
        <v>69</v>
      </c>
      <c r="O27" s="107">
        <f>STDEV(O23:O26)</f>
        <v>3.6317213549500158</v>
      </c>
      <c r="P27" s="107">
        <f t="shared" ref="P27:W27" si="28">STDEV(P23:P26)</f>
        <v>0.68363408015952165</v>
      </c>
      <c r="Q27" s="107">
        <f t="shared" si="28"/>
        <v>6.7315986288627281</v>
      </c>
      <c r="R27" s="107">
        <f t="shared" si="28"/>
        <v>10.737861363729049</v>
      </c>
      <c r="S27" s="107">
        <f t="shared" si="28"/>
        <v>2.647615279202526</v>
      </c>
      <c r="T27" s="107">
        <f t="shared" si="28"/>
        <v>3.9803098865770257</v>
      </c>
      <c r="U27" s="107">
        <f t="shared" si="28"/>
        <v>6.7042788989984139</v>
      </c>
      <c r="V27" s="107">
        <f t="shared" si="28"/>
        <v>1.4405863003960884</v>
      </c>
      <c r="W27" s="107">
        <f t="shared" si="28"/>
        <v>3.7903384681526098</v>
      </c>
    </row>
    <row r="28" spans="1:23" ht="17.25">
      <c r="A28" s="94"/>
      <c r="B28" s="102"/>
      <c r="C28" s="96">
        <v>10</v>
      </c>
      <c r="D28" s="97">
        <v>80</v>
      </c>
      <c r="E28" s="97">
        <v>9</v>
      </c>
      <c r="F28" s="98">
        <v>53</v>
      </c>
      <c r="G28" s="99">
        <v>3.07</v>
      </c>
      <c r="H28" s="100"/>
      <c r="I28" s="97"/>
      <c r="J28" s="100">
        <v>39</v>
      </c>
      <c r="L28" s="195" t="s">
        <v>62</v>
      </c>
      <c r="M28" s="198" t="s">
        <v>70</v>
      </c>
      <c r="N28" s="103">
        <v>1</v>
      </c>
      <c r="O28" s="104">
        <v>20.5</v>
      </c>
      <c r="P28" s="104">
        <v>6.89</v>
      </c>
      <c r="Q28" s="105">
        <f>P28/O28*100</f>
        <v>33.609756097560975</v>
      </c>
      <c r="R28" s="104">
        <v>86.43</v>
      </c>
      <c r="S28" s="104">
        <v>29.06</v>
      </c>
      <c r="T28" s="105">
        <f>S28/R28*100</f>
        <v>33.622584750665276</v>
      </c>
      <c r="U28" s="104">
        <v>39.090000000000003</v>
      </c>
      <c r="V28" s="104">
        <v>13.63</v>
      </c>
      <c r="W28" s="105">
        <f>V28/U28*100</f>
        <v>34.868252750063952</v>
      </c>
    </row>
    <row r="29" spans="1:23" ht="17.25">
      <c r="A29" s="94"/>
      <c r="B29" s="102"/>
      <c r="C29" s="96">
        <v>11</v>
      </c>
      <c r="D29" s="97">
        <v>88</v>
      </c>
      <c r="E29" s="97">
        <v>9</v>
      </c>
      <c r="F29" s="98">
        <v>51.9</v>
      </c>
      <c r="G29" s="99">
        <v>5.63</v>
      </c>
      <c r="H29" s="100">
        <v>43</v>
      </c>
      <c r="I29" s="97">
        <f t="shared" si="23"/>
        <v>716.81000000000006</v>
      </c>
      <c r="J29" s="100">
        <v>45</v>
      </c>
      <c r="L29" s="196"/>
      <c r="M29" s="199"/>
      <c r="N29" s="103">
        <v>2</v>
      </c>
      <c r="O29" s="104">
        <v>26.17</v>
      </c>
      <c r="P29" s="104">
        <v>7.98</v>
      </c>
      <c r="Q29" s="105">
        <f t="shared" ref="Q29:Q30" si="29">P29/O29*100</f>
        <v>30.492930836836074</v>
      </c>
      <c r="R29" s="104">
        <v>96.59</v>
      </c>
      <c r="S29" s="104">
        <v>30.16</v>
      </c>
      <c r="T29" s="105">
        <f t="shared" ref="T29:T30" si="30">S29/R29*100</f>
        <v>31.224764468371468</v>
      </c>
      <c r="U29" s="104">
        <v>46.33</v>
      </c>
      <c r="V29" s="104">
        <v>16</v>
      </c>
      <c r="W29" s="105">
        <f t="shared" ref="W29:W30" si="31">V29/U29*100</f>
        <v>34.534858622922513</v>
      </c>
    </row>
    <row r="30" spans="1:23" ht="17.25">
      <c r="A30" s="94"/>
      <c r="B30" s="102"/>
      <c r="C30" s="96">
        <v>12</v>
      </c>
      <c r="D30" s="97">
        <v>90</v>
      </c>
      <c r="E30" s="97">
        <v>10</v>
      </c>
      <c r="F30" s="98">
        <v>52.5</v>
      </c>
      <c r="G30" s="99">
        <v>4.8899999999999997</v>
      </c>
      <c r="H30" s="100"/>
      <c r="I30" s="97"/>
      <c r="J30" s="100">
        <v>39</v>
      </c>
      <c r="L30" s="196"/>
      <c r="M30" s="199"/>
      <c r="N30" s="103">
        <v>3</v>
      </c>
      <c r="O30" s="104">
        <v>26.87</v>
      </c>
      <c r="P30" s="104">
        <v>9.6300000000000008</v>
      </c>
      <c r="Q30" s="105">
        <f t="shared" si="29"/>
        <v>35.839225902493489</v>
      </c>
      <c r="R30" s="104">
        <v>101.13</v>
      </c>
      <c r="S30" s="104">
        <v>35.380000000000003</v>
      </c>
      <c r="T30" s="105">
        <f t="shared" si="30"/>
        <v>34.984673192920006</v>
      </c>
      <c r="U30" s="104">
        <v>47.74</v>
      </c>
      <c r="V30" s="104">
        <v>17.73</v>
      </c>
      <c r="W30" s="105">
        <f t="shared" si="31"/>
        <v>37.138667783829071</v>
      </c>
    </row>
    <row r="31" spans="1:23" ht="17.25">
      <c r="A31" s="94"/>
      <c r="B31" s="102"/>
      <c r="C31" s="96">
        <v>13</v>
      </c>
      <c r="D31" s="97">
        <v>87</v>
      </c>
      <c r="E31" s="97">
        <v>8</v>
      </c>
      <c r="F31" s="98">
        <v>52.9</v>
      </c>
      <c r="G31" s="99">
        <v>5.57</v>
      </c>
      <c r="H31" s="100"/>
      <c r="I31" s="97"/>
      <c r="J31" s="100">
        <v>29</v>
      </c>
      <c r="L31" s="196"/>
      <c r="M31" s="199"/>
      <c r="N31" s="106" t="s">
        <v>39</v>
      </c>
      <c r="O31" s="107">
        <f t="shared" ref="O31:W31" si="32">AVERAGE(O28:O30)</f>
        <v>24.513333333333335</v>
      </c>
      <c r="P31" s="107">
        <f t="shared" si="32"/>
        <v>8.1666666666666661</v>
      </c>
      <c r="Q31" s="108">
        <f t="shared" si="32"/>
        <v>33.313970945630182</v>
      </c>
      <c r="R31" s="107">
        <f t="shared" si="32"/>
        <v>94.716666666666654</v>
      </c>
      <c r="S31" s="107">
        <f t="shared" si="32"/>
        <v>31.533333333333331</v>
      </c>
      <c r="T31" s="108">
        <f t="shared" si="32"/>
        <v>33.277340803985588</v>
      </c>
      <c r="U31" s="107">
        <f t="shared" si="32"/>
        <v>44.386666666666663</v>
      </c>
      <c r="V31" s="107">
        <f t="shared" si="32"/>
        <v>15.786666666666667</v>
      </c>
      <c r="W31" s="108">
        <f t="shared" si="32"/>
        <v>35.513926385605181</v>
      </c>
    </row>
    <row r="32" spans="1:23" ht="17.25">
      <c r="A32" s="94"/>
      <c r="B32" s="102"/>
      <c r="C32" s="96">
        <v>14</v>
      </c>
      <c r="D32" s="97">
        <v>88</v>
      </c>
      <c r="E32" s="97">
        <v>9</v>
      </c>
      <c r="F32" s="98">
        <v>49.8</v>
      </c>
      <c r="G32" s="99">
        <v>5.33</v>
      </c>
      <c r="H32" s="100"/>
      <c r="I32" s="97"/>
      <c r="J32" s="100">
        <v>41</v>
      </c>
      <c r="L32" s="197"/>
      <c r="M32" s="200"/>
      <c r="N32" s="106" t="s">
        <v>69</v>
      </c>
      <c r="O32" s="107">
        <f>STDEV(O28:O31)</f>
        <v>2.8522077219039872</v>
      </c>
      <c r="P32" s="107">
        <f t="shared" ref="P32:W32" si="33">STDEV(P28:P31)</f>
        <v>1.1263609052559138</v>
      </c>
      <c r="Q32" s="107">
        <f t="shared" si="33"/>
        <v>2.1926140220210897</v>
      </c>
      <c r="R32" s="107">
        <f t="shared" si="33"/>
        <v>6.1457049139125486</v>
      </c>
      <c r="S32" s="107">
        <f t="shared" si="33"/>
        <v>2.7568258720653538</v>
      </c>
      <c r="T32" s="107">
        <f t="shared" si="33"/>
        <v>1.5542679823147789</v>
      </c>
      <c r="U32" s="107">
        <f t="shared" si="33"/>
        <v>3.7892860658557934</v>
      </c>
      <c r="V32" s="107">
        <f t="shared" si="33"/>
        <v>1.6806017440852017</v>
      </c>
      <c r="W32" s="107">
        <f t="shared" si="33"/>
        <v>1.1568999868412699</v>
      </c>
    </row>
    <row r="33" spans="1:23" ht="17.25">
      <c r="A33" s="94"/>
      <c r="B33" s="102"/>
      <c r="C33" s="96">
        <v>15</v>
      </c>
      <c r="D33" s="97">
        <v>89</v>
      </c>
      <c r="E33" s="97">
        <v>9</v>
      </c>
      <c r="F33" s="98">
        <v>53.4</v>
      </c>
      <c r="G33" s="99">
        <v>5.57</v>
      </c>
      <c r="H33" s="100"/>
      <c r="I33" s="97"/>
      <c r="J33" s="100">
        <v>40</v>
      </c>
      <c r="L33" s="195" t="s">
        <v>37</v>
      </c>
      <c r="M33" s="198" t="s">
        <v>70</v>
      </c>
      <c r="N33" s="103">
        <v>1</v>
      </c>
      <c r="O33" s="104">
        <v>20.41</v>
      </c>
      <c r="P33" s="104">
        <v>7.97</v>
      </c>
      <c r="Q33" s="105">
        <f>P33/O33*100</f>
        <v>39.049485546300829</v>
      </c>
      <c r="R33" s="104">
        <v>70.400000000000006</v>
      </c>
      <c r="S33" s="104">
        <v>24.17</v>
      </c>
      <c r="T33" s="105">
        <f>S33/R33*100</f>
        <v>34.332386363636367</v>
      </c>
      <c r="U33" s="104">
        <v>39.58</v>
      </c>
      <c r="V33" s="104">
        <v>15.18</v>
      </c>
      <c r="W33" s="105">
        <f>V33/U33*100</f>
        <v>38.35270338554826</v>
      </c>
    </row>
    <row r="34" spans="1:23" ht="17.25">
      <c r="A34" s="94"/>
      <c r="B34" s="102"/>
      <c r="C34" s="109" t="s">
        <v>45</v>
      </c>
      <c r="D34" s="110">
        <f>AVERAGE(D19:D33)</f>
        <v>85.266666666666666</v>
      </c>
      <c r="E34" s="110">
        <f t="shared" ref="E34" si="34">AVERAGE(E19:E33)</f>
        <v>8.9</v>
      </c>
      <c r="F34" s="110">
        <f t="shared" ref="F34" si="35">AVERAGE(F19:F33)</f>
        <v>51.873333333333328</v>
      </c>
      <c r="G34" s="110">
        <f t="shared" ref="G34" si="36">AVERAGE(G19:G33)</f>
        <v>4.3419999999999996</v>
      </c>
      <c r="H34" s="110">
        <f t="shared" ref="H34:I34" si="37">AVERAGE(H19:H33)</f>
        <v>45.666666666666664</v>
      </c>
      <c r="I34" s="110">
        <f t="shared" si="37"/>
        <v>761.26333333333332</v>
      </c>
      <c r="J34" s="110">
        <f t="shared" ref="J34" si="38">AVERAGE(J19:J33)</f>
        <v>38</v>
      </c>
      <c r="L34" s="196"/>
      <c r="M34" s="199"/>
      <c r="N34" s="103">
        <v>2</v>
      </c>
      <c r="O34" s="104">
        <v>27.83</v>
      </c>
      <c r="P34" s="104">
        <v>8.1999999999999993</v>
      </c>
      <c r="Q34" s="105">
        <f t="shared" ref="Q34:Q35" si="39">P34/O34*100</f>
        <v>29.46460653970535</v>
      </c>
      <c r="R34" s="104">
        <v>82.52</v>
      </c>
      <c r="S34" s="104">
        <v>23.26</v>
      </c>
      <c r="T34" s="105">
        <f t="shared" ref="T34:T35" si="40">S34/R34*100</f>
        <v>28.187106156083374</v>
      </c>
      <c r="U34" s="104">
        <v>46</v>
      </c>
      <c r="V34" s="104">
        <v>14.75</v>
      </c>
      <c r="W34" s="105">
        <f t="shared" ref="W34:W35" si="41">V34/U34*100</f>
        <v>32.065217391304344</v>
      </c>
    </row>
    <row r="35" spans="1:23" ht="18" thickBot="1">
      <c r="A35" s="94"/>
      <c r="B35" s="102"/>
      <c r="C35" s="109" t="s">
        <v>40</v>
      </c>
      <c r="D35" s="110">
        <f>STDEV(D19:D33)</f>
        <v>3.7314621160892854</v>
      </c>
      <c r="E35" s="110">
        <f t="shared" ref="E35:J35" si="42">STDEV(E19:E33)</f>
        <v>0.80622577482985502</v>
      </c>
      <c r="F35" s="110">
        <f t="shared" si="42"/>
        <v>3.0443077248874695</v>
      </c>
      <c r="G35" s="116">
        <f t="shared" si="42"/>
        <v>0.87004269189177763</v>
      </c>
      <c r="H35" s="110">
        <f t="shared" si="42"/>
        <v>2.5166114784235831</v>
      </c>
      <c r="I35" s="110">
        <f t="shared" si="42"/>
        <v>41.951913345321145</v>
      </c>
      <c r="J35" s="110">
        <f t="shared" si="42"/>
        <v>5.4772255750516612</v>
      </c>
      <c r="L35" s="196"/>
      <c r="M35" s="199"/>
      <c r="N35" s="103">
        <v>3</v>
      </c>
      <c r="O35" s="104">
        <v>28.76</v>
      </c>
      <c r="P35" s="104">
        <v>6.43</v>
      </c>
      <c r="Q35" s="105">
        <f t="shared" si="39"/>
        <v>22.357440890125172</v>
      </c>
      <c r="R35" s="104">
        <v>82.27</v>
      </c>
      <c r="S35" s="104">
        <v>17.59</v>
      </c>
      <c r="T35" s="105">
        <f t="shared" si="40"/>
        <v>21.380819253676918</v>
      </c>
      <c r="U35" s="104">
        <v>46.18</v>
      </c>
      <c r="V35" s="104">
        <v>12.46</v>
      </c>
      <c r="W35" s="105">
        <f t="shared" si="41"/>
        <v>26.981377219575574</v>
      </c>
    </row>
    <row r="36" spans="1:23" ht="35.25">
      <c r="A36" s="87" t="s">
        <v>1</v>
      </c>
      <c r="B36" s="88" t="s">
        <v>48</v>
      </c>
      <c r="C36" s="88" t="s">
        <v>49</v>
      </c>
      <c r="D36" s="88" t="s">
        <v>50</v>
      </c>
      <c r="E36" s="89" t="s">
        <v>51</v>
      </c>
      <c r="F36" s="90" t="s">
        <v>52</v>
      </c>
      <c r="G36" s="115" t="s">
        <v>71</v>
      </c>
      <c r="H36" s="92" t="s">
        <v>78</v>
      </c>
      <c r="I36" s="92" t="s">
        <v>79</v>
      </c>
      <c r="J36" s="93" t="s">
        <v>54</v>
      </c>
      <c r="L36" s="196"/>
      <c r="M36" s="199"/>
      <c r="N36" s="106" t="s">
        <v>39</v>
      </c>
      <c r="O36" s="107">
        <f t="shared" ref="O36:W36" si="43">AVERAGE(O33:O35)</f>
        <v>25.666666666666668</v>
      </c>
      <c r="P36" s="107">
        <f t="shared" si="43"/>
        <v>7.5333333333333323</v>
      </c>
      <c r="Q36" s="108">
        <f t="shared" si="43"/>
        <v>30.290510992043782</v>
      </c>
      <c r="R36" s="107">
        <f t="shared" si="43"/>
        <v>78.396666666666661</v>
      </c>
      <c r="S36" s="107">
        <f t="shared" si="43"/>
        <v>21.673333333333336</v>
      </c>
      <c r="T36" s="108">
        <f t="shared" si="43"/>
        <v>27.966770591132217</v>
      </c>
      <c r="U36" s="107">
        <f t="shared" si="43"/>
        <v>43.919999999999995</v>
      </c>
      <c r="V36" s="107">
        <f t="shared" si="43"/>
        <v>14.13</v>
      </c>
      <c r="W36" s="108">
        <f t="shared" si="43"/>
        <v>32.466432665476063</v>
      </c>
    </row>
    <row r="37" spans="1:23" ht="17.25">
      <c r="A37" s="94" t="s">
        <v>64</v>
      </c>
      <c r="B37" s="95" t="s">
        <v>63</v>
      </c>
      <c r="C37" s="96">
        <v>1</v>
      </c>
      <c r="D37" s="97">
        <v>74</v>
      </c>
      <c r="E37" s="97">
        <v>8</v>
      </c>
      <c r="F37" s="98">
        <v>47.3</v>
      </c>
      <c r="G37" s="99">
        <v>3.22</v>
      </c>
      <c r="H37" s="100">
        <v>53</v>
      </c>
      <c r="I37" s="97">
        <f>H37*16.67</f>
        <v>883.5100000000001</v>
      </c>
      <c r="J37" s="100">
        <v>23</v>
      </c>
      <c r="L37" s="197"/>
      <c r="M37" s="200"/>
      <c r="N37" s="106" t="s">
        <v>69</v>
      </c>
      <c r="O37" s="107">
        <f>STDEV(O33:O36)</f>
        <v>3.7363648406201251</v>
      </c>
      <c r="P37" s="107">
        <f t="shared" ref="P37:W37" si="44">STDEV(P33:P36)</f>
        <v>0.78580461241258226</v>
      </c>
      <c r="Q37" s="107">
        <f t="shared" si="44"/>
        <v>6.8394774324863556</v>
      </c>
      <c r="R37" s="107">
        <f t="shared" si="44"/>
        <v>5.655418247623734</v>
      </c>
      <c r="S37" s="107">
        <f t="shared" si="44"/>
        <v>2.9111547918690488</v>
      </c>
      <c r="T37" s="107">
        <f t="shared" si="44"/>
        <v>5.2897500553323402</v>
      </c>
      <c r="U37" s="107">
        <f t="shared" si="44"/>
        <v>3.0697231145495851</v>
      </c>
      <c r="V37" s="107">
        <f t="shared" si="44"/>
        <v>1.1938453277818972</v>
      </c>
      <c r="W37" s="107">
        <f t="shared" si="44"/>
        <v>4.6509851978123935</v>
      </c>
    </row>
    <row r="38" spans="1:23" ht="17.25">
      <c r="A38" s="94"/>
      <c r="B38" s="102"/>
      <c r="C38" s="96">
        <v>2</v>
      </c>
      <c r="D38" s="97">
        <v>70</v>
      </c>
      <c r="E38" s="97">
        <v>9</v>
      </c>
      <c r="F38" s="98">
        <v>47.8</v>
      </c>
      <c r="G38" s="99">
        <v>3.11</v>
      </c>
      <c r="H38" s="100"/>
      <c r="I38" s="97"/>
      <c r="J38" s="100">
        <v>45</v>
      </c>
      <c r="L38" s="195" t="s">
        <v>38</v>
      </c>
      <c r="M38" s="198" t="s">
        <v>70</v>
      </c>
      <c r="N38" s="103">
        <v>1</v>
      </c>
      <c r="O38" s="111">
        <v>15.14</v>
      </c>
      <c r="P38" s="104">
        <v>5.0199999999999996</v>
      </c>
      <c r="Q38" s="105">
        <f>P38/O38*100</f>
        <v>33.15719947159841</v>
      </c>
      <c r="R38" s="111">
        <v>73.06</v>
      </c>
      <c r="S38" s="104">
        <v>22.61</v>
      </c>
      <c r="T38" s="105">
        <f>S38/R38*100</f>
        <v>30.947166712291263</v>
      </c>
      <c r="U38" s="111">
        <v>24.1</v>
      </c>
      <c r="V38" s="104">
        <v>8.51</v>
      </c>
      <c r="W38" s="105">
        <f>V38/U38*100</f>
        <v>35.31120331950207</v>
      </c>
    </row>
    <row r="39" spans="1:23" ht="17.25">
      <c r="A39" s="94"/>
      <c r="B39" s="102"/>
      <c r="C39" s="96">
        <v>3</v>
      </c>
      <c r="D39" s="97">
        <v>69</v>
      </c>
      <c r="E39" s="97">
        <v>7.5</v>
      </c>
      <c r="F39" s="98">
        <v>50.7</v>
      </c>
      <c r="G39" s="99">
        <v>2.23</v>
      </c>
      <c r="H39" s="100"/>
      <c r="I39" s="97"/>
      <c r="J39" s="100">
        <v>42</v>
      </c>
      <c r="L39" s="196"/>
      <c r="M39" s="199"/>
      <c r="N39" s="103">
        <v>2</v>
      </c>
      <c r="O39" s="112">
        <v>18.8</v>
      </c>
      <c r="P39" s="104">
        <v>5.87</v>
      </c>
      <c r="Q39" s="105">
        <f t="shared" ref="Q39:Q40" si="45">P39/O39*100</f>
        <v>31.223404255319149</v>
      </c>
      <c r="R39" s="112">
        <v>85.81</v>
      </c>
      <c r="S39" s="104">
        <v>26.55</v>
      </c>
      <c r="T39" s="105">
        <f t="shared" ref="T39:T40" si="46">S39/R39*100</f>
        <v>30.940449831022026</v>
      </c>
      <c r="U39" s="112">
        <v>30.053000000000001</v>
      </c>
      <c r="V39" s="104">
        <v>10.33</v>
      </c>
      <c r="W39" s="105">
        <f t="shared" ref="W39:W40" si="47">V39/U39*100</f>
        <v>34.372608391841084</v>
      </c>
    </row>
    <row r="40" spans="1:23" ht="17.25">
      <c r="A40" s="94"/>
      <c r="B40" s="102"/>
      <c r="C40" s="96">
        <v>4</v>
      </c>
      <c r="D40" s="97">
        <v>69</v>
      </c>
      <c r="E40" s="97">
        <v>9</v>
      </c>
      <c r="F40" s="98">
        <v>49.2</v>
      </c>
      <c r="G40" s="99">
        <v>1.43</v>
      </c>
      <c r="H40" s="100"/>
      <c r="I40" s="97"/>
      <c r="J40" s="100">
        <v>34</v>
      </c>
      <c r="L40" s="196"/>
      <c r="M40" s="199"/>
      <c r="N40" s="103">
        <v>3</v>
      </c>
      <c r="O40" s="112">
        <v>19.21</v>
      </c>
      <c r="P40" s="104">
        <v>5.23</v>
      </c>
      <c r="Q40" s="105">
        <f t="shared" si="45"/>
        <v>27.225403435710572</v>
      </c>
      <c r="R40" s="112">
        <v>84.5</v>
      </c>
      <c r="S40" s="104">
        <v>23.14</v>
      </c>
      <c r="T40" s="105">
        <f t="shared" si="46"/>
        <v>27.384615384615387</v>
      </c>
      <c r="U40" s="112">
        <v>29.7</v>
      </c>
      <c r="V40" s="104">
        <v>9.1999999999999993</v>
      </c>
      <c r="W40" s="105">
        <f t="shared" si="47"/>
        <v>30.976430976430976</v>
      </c>
    </row>
    <row r="41" spans="1:23" ht="17.25">
      <c r="A41" s="94"/>
      <c r="B41" s="102"/>
      <c r="C41" s="96">
        <v>5</v>
      </c>
      <c r="D41" s="97">
        <v>76</v>
      </c>
      <c r="E41" s="97">
        <v>7</v>
      </c>
      <c r="F41" s="98">
        <v>48.7</v>
      </c>
      <c r="G41" s="99">
        <v>1.78</v>
      </c>
      <c r="H41" s="100"/>
      <c r="I41" s="97"/>
      <c r="J41" s="100">
        <v>40</v>
      </c>
      <c r="L41" s="196"/>
      <c r="M41" s="199"/>
      <c r="N41" s="106" t="s">
        <v>39</v>
      </c>
      <c r="O41" s="107">
        <f t="shared" ref="O41:W41" si="48">AVERAGE(O38:O40)</f>
        <v>17.716666666666665</v>
      </c>
      <c r="P41" s="107">
        <f t="shared" si="48"/>
        <v>5.373333333333334</v>
      </c>
      <c r="Q41" s="108">
        <f t="shared" si="48"/>
        <v>30.535335720876045</v>
      </c>
      <c r="R41" s="107">
        <f t="shared" si="48"/>
        <v>81.123333333333335</v>
      </c>
      <c r="S41" s="107">
        <f t="shared" si="48"/>
        <v>24.099999999999998</v>
      </c>
      <c r="T41" s="108">
        <f t="shared" si="48"/>
        <v>29.757410642642892</v>
      </c>
      <c r="U41" s="107">
        <f t="shared" si="48"/>
        <v>27.951000000000004</v>
      </c>
      <c r="V41" s="107">
        <f t="shared" si="48"/>
        <v>9.3466666666666658</v>
      </c>
      <c r="W41" s="108">
        <f t="shared" si="48"/>
        <v>33.553414229258046</v>
      </c>
    </row>
    <row r="42" spans="1:23" ht="18" thickBot="1">
      <c r="A42" s="94"/>
      <c r="B42" s="102"/>
      <c r="C42" s="96">
        <v>6</v>
      </c>
      <c r="D42" s="97">
        <v>79</v>
      </c>
      <c r="E42" s="97">
        <v>9</v>
      </c>
      <c r="F42" s="98">
        <v>47.9</v>
      </c>
      <c r="G42" s="99">
        <v>4.37</v>
      </c>
      <c r="H42" s="100">
        <v>68</v>
      </c>
      <c r="I42" s="97">
        <f t="shared" ref="I42:I47" si="49">H42*16.67</f>
        <v>1133.5600000000002</v>
      </c>
      <c r="J42" s="100">
        <v>39</v>
      </c>
      <c r="L42" s="208"/>
      <c r="M42" s="209"/>
      <c r="N42" s="113" t="s">
        <v>69</v>
      </c>
      <c r="O42" s="114">
        <f>STDEV(O38:O41)</f>
        <v>1.8296508470804538</v>
      </c>
      <c r="P42" s="114">
        <f t="shared" ref="P42:W42" si="50">STDEV(P38:P41)</f>
        <v>0.36150918230231577</v>
      </c>
      <c r="Q42" s="114">
        <f t="shared" si="50"/>
        <v>2.4700377573243264</v>
      </c>
      <c r="R42" s="114">
        <f t="shared" si="50"/>
        <v>5.7266647264257475</v>
      </c>
      <c r="S42" s="114">
        <f t="shared" si="50"/>
        <v>1.7458713201913443</v>
      </c>
      <c r="T42" s="114">
        <f t="shared" si="50"/>
        <v>1.6778218581466184</v>
      </c>
      <c r="U42" s="114">
        <f t="shared" si="50"/>
        <v>2.7268789240937457</v>
      </c>
      <c r="V42" s="114">
        <f t="shared" si="50"/>
        <v>0.75021478406001996</v>
      </c>
      <c r="W42" s="114">
        <f t="shared" si="50"/>
        <v>1.8620548011217988</v>
      </c>
    </row>
    <row r="43" spans="1:23" ht="17.25">
      <c r="A43" s="94"/>
      <c r="B43" s="102"/>
      <c r="C43" s="96">
        <v>7</v>
      </c>
      <c r="D43" s="97">
        <v>87</v>
      </c>
      <c r="E43" s="97">
        <v>9</v>
      </c>
      <c r="F43" s="98">
        <v>47.7</v>
      </c>
      <c r="G43" s="99">
        <v>3.77</v>
      </c>
      <c r="H43" s="100"/>
      <c r="I43" s="97"/>
      <c r="J43" s="100">
        <v>26</v>
      </c>
    </row>
    <row r="44" spans="1:23" ht="17.25">
      <c r="A44" s="94"/>
      <c r="B44" s="102"/>
      <c r="C44" s="96">
        <v>8</v>
      </c>
      <c r="D44" s="97">
        <v>78</v>
      </c>
      <c r="E44" s="97">
        <v>9</v>
      </c>
      <c r="F44" s="98">
        <v>47.4</v>
      </c>
      <c r="G44" s="99">
        <v>4.43</v>
      </c>
      <c r="H44" s="100"/>
      <c r="I44" s="97"/>
      <c r="J44" s="100">
        <v>47</v>
      </c>
    </row>
    <row r="45" spans="1:23" ht="17.25">
      <c r="A45" s="94"/>
      <c r="B45" s="102"/>
      <c r="C45" s="96">
        <v>9</v>
      </c>
      <c r="D45" s="97">
        <v>77</v>
      </c>
      <c r="E45" s="97">
        <v>9</v>
      </c>
      <c r="F45" s="98">
        <v>46</v>
      </c>
      <c r="G45" s="99">
        <v>3.89</v>
      </c>
      <c r="H45" s="100"/>
      <c r="I45" s="97"/>
      <c r="J45" s="100">
        <v>34</v>
      </c>
    </row>
    <row r="46" spans="1:23" ht="17.25">
      <c r="A46" s="94"/>
      <c r="B46" s="102"/>
      <c r="C46" s="96">
        <v>10</v>
      </c>
      <c r="D46" s="97">
        <v>79</v>
      </c>
      <c r="E46" s="97">
        <v>9</v>
      </c>
      <c r="F46" s="98">
        <v>49.6</v>
      </c>
      <c r="G46" s="99">
        <v>4.2300000000000004</v>
      </c>
      <c r="H46" s="100"/>
      <c r="I46" s="97"/>
      <c r="J46" s="100">
        <v>40</v>
      </c>
    </row>
    <row r="47" spans="1:23" ht="17.25">
      <c r="A47" s="94"/>
      <c r="B47" s="102"/>
      <c r="C47" s="96">
        <v>11</v>
      </c>
      <c r="D47" s="97">
        <v>76</v>
      </c>
      <c r="E47" s="97">
        <v>10</v>
      </c>
      <c r="F47" s="98">
        <v>44.8</v>
      </c>
      <c r="G47" s="99">
        <v>3.43</v>
      </c>
      <c r="H47" s="100">
        <v>54</v>
      </c>
      <c r="I47" s="97">
        <f t="shared" si="49"/>
        <v>900.18000000000006</v>
      </c>
      <c r="J47" s="100">
        <v>48</v>
      </c>
    </row>
    <row r="48" spans="1:23" ht="17.25">
      <c r="A48" s="94"/>
      <c r="B48" s="102"/>
      <c r="C48" s="96">
        <v>12</v>
      </c>
      <c r="D48" s="97">
        <v>74</v>
      </c>
      <c r="E48" s="97">
        <v>10</v>
      </c>
      <c r="F48" s="98">
        <v>44.6</v>
      </c>
      <c r="G48" s="99">
        <v>2.89</v>
      </c>
      <c r="H48" s="100"/>
      <c r="I48" s="97"/>
      <c r="J48" s="100">
        <v>39</v>
      </c>
    </row>
    <row r="49" spans="1:10" ht="17.25">
      <c r="A49" s="94"/>
      <c r="B49" s="102"/>
      <c r="C49" s="96">
        <v>13</v>
      </c>
      <c r="D49" s="97">
        <v>73</v>
      </c>
      <c r="E49" s="97">
        <v>9</v>
      </c>
      <c r="F49" s="98">
        <v>47</v>
      </c>
      <c r="G49" s="99">
        <v>2.17</v>
      </c>
      <c r="H49" s="100"/>
      <c r="I49" s="97"/>
      <c r="J49" s="100">
        <v>49</v>
      </c>
    </row>
    <row r="50" spans="1:10" ht="17.25">
      <c r="A50" s="94"/>
      <c r="B50" s="102"/>
      <c r="C50" s="96">
        <v>14</v>
      </c>
      <c r="D50" s="97">
        <v>83</v>
      </c>
      <c r="E50" s="97">
        <v>9</v>
      </c>
      <c r="F50" s="98">
        <v>45.9</v>
      </c>
      <c r="G50" s="99">
        <v>3.14</v>
      </c>
      <c r="H50" s="100"/>
      <c r="I50" s="97"/>
      <c r="J50" s="100">
        <v>36</v>
      </c>
    </row>
    <row r="51" spans="1:10" ht="17.25">
      <c r="A51" s="94"/>
      <c r="B51" s="102"/>
      <c r="C51" s="96">
        <v>15</v>
      </c>
      <c r="D51" s="97">
        <v>79</v>
      </c>
      <c r="E51" s="97">
        <v>9</v>
      </c>
      <c r="F51" s="98">
        <v>37</v>
      </c>
      <c r="G51" s="99">
        <v>3.03</v>
      </c>
      <c r="H51" s="100"/>
      <c r="I51" s="97"/>
      <c r="J51" s="100">
        <v>47</v>
      </c>
    </row>
    <row r="52" spans="1:10" ht="17.25">
      <c r="A52" s="94"/>
      <c r="B52" s="102"/>
      <c r="C52" s="109" t="s">
        <v>45</v>
      </c>
      <c r="D52" s="110">
        <f>AVERAGE(D37:D51)</f>
        <v>76.2</v>
      </c>
      <c r="E52" s="110">
        <f t="shared" ref="E52" si="51">AVERAGE(E37:E51)</f>
        <v>8.8333333333333339</v>
      </c>
      <c r="F52" s="110">
        <f t="shared" ref="F52" si="52">AVERAGE(F37:F51)</f>
        <v>46.773333333333326</v>
      </c>
      <c r="G52" s="110">
        <f t="shared" ref="G52" si="53">AVERAGE(G37:G51)</f>
        <v>3.1413333333333338</v>
      </c>
      <c r="H52" s="110">
        <f t="shared" ref="H52:I52" si="54">AVERAGE(H37:H51)</f>
        <v>58.333333333333336</v>
      </c>
      <c r="I52" s="110">
        <f t="shared" si="54"/>
        <v>972.41666666666663</v>
      </c>
      <c r="J52" s="110">
        <f t="shared" ref="J52" si="55">AVERAGE(J37:J51)</f>
        <v>39.266666666666666</v>
      </c>
    </row>
    <row r="53" spans="1:10" ht="17.25">
      <c r="A53" s="94"/>
      <c r="B53" s="102"/>
      <c r="C53" s="109" t="s">
        <v>40</v>
      </c>
      <c r="D53" s="110">
        <f>STDEV(D37:D51)</f>
        <v>5.017113569716015</v>
      </c>
      <c r="E53" s="110">
        <f t="shared" ref="E53:J53" si="56">STDEV(E37:E51)</f>
        <v>0.79432511036248932</v>
      </c>
      <c r="F53" s="110">
        <f t="shared" si="56"/>
        <v>3.1893722326024037</v>
      </c>
      <c r="G53" s="110">
        <f t="shared" si="56"/>
        <v>0.92709890570120901</v>
      </c>
      <c r="H53" s="110">
        <f t="shared" si="56"/>
        <v>8.3864970836060646</v>
      </c>
      <c r="I53" s="110">
        <f t="shared" ref="I53" si="57">STDEV(I37:I51)</f>
        <v>139.80290638371412</v>
      </c>
      <c r="J53" s="110">
        <f t="shared" si="56"/>
        <v>7.741047056038969</v>
      </c>
    </row>
    <row r="54" spans="1:10" ht="17.25">
      <c r="A54" s="94" t="s">
        <v>65</v>
      </c>
      <c r="B54" s="95" t="s">
        <v>63</v>
      </c>
      <c r="C54" s="96">
        <v>1</v>
      </c>
      <c r="D54" s="97">
        <v>64</v>
      </c>
      <c r="E54" s="97">
        <v>9</v>
      </c>
      <c r="F54" s="98">
        <v>36.200000000000003</v>
      </c>
      <c r="G54" s="99">
        <v>2.74</v>
      </c>
      <c r="H54" s="100">
        <v>41</v>
      </c>
      <c r="I54" s="97">
        <f>H54*16.67</f>
        <v>683.47</v>
      </c>
      <c r="J54" s="100">
        <v>39</v>
      </c>
    </row>
    <row r="55" spans="1:10" ht="17.25">
      <c r="A55" s="94"/>
      <c r="B55" s="102"/>
      <c r="C55" s="96">
        <v>2</v>
      </c>
      <c r="D55" s="97">
        <v>69</v>
      </c>
      <c r="E55" s="97">
        <v>8</v>
      </c>
      <c r="F55" s="98">
        <v>41.2</v>
      </c>
      <c r="G55" s="99">
        <v>2.63</v>
      </c>
      <c r="H55" s="100"/>
      <c r="I55" s="97"/>
      <c r="J55" s="100">
        <v>44</v>
      </c>
    </row>
    <row r="56" spans="1:10" ht="17.25">
      <c r="A56" s="94"/>
      <c r="B56" s="102"/>
      <c r="C56" s="96">
        <v>3</v>
      </c>
      <c r="D56" s="97">
        <v>70</v>
      </c>
      <c r="E56" s="97">
        <v>9</v>
      </c>
      <c r="F56" s="98">
        <v>41</v>
      </c>
      <c r="G56" s="99">
        <v>2.33</v>
      </c>
      <c r="H56" s="100"/>
      <c r="I56" s="97"/>
      <c r="J56" s="100">
        <v>44</v>
      </c>
    </row>
    <row r="57" spans="1:10" ht="17.25">
      <c r="A57" s="94"/>
      <c r="B57" s="102"/>
      <c r="C57" s="96">
        <v>4</v>
      </c>
      <c r="D57" s="97">
        <v>73</v>
      </c>
      <c r="E57" s="97">
        <v>9</v>
      </c>
      <c r="F57" s="98">
        <v>36.1</v>
      </c>
      <c r="G57" s="99">
        <v>1.97</v>
      </c>
      <c r="H57" s="100"/>
      <c r="I57" s="97"/>
      <c r="J57" s="100">
        <v>38</v>
      </c>
    </row>
    <row r="58" spans="1:10" ht="17.25">
      <c r="A58" s="94"/>
      <c r="B58" s="102"/>
      <c r="C58" s="96">
        <v>5</v>
      </c>
      <c r="D58" s="97">
        <v>70</v>
      </c>
      <c r="E58" s="97">
        <v>8</v>
      </c>
      <c r="F58" s="98">
        <v>37.5</v>
      </c>
      <c r="G58" s="99">
        <v>1.63</v>
      </c>
      <c r="H58" s="100"/>
      <c r="I58" s="97"/>
      <c r="J58" s="100">
        <v>36</v>
      </c>
    </row>
    <row r="59" spans="1:10" ht="17.25">
      <c r="A59" s="94"/>
      <c r="B59" s="102"/>
      <c r="C59" s="96">
        <v>6</v>
      </c>
      <c r="D59" s="97">
        <v>71</v>
      </c>
      <c r="E59" s="97">
        <v>9</v>
      </c>
      <c r="F59" s="98">
        <v>35.799999999999997</v>
      </c>
      <c r="G59" s="99">
        <v>3.67</v>
      </c>
      <c r="H59" s="100">
        <v>49</v>
      </c>
      <c r="I59" s="97">
        <f t="shared" ref="I59:I64" si="58">H59*16.67</f>
        <v>816.83</v>
      </c>
      <c r="J59" s="100">
        <v>18</v>
      </c>
    </row>
    <row r="60" spans="1:10" ht="17.25">
      <c r="A60" s="94"/>
      <c r="B60" s="102"/>
      <c r="C60" s="96">
        <v>7</v>
      </c>
      <c r="D60" s="97">
        <v>72</v>
      </c>
      <c r="E60" s="97">
        <v>10</v>
      </c>
      <c r="F60" s="98">
        <v>34.200000000000003</v>
      </c>
      <c r="G60" s="99">
        <v>3.77</v>
      </c>
      <c r="H60" s="100"/>
      <c r="I60" s="97"/>
      <c r="J60" s="100">
        <v>35</v>
      </c>
    </row>
    <row r="61" spans="1:10" ht="17.25">
      <c r="A61" s="94"/>
      <c r="B61" s="102"/>
      <c r="C61" s="96">
        <v>8</v>
      </c>
      <c r="D61" s="97">
        <v>74</v>
      </c>
      <c r="E61" s="97">
        <v>9</v>
      </c>
      <c r="F61" s="98">
        <v>31.7</v>
      </c>
      <c r="G61" s="99">
        <v>3.23</v>
      </c>
      <c r="H61" s="100"/>
      <c r="I61" s="97"/>
      <c r="J61" s="100">
        <v>38</v>
      </c>
    </row>
    <row r="62" spans="1:10" ht="17.25">
      <c r="A62" s="94"/>
      <c r="B62" s="102"/>
      <c r="C62" s="96">
        <v>9</v>
      </c>
      <c r="D62" s="97">
        <v>74</v>
      </c>
      <c r="E62" s="97">
        <v>8</v>
      </c>
      <c r="F62" s="98">
        <v>34.4</v>
      </c>
      <c r="G62" s="99">
        <v>2.97</v>
      </c>
      <c r="H62" s="100"/>
      <c r="I62" s="97"/>
      <c r="J62" s="100">
        <v>31</v>
      </c>
    </row>
    <row r="63" spans="1:10" ht="17.25">
      <c r="A63" s="94"/>
      <c r="B63" s="102"/>
      <c r="C63" s="96">
        <v>10</v>
      </c>
      <c r="D63" s="97">
        <v>79</v>
      </c>
      <c r="E63" s="97">
        <v>9</v>
      </c>
      <c r="F63" s="98">
        <v>38.4</v>
      </c>
      <c r="G63" s="99">
        <v>3.11</v>
      </c>
      <c r="H63" s="100"/>
      <c r="I63" s="97"/>
      <c r="J63" s="100">
        <v>38</v>
      </c>
    </row>
    <row r="64" spans="1:10" ht="17.25">
      <c r="A64" s="94"/>
      <c r="B64" s="102"/>
      <c r="C64" s="96">
        <v>11</v>
      </c>
      <c r="D64" s="97">
        <v>76</v>
      </c>
      <c r="E64" s="97">
        <v>9</v>
      </c>
      <c r="F64" s="98">
        <v>40.299999999999997</v>
      </c>
      <c r="G64" s="99">
        <v>1.88</v>
      </c>
      <c r="H64" s="100">
        <v>45</v>
      </c>
      <c r="I64" s="97">
        <f t="shared" si="58"/>
        <v>750.15000000000009</v>
      </c>
      <c r="J64" s="100">
        <v>34</v>
      </c>
    </row>
    <row r="65" spans="1:10" ht="17.25">
      <c r="A65" s="94"/>
      <c r="B65" s="102"/>
      <c r="C65" s="96">
        <v>12</v>
      </c>
      <c r="D65" s="97">
        <v>73</v>
      </c>
      <c r="E65" s="97">
        <v>9</v>
      </c>
      <c r="F65" s="98">
        <v>34.4</v>
      </c>
      <c r="G65" s="99">
        <v>1.78</v>
      </c>
      <c r="H65" s="100"/>
      <c r="I65" s="97"/>
      <c r="J65" s="100">
        <v>38</v>
      </c>
    </row>
    <row r="66" spans="1:10" ht="17.25">
      <c r="A66" s="94"/>
      <c r="B66" s="102"/>
      <c r="C66" s="96">
        <v>13</v>
      </c>
      <c r="D66" s="97">
        <v>69</v>
      </c>
      <c r="E66" s="97">
        <v>7</v>
      </c>
      <c r="F66" s="98">
        <v>34.200000000000003</v>
      </c>
      <c r="G66" s="99">
        <v>2.0699999999999998</v>
      </c>
      <c r="H66" s="100"/>
      <c r="I66" s="97"/>
      <c r="J66" s="100">
        <v>39</v>
      </c>
    </row>
    <row r="67" spans="1:10" ht="17.25">
      <c r="A67" s="94"/>
      <c r="B67" s="102"/>
      <c r="C67" s="96">
        <v>14</v>
      </c>
      <c r="D67" s="97">
        <v>68</v>
      </c>
      <c r="E67" s="97">
        <v>7</v>
      </c>
      <c r="F67" s="98">
        <v>31.3</v>
      </c>
      <c r="G67" s="99">
        <v>2.13</v>
      </c>
      <c r="H67" s="100"/>
      <c r="I67" s="97"/>
      <c r="J67" s="100">
        <v>41</v>
      </c>
    </row>
    <row r="68" spans="1:10" ht="17.25">
      <c r="A68" s="94"/>
      <c r="B68" s="102"/>
      <c r="C68" s="96">
        <v>15</v>
      </c>
      <c r="D68" s="97">
        <v>70</v>
      </c>
      <c r="E68" s="97">
        <v>8</v>
      </c>
      <c r="F68" s="98">
        <v>42</v>
      </c>
      <c r="G68" s="99">
        <v>1.93</v>
      </c>
      <c r="H68" s="100"/>
      <c r="I68" s="97"/>
      <c r="J68" s="100">
        <v>40</v>
      </c>
    </row>
    <row r="69" spans="1:10" ht="17.25">
      <c r="A69" s="94"/>
      <c r="B69" s="102"/>
      <c r="C69" s="109" t="s">
        <v>45</v>
      </c>
      <c r="D69" s="110">
        <f>AVERAGE(D54:D68)</f>
        <v>71.466666666666669</v>
      </c>
      <c r="E69" s="110">
        <f t="shared" ref="E69" si="59">AVERAGE(E54:E68)</f>
        <v>8.5333333333333332</v>
      </c>
      <c r="F69" s="110">
        <f t="shared" ref="F69" si="60">AVERAGE(F54:F68)</f>
        <v>36.58</v>
      </c>
      <c r="G69" s="110">
        <f t="shared" ref="G69" si="61">AVERAGE(G54:G68)</f>
        <v>2.5226666666666668</v>
      </c>
      <c r="H69" s="110">
        <f t="shared" ref="H69:I69" si="62">AVERAGE(H54:H68)</f>
        <v>45</v>
      </c>
      <c r="I69" s="110">
        <f t="shared" si="62"/>
        <v>750.15000000000009</v>
      </c>
      <c r="J69" s="110">
        <f t="shared" ref="J69" si="63">AVERAGE(J54:J68)</f>
        <v>36.866666666666667</v>
      </c>
    </row>
    <row r="70" spans="1:10" ht="18" thickBot="1">
      <c r="A70" s="94"/>
      <c r="B70" s="102"/>
      <c r="C70" s="109" t="s">
        <v>40</v>
      </c>
      <c r="D70" s="110">
        <f>STDEV(D54:D68)</f>
        <v>3.6029088776920766</v>
      </c>
      <c r="E70" s="110">
        <f t="shared" ref="E70:J70" si="64">STDEV(E54:E68)</f>
        <v>0.83380938783279201</v>
      </c>
      <c r="F70" s="110">
        <f t="shared" si="64"/>
        <v>3.3992015869276457</v>
      </c>
      <c r="G70" s="116">
        <f t="shared" si="64"/>
        <v>0.6964549689746804</v>
      </c>
      <c r="H70" s="110">
        <f t="shared" si="64"/>
        <v>4</v>
      </c>
      <c r="I70" s="110">
        <f t="shared" si="64"/>
        <v>66.680000000000007</v>
      </c>
      <c r="J70" s="110">
        <f t="shared" si="64"/>
        <v>6.2434727821103211</v>
      </c>
    </row>
    <row r="71" spans="1:10" ht="35.25">
      <c r="A71" s="87" t="s">
        <v>1</v>
      </c>
      <c r="B71" s="88" t="s">
        <v>48</v>
      </c>
      <c r="C71" s="88" t="s">
        <v>49</v>
      </c>
      <c r="D71" s="88" t="s">
        <v>50</v>
      </c>
      <c r="E71" s="89" t="s">
        <v>51</v>
      </c>
      <c r="F71" s="90" t="s">
        <v>52</v>
      </c>
      <c r="G71" s="115" t="s">
        <v>53</v>
      </c>
      <c r="H71" s="92" t="s">
        <v>78</v>
      </c>
      <c r="I71" s="92" t="s">
        <v>79</v>
      </c>
      <c r="J71" s="93" t="s">
        <v>54</v>
      </c>
    </row>
    <row r="72" spans="1:10" ht="17.25">
      <c r="A72" s="94" t="s">
        <v>66</v>
      </c>
      <c r="B72" s="95" t="s">
        <v>63</v>
      </c>
      <c r="C72" s="96">
        <v>1</v>
      </c>
      <c r="D72" s="97">
        <v>61</v>
      </c>
      <c r="E72" s="97">
        <v>7.5</v>
      </c>
      <c r="F72" s="98">
        <v>41.6</v>
      </c>
      <c r="G72" s="99">
        <v>2.0299999999999998</v>
      </c>
      <c r="H72" s="100">
        <v>55</v>
      </c>
      <c r="I72" s="97">
        <f>H72*16.67</f>
        <v>916.85000000000014</v>
      </c>
      <c r="J72" s="100">
        <v>43</v>
      </c>
    </row>
    <row r="73" spans="1:10" ht="17.25">
      <c r="A73" s="94"/>
      <c r="B73" s="102"/>
      <c r="C73" s="96">
        <v>2</v>
      </c>
      <c r="D73" s="97">
        <v>60</v>
      </c>
      <c r="E73" s="97">
        <v>8</v>
      </c>
      <c r="F73" s="98">
        <v>38.5</v>
      </c>
      <c r="G73" s="99">
        <v>2.04</v>
      </c>
      <c r="H73" s="100"/>
      <c r="I73" s="97"/>
      <c r="J73" s="100">
        <v>35</v>
      </c>
    </row>
    <row r="74" spans="1:10" ht="17.25">
      <c r="A74" s="94"/>
      <c r="B74" s="102"/>
      <c r="C74" s="96">
        <v>3</v>
      </c>
      <c r="D74" s="97">
        <v>61</v>
      </c>
      <c r="E74" s="97">
        <v>7.5</v>
      </c>
      <c r="F74" s="98">
        <v>38</v>
      </c>
      <c r="G74" s="99">
        <v>2</v>
      </c>
      <c r="H74" s="100"/>
      <c r="I74" s="97"/>
      <c r="J74" s="100">
        <v>41</v>
      </c>
    </row>
    <row r="75" spans="1:10" ht="17.25">
      <c r="A75" s="94"/>
      <c r="B75" s="102"/>
      <c r="C75" s="96">
        <v>4</v>
      </c>
      <c r="D75" s="97">
        <v>60</v>
      </c>
      <c r="E75" s="97">
        <v>9.5</v>
      </c>
      <c r="F75" s="98">
        <v>34.4</v>
      </c>
      <c r="G75" s="99">
        <v>1.77</v>
      </c>
      <c r="H75" s="100"/>
      <c r="I75" s="97"/>
      <c r="J75" s="100">
        <v>43</v>
      </c>
    </row>
    <row r="76" spans="1:10" ht="17.25">
      <c r="A76" s="94"/>
      <c r="B76" s="102"/>
      <c r="C76" s="96">
        <v>5</v>
      </c>
      <c r="D76" s="97">
        <v>63.5</v>
      </c>
      <c r="E76" s="97">
        <v>9.5</v>
      </c>
      <c r="F76" s="98">
        <v>38.700000000000003</v>
      </c>
      <c r="G76" s="99">
        <v>1.83</v>
      </c>
      <c r="H76" s="100"/>
      <c r="I76" s="97"/>
      <c r="J76" s="100">
        <v>29</v>
      </c>
    </row>
    <row r="77" spans="1:10" ht="17.25">
      <c r="A77" s="94"/>
      <c r="B77" s="102"/>
      <c r="C77" s="96">
        <v>6</v>
      </c>
      <c r="D77" s="97">
        <v>61</v>
      </c>
      <c r="E77" s="97">
        <v>9</v>
      </c>
      <c r="F77" s="98">
        <v>45</v>
      </c>
      <c r="G77" s="99">
        <v>2.0699999999999998</v>
      </c>
      <c r="H77" s="100">
        <v>49</v>
      </c>
      <c r="I77" s="97">
        <f t="shared" ref="I77:I82" si="65">H77*16.67</f>
        <v>816.83</v>
      </c>
      <c r="J77" s="100">
        <v>39</v>
      </c>
    </row>
    <row r="78" spans="1:10" ht="17.25">
      <c r="A78" s="94"/>
      <c r="B78" s="102"/>
      <c r="C78" s="96">
        <v>7</v>
      </c>
      <c r="D78" s="97">
        <v>65</v>
      </c>
      <c r="E78" s="97">
        <v>9</v>
      </c>
      <c r="F78" s="98">
        <v>34.1</v>
      </c>
      <c r="G78" s="99">
        <v>2.23</v>
      </c>
      <c r="H78" s="100"/>
      <c r="I78" s="97"/>
      <c r="J78" s="100">
        <v>37</v>
      </c>
    </row>
    <row r="79" spans="1:10" ht="17.25">
      <c r="A79" s="94"/>
      <c r="B79" s="102"/>
      <c r="C79" s="96">
        <v>8</v>
      </c>
      <c r="D79" s="97">
        <v>67</v>
      </c>
      <c r="E79" s="97">
        <v>8</v>
      </c>
      <c r="F79" s="98">
        <v>38</v>
      </c>
      <c r="G79" s="99">
        <v>2.11</v>
      </c>
      <c r="H79" s="100"/>
      <c r="I79" s="97"/>
      <c r="J79" s="100">
        <v>34</v>
      </c>
    </row>
    <row r="80" spans="1:10" ht="17.25">
      <c r="A80" s="94"/>
      <c r="B80" s="102"/>
      <c r="C80" s="96">
        <v>9</v>
      </c>
      <c r="D80" s="97">
        <v>66</v>
      </c>
      <c r="E80" s="97">
        <v>9</v>
      </c>
      <c r="F80" s="98">
        <v>48.2</v>
      </c>
      <c r="G80" s="99">
        <v>1.97</v>
      </c>
      <c r="H80" s="100"/>
      <c r="I80" s="97"/>
      <c r="J80" s="100">
        <v>31</v>
      </c>
    </row>
    <row r="81" spans="1:10" ht="17.25">
      <c r="A81" s="94"/>
      <c r="B81" s="102"/>
      <c r="C81" s="96">
        <v>10</v>
      </c>
      <c r="D81" s="97">
        <v>67</v>
      </c>
      <c r="E81" s="97">
        <v>9</v>
      </c>
      <c r="F81" s="98">
        <v>39.6</v>
      </c>
      <c r="G81" s="99">
        <v>1.73</v>
      </c>
      <c r="H81" s="100"/>
      <c r="I81" s="97"/>
      <c r="J81" s="100">
        <v>33</v>
      </c>
    </row>
    <row r="82" spans="1:10" ht="17.25">
      <c r="A82" s="94"/>
      <c r="B82" s="102"/>
      <c r="C82" s="96">
        <v>11</v>
      </c>
      <c r="D82" s="97">
        <v>73</v>
      </c>
      <c r="E82" s="97">
        <v>10</v>
      </c>
      <c r="F82" s="98">
        <v>32.799999999999997</v>
      </c>
      <c r="G82" s="99">
        <v>2.4900000000000002</v>
      </c>
      <c r="H82" s="100">
        <v>49</v>
      </c>
      <c r="I82" s="97">
        <f t="shared" si="65"/>
        <v>816.83</v>
      </c>
      <c r="J82" s="100">
        <v>38</v>
      </c>
    </row>
    <row r="83" spans="1:10" ht="17.25">
      <c r="A83" s="94"/>
      <c r="B83" s="102"/>
      <c r="C83" s="96">
        <v>12</v>
      </c>
      <c r="D83" s="97">
        <v>70</v>
      </c>
      <c r="E83" s="97">
        <v>7</v>
      </c>
      <c r="F83" s="98">
        <v>38.799999999999997</v>
      </c>
      <c r="G83" s="99">
        <v>2.23</v>
      </c>
      <c r="H83" s="100"/>
      <c r="I83" s="97"/>
      <c r="J83" s="100">
        <v>41</v>
      </c>
    </row>
    <row r="84" spans="1:10" ht="17.25">
      <c r="A84" s="94"/>
      <c r="B84" s="102"/>
      <c r="C84" s="96">
        <v>13</v>
      </c>
      <c r="D84" s="97">
        <v>69</v>
      </c>
      <c r="E84" s="97">
        <v>6</v>
      </c>
      <c r="F84" s="98">
        <v>36.5</v>
      </c>
      <c r="G84" s="99">
        <v>1.93</v>
      </c>
      <c r="H84" s="100"/>
      <c r="I84" s="97"/>
      <c r="J84" s="100">
        <v>35</v>
      </c>
    </row>
    <row r="85" spans="1:10" ht="17.25">
      <c r="A85" s="94"/>
      <c r="B85" s="102"/>
      <c r="C85" s="96">
        <v>14</v>
      </c>
      <c r="D85" s="97">
        <v>70</v>
      </c>
      <c r="E85" s="97">
        <v>8</v>
      </c>
      <c r="F85" s="98">
        <v>44.2</v>
      </c>
      <c r="G85" s="99">
        <v>1.63</v>
      </c>
      <c r="H85" s="100"/>
      <c r="I85" s="97"/>
      <c r="J85" s="100">
        <v>28</v>
      </c>
    </row>
    <row r="86" spans="1:10" ht="17.25">
      <c r="A86" s="94"/>
      <c r="B86" s="102"/>
      <c r="C86" s="96">
        <v>15</v>
      </c>
      <c r="D86" s="97">
        <v>79</v>
      </c>
      <c r="E86" s="97">
        <v>8</v>
      </c>
      <c r="F86" s="98">
        <v>41.8</v>
      </c>
      <c r="G86" s="99">
        <v>2.11</v>
      </c>
      <c r="H86" s="100"/>
      <c r="I86" s="97"/>
      <c r="J86" s="100">
        <v>31</v>
      </c>
    </row>
    <row r="87" spans="1:10" ht="17.25">
      <c r="A87" s="94"/>
      <c r="B87" s="102"/>
      <c r="C87" s="109" t="s">
        <v>45</v>
      </c>
      <c r="D87" s="110">
        <f>AVERAGE(D72:D86)</f>
        <v>66.166666666666671</v>
      </c>
      <c r="E87" s="110">
        <f t="shared" ref="E87" si="66">AVERAGE(E72:E86)</f>
        <v>8.3333333333333339</v>
      </c>
      <c r="F87" s="110">
        <f t="shared" ref="F87" si="67">AVERAGE(F72:F86)</f>
        <v>39.346666666666671</v>
      </c>
      <c r="G87" s="110">
        <f t="shared" ref="G87" si="68">AVERAGE(G72:G86)</f>
        <v>2.0113333333333334</v>
      </c>
      <c r="H87" s="110">
        <f t="shared" ref="H87:I87" si="69">AVERAGE(H72:H86)</f>
        <v>51</v>
      </c>
      <c r="I87" s="110">
        <f t="shared" si="69"/>
        <v>850.17000000000007</v>
      </c>
      <c r="J87" s="110">
        <f t="shared" ref="J87" si="70">AVERAGE(J72:J86)</f>
        <v>35.866666666666667</v>
      </c>
    </row>
    <row r="88" spans="1:10" ht="17.25">
      <c r="A88" s="94"/>
      <c r="B88" s="102"/>
      <c r="C88" s="109" t="s">
        <v>40</v>
      </c>
      <c r="D88" s="110">
        <f>STDEV(D72:D86)</f>
        <v>5.4434320406295491</v>
      </c>
      <c r="E88" s="110">
        <f t="shared" ref="E88:J88" si="71">STDEV(E72:E86)</f>
        <v>1.0801234497346408</v>
      </c>
      <c r="F88" s="110">
        <f t="shared" si="71"/>
        <v>4.2516999401359392</v>
      </c>
      <c r="G88" s="110">
        <f t="shared" si="71"/>
        <v>0.21924763125179519</v>
      </c>
      <c r="H88" s="110">
        <f t="shared" si="71"/>
        <v>3.4641016151377544</v>
      </c>
      <c r="I88" s="110">
        <f t="shared" si="71"/>
        <v>57.746573924346428</v>
      </c>
      <c r="J88" s="110">
        <f t="shared" si="71"/>
        <v>4.9261208538429795</v>
      </c>
    </row>
    <row r="89" spans="1:10" ht="17.25">
      <c r="A89" s="94" t="s">
        <v>36</v>
      </c>
      <c r="B89" s="95" t="s">
        <v>63</v>
      </c>
      <c r="C89" s="96">
        <v>1</v>
      </c>
      <c r="D89" s="97">
        <v>69</v>
      </c>
      <c r="E89" s="97">
        <v>9</v>
      </c>
      <c r="F89" s="98">
        <v>48.3</v>
      </c>
      <c r="G89" s="99">
        <v>2.23</v>
      </c>
      <c r="H89" s="100">
        <v>39</v>
      </c>
      <c r="I89" s="97">
        <f>H89*16.67</f>
        <v>650.13000000000011</v>
      </c>
      <c r="J89" s="100">
        <v>42</v>
      </c>
    </row>
    <row r="90" spans="1:10" ht="17.25">
      <c r="A90" s="94"/>
      <c r="B90" s="102"/>
      <c r="C90" s="96">
        <v>2</v>
      </c>
      <c r="D90" s="97">
        <v>72</v>
      </c>
      <c r="E90" s="97">
        <v>8</v>
      </c>
      <c r="F90" s="98">
        <v>40.799999999999997</v>
      </c>
      <c r="G90" s="99">
        <v>1.77</v>
      </c>
      <c r="H90" s="100"/>
      <c r="I90" s="97"/>
      <c r="J90" s="100">
        <v>30</v>
      </c>
    </row>
    <row r="91" spans="1:10" ht="17.25">
      <c r="A91" s="94"/>
      <c r="B91" s="102"/>
      <c r="C91" s="96">
        <v>3</v>
      </c>
      <c r="D91" s="97">
        <v>75</v>
      </c>
      <c r="E91" s="97">
        <v>7</v>
      </c>
      <c r="F91" s="98">
        <v>50.9</v>
      </c>
      <c r="G91" s="99">
        <v>1.98</v>
      </c>
      <c r="H91" s="100"/>
      <c r="I91" s="97"/>
      <c r="J91" s="100">
        <v>42</v>
      </c>
    </row>
    <row r="92" spans="1:10" ht="17.25">
      <c r="A92" s="94"/>
      <c r="B92" s="102"/>
      <c r="C92" s="96">
        <v>4</v>
      </c>
      <c r="D92" s="97">
        <v>75</v>
      </c>
      <c r="E92" s="97">
        <v>8</v>
      </c>
      <c r="F92" s="98">
        <v>45.1</v>
      </c>
      <c r="G92" s="99">
        <v>2.13</v>
      </c>
      <c r="H92" s="100"/>
      <c r="I92" s="97"/>
      <c r="J92" s="100">
        <v>34</v>
      </c>
    </row>
    <row r="93" spans="1:10" ht="17.25">
      <c r="A93" s="94"/>
      <c r="B93" s="102"/>
      <c r="C93" s="96">
        <v>5</v>
      </c>
      <c r="D93" s="97">
        <v>75</v>
      </c>
      <c r="E93" s="97">
        <v>7.5</v>
      </c>
      <c r="F93" s="98">
        <v>47.4</v>
      </c>
      <c r="G93" s="99">
        <v>2.11</v>
      </c>
      <c r="H93" s="100"/>
      <c r="I93" s="97"/>
      <c r="J93" s="100">
        <v>44</v>
      </c>
    </row>
    <row r="94" spans="1:10" ht="17.25">
      <c r="A94" s="94"/>
      <c r="B94" s="102"/>
      <c r="C94" s="96">
        <v>6</v>
      </c>
      <c r="D94" s="97">
        <v>70</v>
      </c>
      <c r="E94" s="97">
        <v>9</v>
      </c>
      <c r="F94" s="98">
        <v>46.3</v>
      </c>
      <c r="G94" s="99">
        <v>2.1800000000000002</v>
      </c>
      <c r="H94" s="100">
        <v>52</v>
      </c>
      <c r="I94" s="97">
        <f t="shared" ref="I94:I99" si="72">H94*16.67</f>
        <v>866.84000000000015</v>
      </c>
      <c r="J94" s="100">
        <v>43</v>
      </c>
    </row>
    <row r="95" spans="1:10" ht="17.25">
      <c r="A95" s="94"/>
      <c r="B95" s="102"/>
      <c r="C95" s="96">
        <v>7</v>
      </c>
      <c r="D95" s="97">
        <v>66</v>
      </c>
      <c r="E95" s="97">
        <v>8.5</v>
      </c>
      <c r="F95" s="98">
        <v>49.3</v>
      </c>
      <c r="G95" s="99">
        <v>1.93</v>
      </c>
      <c r="H95" s="100"/>
      <c r="I95" s="97"/>
      <c r="J95" s="100">
        <v>44</v>
      </c>
    </row>
    <row r="96" spans="1:10" ht="17.25">
      <c r="A96" s="94"/>
      <c r="B96" s="102"/>
      <c r="C96" s="96">
        <v>8</v>
      </c>
      <c r="D96" s="97">
        <v>74</v>
      </c>
      <c r="E96" s="97">
        <v>8</v>
      </c>
      <c r="F96" s="98">
        <v>48.6</v>
      </c>
      <c r="G96" s="99">
        <v>1.78</v>
      </c>
      <c r="H96" s="100"/>
      <c r="I96" s="97"/>
      <c r="J96" s="100">
        <v>47</v>
      </c>
    </row>
    <row r="97" spans="1:10" ht="17.25">
      <c r="A97" s="94"/>
      <c r="B97" s="102"/>
      <c r="C97" s="96">
        <v>9</v>
      </c>
      <c r="D97" s="97">
        <v>74</v>
      </c>
      <c r="E97" s="97">
        <v>7</v>
      </c>
      <c r="F97" s="98">
        <v>43.9</v>
      </c>
      <c r="G97" s="99">
        <v>1.97</v>
      </c>
      <c r="H97" s="100"/>
      <c r="I97" s="97"/>
      <c r="J97" s="100">
        <v>44</v>
      </c>
    </row>
    <row r="98" spans="1:10" ht="17.25">
      <c r="A98" s="94"/>
      <c r="B98" s="102"/>
      <c r="C98" s="96">
        <v>10</v>
      </c>
      <c r="D98" s="97">
        <v>73</v>
      </c>
      <c r="E98" s="97">
        <v>6</v>
      </c>
      <c r="F98" s="98">
        <v>42.7</v>
      </c>
      <c r="G98" s="99">
        <v>2.13</v>
      </c>
      <c r="H98" s="100"/>
      <c r="I98" s="97"/>
      <c r="J98" s="100">
        <v>38</v>
      </c>
    </row>
    <row r="99" spans="1:10" ht="17.25">
      <c r="A99" s="94"/>
      <c r="B99" s="102"/>
      <c r="C99" s="96">
        <v>11</v>
      </c>
      <c r="D99" s="97">
        <v>71</v>
      </c>
      <c r="E99" s="97">
        <v>7.5</v>
      </c>
      <c r="F99" s="98">
        <v>43.6</v>
      </c>
      <c r="G99" s="99">
        <v>2.84</v>
      </c>
      <c r="H99" s="100">
        <v>45</v>
      </c>
      <c r="I99" s="97">
        <f t="shared" si="72"/>
        <v>750.15000000000009</v>
      </c>
      <c r="J99" s="100">
        <v>45</v>
      </c>
    </row>
    <row r="100" spans="1:10" ht="17.25">
      <c r="A100" s="94"/>
      <c r="B100" s="102"/>
      <c r="C100" s="96">
        <v>12</v>
      </c>
      <c r="D100" s="97">
        <v>74</v>
      </c>
      <c r="E100" s="97">
        <v>8</v>
      </c>
      <c r="F100" s="98">
        <v>48.4</v>
      </c>
      <c r="G100" s="99">
        <v>2.4300000000000002</v>
      </c>
      <c r="H100" s="100"/>
      <c r="I100" s="97"/>
      <c r="J100" s="100">
        <v>47</v>
      </c>
    </row>
    <row r="101" spans="1:10" ht="17.25">
      <c r="A101" s="94"/>
      <c r="B101" s="102"/>
      <c r="C101" s="96">
        <v>13</v>
      </c>
      <c r="D101" s="97">
        <v>72</v>
      </c>
      <c r="E101" s="97">
        <v>7</v>
      </c>
      <c r="F101" s="98">
        <v>51</v>
      </c>
      <c r="G101" s="99">
        <v>2.36</v>
      </c>
      <c r="H101" s="100"/>
      <c r="I101" s="97"/>
      <c r="J101" s="100">
        <v>41</v>
      </c>
    </row>
    <row r="102" spans="1:10" ht="17.25">
      <c r="A102" s="94"/>
      <c r="B102" s="102"/>
      <c r="C102" s="96">
        <v>14</v>
      </c>
      <c r="D102" s="97">
        <v>62</v>
      </c>
      <c r="E102" s="97">
        <v>10.5</v>
      </c>
      <c r="F102" s="98">
        <v>57.5</v>
      </c>
      <c r="G102" s="99">
        <v>2.93</v>
      </c>
      <c r="H102" s="100"/>
      <c r="I102" s="97"/>
      <c r="J102" s="100">
        <v>43</v>
      </c>
    </row>
    <row r="103" spans="1:10" ht="17.25">
      <c r="A103" s="94"/>
      <c r="B103" s="102"/>
      <c r="C103" s="96">
        <v>15</v>
      </c>
      <c r="D103" s="97">
        <v>71</v>
      </c>
      <c r="E103" s="97">
        <v>6.5</v>
      </c>
      <c r="F103" s="98">
        <v>45.1</v>
      </c>
      <c r="G103" s="99">
        <v>1.83</v>
      </c>
      <c r="H103" s="100"/>
      <c r="I103" s="97"/>
      <c r="J103" s="100">
        <v>48</v>
      </c>
    </row>
    <row r="104" spans="1:10" ht="17.25">
      <c r="A104" s="94"/>
      <c r="B104" s="102"/>
      <c r="C104" s="109" t="s">
        <v>45</v>
      </c>
      <c r="D104" s="110">
        <f>AVERAGE(D89:D103)</f>
        <v>71.533333333333331</v>
      </c>
      <c r="E104" s="110">
        <f t="shared" ref="E104" si="73">AVERAGE(E89:E103)</f>
        <v>7.833333333333333</v>
      </c>
      <c r="F104" s="110">
        <f t="shared" ref="F104" si="74">AVERAGE(F89:F103)</f>
        <v>47.260000000000005</v>
      </c>
      <c r="G104" s="110">
        <f t="shared" ref="G104" si="75">AVERAGE(G89:G103)</f>
        <v>2.1733333333333329</v>
      </c>
      <c r="H104" s="110">
        <f t="shared" ref="H104:I104" si="76">AVERAGE(H89:H103)</f>
        <v>45.333333333333336</v>
      </c>
      <c r="I104" s="110">
        <f t="shared" si="76"/>
        <v>755.70666666666682</v>
      </c>
      <c r="J104" s="110">
        <f t="shared" ref="J104" si="77">AVERAGE(J89:J103)</f>
        <v>42.133333333333333</v>
      </c>
    </row>
    <row r="105" spans="1:10" ht="18" thickBot="1">
      <c r="A105" s="94"/>
      <c r="B105" s="102"/>
      <c r="C105" s="109" t="s">
        <v>40</v>
      </c>
      <c r="D105" s="110">
        <f>STDEV(D89:D103)</f>
        <v>3.6619016657365075</v>
      </c>
      <c r="E105" s="110">
        <f t="shared" ref="E105:J105" si="78">STDEV(E89:E103)</f>
        <v>1.1286317042372709</v>
      </c>
      <c r="F105" s="110">
        <f t="shared" si="78"/>
        <v>4.1223779545306121</v>
      </c>
      <c r="G105" s="116">
        <f t="shared" si="78"/>
        <v>0.34866411726282992</v>
      </c>
      <c r="H105" s="110">
        <f t="shared" si="78"/>
        <v>6.5064070986477232</v>
      </c>
      <c r="I105" s="110">
        <f t="shared" si="78"/>
        <v>108.46180633445731</v>
      </c>
      <c r="J105" s="110">
        <f t="shared" si="78"/>
        <v>4.8824271871780391</v>
      </c>
    </row>
    <row r="106" spans="1:10" ht="35.25">
      <c r="A106" s="87" t="s">
        <v>1</v>
      </c>
      <c r="B106" s="88" t="s">
        <v>48</v>
      </c>
      <c r="C106" s="88" t="s">
        <v>49</v>
      </c>
      <c r="D106" s="88" t="s">
        <v>50</v>
      </c>
      <c r="E106" s="89" t="s">
        <v>51</v>
      </c>
      <c r="F106" s="90" t="s">
        <v>52</v>
      </c>
      <c r="G106" s="115" t="s">
        <v>53</v>
      </c>
      <c r="H106" s="92" t="s">
        <v>78</v>
      </c>
      <c r="I106" s="92" t="s">
        <v>79</v>
      </c>
      <c r="J106" s="93" t="s">
        <v>54</v>
      </c>
    </row>
    <row r="107" spans="1:10" ht="17.25">
      <c r="A107" s="94" t="s">
        <v>67</v>
      </c>
      <c r="B107" s="95" t="s">
        <v>63</v>
      </c>
      <c r="C107" s="96">
        <v>1</v>
      </c>
      <c r="D107" s="97">
        <v>55</v>
      </c>
      <c r="E107" s="97">
        <v>8</v>
      </c>
      <c r="F107" s="98">
        <v>46.9</v>
      </c>
      <c r="G107" s="99">
        <v>2.0099999999999998</v>
      </c>
      <c r="H107" s="100">
        <v>55</v>
      </c>
      <c r="I107" s="97">
        <f>H107*16.67</f>
        <v>916.85000000000014</v>
      </c>
      <c r="J107" s="100">
        <v>31</v>
      </c>
    </row>
    <row r="108" spans="1:10" ht="17.25">
      <c r="A108" s="94"/>
      <c r="B108" s="102"/>
      <c r="C108" s="96">
        <v>2</v>
      </c>
      <c r="D108" s="97">
        <v>57</v>
      </c>
      <c r="E108" s="97">
        <v>9</v>
      </c>
      <c r="F108" s="98">
        <v>43.4</v>
      </c>
      <c r="G108" s="99">
        <v>2.0299999999999998</v>
      </c>
      <c r="H108" s="100"/>
      <c r="I108" s="97"/>
      <c r="J108" s="100">
        <v>31</v>
      </c>
    </row>
    <row r="109" spans="1:10" ht="17.25">
      <c r="A109" s="94"/>
      <c r="B109" s="102"/>
      <c r="C109" s="96">
        <v>3</v>
      </c>
      <c r="D109" s="97">
        <v>54</v>
      </c>
      <c r="E109" s="97">
        <v>9</v>
      </c>
      <c r="F109" s="98">
        <v>42.7</v>
      </c>
      <c r="G109" s="99">
        <v>2.17</v>
      </c>
      <c r="H109" s="100"/>
      <c r="I109" s="97"/>
      <c r="J109" s="100">
        <v>44</v>
      </c>
    </row>
    <row r="110" spans="1:10" ht="17.25">
      <c r="A110" s="94"/>
      <c r="B110" s="102"/>
      <c r="C110" s="96">
        <v>4</v>
      </c>
      <c r="D110" s="97">
        <v>54</v>
      </c>
      <c r="E110" s="97">
        <v>7</v>
      </c>
      <c r="F110" s="98">
        <v>30.5</v>
      </c>
      <c r="G110" s="99">
        <v>2.0699999999999998</v>
      </c>
      <c r="H110" s="100"/>
      <c r="I110" s="97"/>
      <c r="J110" s="100">
        <v>42</v>
      </c>
    </row>
    <row r="111" spans="1:10" ht="17.25">
      <c r="A111" s="94"/>
      <c r="B111" s="102"/>
      <c r="C111" s="96">
        <v>5</v>
      </c>
      <c r="D111" s="97">
        <v>47</v>
      </c>
      <c r="E111" s="97">
        <v>9</v>
      </c>
      <c r="F111" s="98">
        <v>38.200000000000003</v>
      </c>
      <c r="G111" s="99">
        <v>1.77</v>
      </c>
      <c r="H111" s="100"/>
      <c r="I111" s="97"/>
      <c r="J111" s="100">
        <v>46</v>
      </c>
    </row>
    <row r="112" spans="1:10" ht="17.25">
      <c r="A112" s="94"/>
      <c r="B112" s="102"/>
      <c r="C112" s="96">
        <v>6</v>
      </c>
      <c r="D112" s="97">
        <v>63</v>
      </c>
      <c r="E112" s="97">
        <v>9</v>
      </c>
      <c r="F112" s="98">
        <v>44.1</v>
      </c>
      <c r="G112" s="99">
        <v>2.63</v>
      </c>
      <c r="H112" s="100">
        <v>52</v>
      </c>
      <c r="I112" s="97">
        <f t="shared" ref="I112:I117" si="79">H112*16.67</f>
        <v>866.84000000000015</v>
      </c>
      <c r="J112" s="100">
        <v>39</v>
      </c>
    </row>
    <row r="113" spans="1:10" ht="17.25">
      <c r="A113" s="94"/>
      <c r="B113" s="102"/>
      <c r="C113" s="96">
        <v>7</v>
      </c>
      <c r="D113" s="97">
        <v>67</v>
      </c>
      <c r="E113" s="97">
        <v>7</v>
      </c>
      <c r="F113" s="98">
        <v>45.8</v>
      </c>
      <c r="G113" s="99">
        <v>2.4300000000000002</v>
      </c>
      <c r="H113" s="100"/>
      <c r="I113" s="97"/>
      <c r="J113" s="100">
        <v>39</v>
      </c>
    </row>
    <row r="114" spans="1:10" ht="17.25">
      <c r="A114" s="94"/>
      <c r="B114" s="102"/>
      <c r="C114" s="96">
        <v>8</v>
      </c>
      <c r="D114" s="97">
        <v>64</v>
      </c>
      <c r="E114" s="97">
        <v>8</v>
      </c>
      <c r="F114" s="98">
        <v>47.2</v>
      </c>
      <c r="G114" s="99">
        <v>2.33</v>
      </c>
      <c r="H114" s="100"/>
      <c r="I114" s="97"/>
      <c r="J114" s="100">
        <v>39</v>
      </c>
    </row>
    <row r="115" spans="1:10" ht="17.25">
      <c r="A115" s="94"/>
      <c r="B115" s="102"/>
      <c r="C115" s="96">
        <v>9</v>
      </c>
      <c r="D115" s="97">
        <v>71</v>
      </c>
      <c r="E115" s="97">
        <v>9</v>
      </c>
      <c r="F115" s="98">
        <v>46.7</v>
      </c>
      <c r="G115" s="99">
        <v>1.99</v>
      </c>
      <c r="H115" s="100"/>
      <c r="I115" s="97"/>
      <c r="J115" s="100">
        <v>40</v>
      </c>
    </row>
    <row r="116" spans="1:10" ht="17.25">
      <c r="A116" s="94"/>
      <c r="B116" s="102"/>
      <c r="C116" s="96">
        <v>10</v>
      </c>
      <c r="D116" s="97">
        <v>58</v>
      </c>
      <c r="E116" s="97">
        <v>8</v>
      </c>
      <c r="F116" s="98">
        <v>41.9</v>
      </c>
      <c r="G116" s="99">
        <v>2.17</v>
      </c>
      <c r="H116" s="100"/>
      <c r="I116" s="97"/>
      <c r="J116" s="100">
        <v>38</v>
      </c>
    </row>
    <row r="117" spans="1:10" ht="17.25">
      <c r="A117" s="94"/>
      <c r="B117" s="102"/>
      <c r="C117" s="96">
        <v>11</v>
      </c>
      <c r="D117" s="97">
        <v>55</v>
      </c>
      <c r="E117" s="97">
        <v>9</v>
      </c>
      <c r="F117" s="98">
        <v>44.6</v>
      </c>
      <c r="G117" s="99">
        <v>2.54</v>
      </c>
      <c r="H117" s="100">
        <v>51</v>
      </c>
      <c r="I117" s="97">
        <f t="shared" si="79"/>
        <v>850.17000000000007</v>
      </c>
      <c r="J117" s="100">
        <v>40</v>
      </c>
    </row>
    <row r="118" spans="1:10" ht="17.25">
      <c r="A118" s="94"/>
      <c r="B118" s="102"/>
      <c r="C118" s="96">
        <v>12</v>
      </c>
      <c r="D118" s="97">
        <v>69</v>
      </c>
      <c r="E118" s="97">
        <v>9</v>
      </c>
      <c r="F118" s="98">
        <v>41</v>
      </c>
      <c r="G118" s="99">
        <v>2.13</v>
      </c>
      <c r="H118" s="100"/>
      <c r="I118" s="97"/>
      <c r="J118" s="100">
        <v>46</v>
      </c>
    </row>
    <row r="119" spans="1:10" ht="17.25">
      <c r="A119" s="94"/>
      <c r="B119" s="102"/>
      <c r="C119" s="96">
        <v>13</v>
      </c>
      <c r="D119" s="97">
        <v>64</v>
      </c>
      <c r="E119" s="97">
        <v>8</v>
      </c>
      <c r="F119" s="98">
        <v>37.799999999999997</v>
      </c>
      <c r="G119" s="99">
        <v>2.17</v>
      </c>
      <c r="H119" s="100"/>
      <c r="I119" s="97"/>
      <c r="J119" s="100">
        <v>33</v>
      </c>
    </row>
    <row r="120" spans="1:10" ht="17.25">
      <c r="A120" s="94"/>
      <c r="B120" s="102"/>
      <c r="C120" s="96">
        <v>14</v>
      </c>
      <c r="D120" s="97">
        <v>57</v>
      </c>
      <c r="E120" s="97">
        <v>9</v>
      </c>
      <c r="F120" s="98">
        <v>43.8</v>
      </c>
      <c r="G120" s="99">
        <v>2.0699999999999998</v>
      </c>
      <c r="H120" s="100"/>
      <c r="I120" s="97"/>
      <c r="J120" s="100">
        <v>35</v>
      </c>
    </row>
    <row r="121" spans="1:10" ht="17.25">
      <c r="A121" s="94"/>
      <c r="B121" s="102"/>
      <c r="C121" s="96">
        <v>15</v>
      </c>
      <c r="D121" s="97">
        <v>63</v>
      </c>
      <c r="E121" s="97">
        <v>8</v>
      </c>
      <c r="F121" s="98">
        <v>43.5</v>
      </c>
      <c r="G121" s="99">
        <v>2.4300000000000002</v>
      </c>
      <c r="H121" s="100"/>
      <c r="I121" s="97"/>
      <c r="J121" s="100">
        <v>34</v>
      </c>
    </row>
    <row r="122" spans="1:10" ht="17.25">
      <c r="A122" s="94"/>
      <c r="B122" s="102"/>
      <c r="C122" s="109" t="s">
        <v>45</v>
      </c>
      <c r="D122" s="110">
        <f>AVERAGE(D107:D121)</f>
        <v>59.866666666666667</v>
      </c>
      <c r="E122" s="110">
        <f t="shared" ref="E122" si="80">AVERAGE(E107:E121)</f>
        <v>8.4</v>
      </c>
      <c r="F122" s="110">
        <f>AVERAGE(F107:F121)</f>
        <v>42.539999999999992</v>
      </c>
      <c r="G122" s="110">
        <f t="shared" ref="G122" si="81">AVERAGE(G107:G121)</f>
        <v>2.1959999999999993</v>
      </c>
      <c r="H122" s="110">
        <f t="shared" ref="H122:I122" si="82">AVERAGE(H107:H121)</f>
        <v>52.666666666666664</v>
      </c>
      <c r="I122" s="110">
        <f t="shared" si="82"/>
        <v>877.95333333333349</v>
      </c>
      <c r="J122" s="110">
        <f t="shared" ref="J122" si="83">AVERAGE(J107:J121)</f>
        <v>38.466666666666669</v>
      </c>
    </row>
    <row r="123" spans="1:10" ht="17.25">
      <c r="A123" s="94"/>
      <c r="B123" s="102"/>
      <c r="C123" s="109" t="s">
        <v>40</v>
      </c>
      <c r="D123" s="110">
        <f>STDEV(D107:D121)</f>
        <v>6.621034302742661</v>
      </c>
      <c r="E123" s="110">
        <f t="shared" ref="E123:J123" si="84">STDEV(E107:E121)</f>
        <v>0.73678839761300718</v>
      </c>
      <c r="F123" s="110">
        <f>STDEV(F107:F121)</f>
        <v>4.3724461934123005</v>
      </c>
      <c r="G123" s="110">
        <f t="shared" si="84"/>
        <v>0.2327414261118424</v>
      </c>
      <c r="H123" s="110">
        <f t="shared" si="84"/>
        <v>2.0816659994661326</v>
      </c>
      <c r="I123" s="110">
        <f t="shared" si="84"/>
        <v>34.701372211100455</v>
      </c>
      <c r="J123" s="110">
        <f t="shared" si="84"/>
        <v>4.8970350602126995</v>
      </c>
    </row>
    <row r="124" spans="1:10" ht="17.25">
      <c r="A124" s="94" t="s">
        <v>68</v>
      </c>
      <c r="B124" s="95" t="s">
        <v>63</v>
      </c>
      <c r="C124" s="96">
        <v>1</v>
      </c>
      <c r="D124" s="97">
        <v>70</v>
      </c>
      <c r="E124" s="97">
        <v>8</v>
      </c>
      <c r="F124" s="98">
        <v>37.5</v>
      </c>
      <c r="G124" s="99">
        <v>2.59</v>
      </c>
      <c r="H124" s="100">
        <v>38</v>
      </c>
      <c r="I124" s="97">
        <f>H124*16.67</f>
        <v>633.46</v>
      </c>
      <c r="J124" s="100">
        <v>35</v>
      </c>
    </row>
    <row r="125" spans="1:10" ht="17.25">
      <c r="A125" s="94"/>
      <c r="B125" s="102"/>
      <c r="C125" s="96">
        <v>2</v>
      </c>
      <c r="D125" s="97">
        <v>60</v>
      </c>
      <c r="E125" s="97">
        <v>8</v>
      </c>
      <c r="F125" s="98">
        <v>32.6</v>
      </c>
      <c r="G125" s="99">
        <v>2.63</v>
      </c>
      <c r="H125" s="100"/>
      <c r="I125" s="97"/>
      <c r="J125" s="100">
        <v>29</v>
      </c>
    </row>
    <row r="126" spans="1:10" ht="17.25">
      <c r="A126" s="94"/>
      <c r="B126" s="102"/>
      <c r="C126" s="96">
        <v>3</v>
      </c>
      <c r="D126" s="97">
        <v>67</v>
      </c>
      <c r="E126" s="97">
        <v>8</v>
      </c>
      <c r="F126" s="98">
        <v>38.1</v>
      </c>
      <c r="G126" s="99">
        <v>2.17</v>
      </c>
      <c r="H126" s="100"/>
      <c r="I126" s="97"/>
      <c r="J126" s="100">
        <v>30</v>
      </c>
    </row>
    <row r="127" spans="1:10" ht="17.25">
      <c r="A127" s="94"/>
      <c r="B127" s="102"/>
      <c r="C127" s="96">
        <v>4</v>
      </c>
      <c r="D127" s="97">
        <v>70</v>
      </c>
      <c r="E127" s="97">
        <v>8</v>
      </c>
      <c r="F127" s="98">
        <v>36.299999999999997</v>
      </c>
      <c r="G127" s="99">
        <v>2.4300000000000002</v>
      </c>
      <c r="H127" s="100"/>
      <c r="I127" s="97"/>
      <c r="J127" s="100">
        <v>36</v>
      </c>
    </row>
    <row r="128" spans="1:10" ht="17.25">
      <c r="A128" s="94"/>
      <c r="B128" s="102"/>
      <c r="C128" s="96">
        <v>5</v>
      </c>
      <c r="D128" s="97">
        <v>64</v>
      </c>
      <c r="E128" s="97">
        <v>7</v>
      </c>
      <c r="F128" s="98">
        <v>40.5</v>
      </c>
      <c r="G128" s="99">
        <v>2.33</v>
      </c>
      <c r="H128" s="100"/>
      <c r="I128" s="97"/>
      <c r="J128" s="100">
        <v>26</v>
      </c>
    </row>
    <row r="129" spans="1:10" ht="17.25">
      <c r="A129" s="94"/>
      <c r="B129" s="102"/>
      <c r="C129" s="96">
        <v>6</v>
      </c>
      <c r="D129" s="97">
        <v>70</v>
      </c>
      <c r="E129" s="97">
        <v>8</v>
      </c>
      <c r="F129" s="98">
        <v>37.4</v>
      </c>
      <c r="G129" s="99">
        <v>2.63</v>
      </c>
      <c r="H129" s="100">
        <v>54</v>
      </c>
      <c r="I129" s="97">
        <f t="shared" ref="I129:I134" si="85">H129*16.67</f>
        <v>900.18000000000006</v>
      </c>
      <c r="J129" s="100">
        <v>24</v>
      </c>
    </row>
    <row r="130" spans="1:10" ht="17.25">
      <c r="A130" s="94"/>
      <c r="B130" s="102"/>
      <c r="C130" s="96">
        <v>7</v>
      </c>
      <c r="D130" s="97">
        <v>66</v>
      </c>
      <c r="E130" s="97">
        <v>7</v>
      </c>
      <c r="F130" s="98">
        <v>36.1</v>
      </c>
      <c r="G130" s="99">
        <v>3</v>
      </c>
      <c r="H130" s="100"/>
      <c r="I130" s="97"/>
      <c r="J130" s="100">
        <v>34</v>
      </c>
    </row>
    <row r="131" spans="1:10" ht="17.25">
      <c r="A131" s="94"/>
      <c r="B131" s="102"/>
      <c r="C131" s="96">
        <v>8</v>
      </c>
      <c r="D131" s="97">
        <v>68</v>
      </c>
      <c r="E131" s="97">
        <v>8</v>
      </c>
      <c r="F131" s="98">
        <v>38.700000000000003</v>
      </c>
      <c r="G131" s="99">
        <v>2.33</v>
      </c>
      <c r="H131" s="100"/>
      <c r="I131" s="97"/>
      <c r="J131" s="100">
        <v>29</v>
      </c>
    </row>
    <row r="132" spans="1:10" ht="17.25">
      <c r="A132" s="94"/>
      <c r="B132" s="102"/>
      <c r="C132" s="96">
        <v>9</v>
      </c>
      <c r="D132" s="97">
        <v>69</v>
      </c>
      <c r="E132" s="97">
        <v>9</v>
      </c>
      <c r="F132" s="98">
        <v>36</v>
      </c>
      <c r="G132" s="99">
        <v>2.5299999999999998</v>
      </c>
      <c r="H132" s="100"/>
      <c r="I132" s="97"/>
      <c r="J132" s="100">
        <v>34</v>
      </c>
    </row>
    <row r="133" spans="1:10" ht="17.25">
      <c r="A133" s="94"/>
      <c r="B133" s="102"/>
      <c r="C133" s="96">
        <v>10</v>
      </c>
      <c r="D133" s="97">
        <v>67</v>
      </c>
      <c r="E133" s="97">
        <v>8</v>
      </c>
      <c r="F133" s="98">
        <v>38.299999999999997</v>
      </c>
      <c r="G133" s="99">
        <v>2.73</v>
      </c>
      <c r="H133" s="100"/>
      <c r="I133" s="97"/>
      <c r="J133" s="100">
        <v>33</v>
      </c>
    </row>
    <row r="134" spans="1:10" ht="17.25">
      <c r="A134" s="94"/>
      <c r="B134" s="102"/>
      <c r="C134" s="96">
        <v>11</v>
      </c>
      <c r="D134" s="97">
        <v>67</v>
      </c>
      <c r="E134" s="97">
        <v>8</v>
      </c>
      <c r="F134" s="98">
        <v>32.700000000000003</v>
      </c>
      <c r="G134" s="99">
        <v>2.0699999999999998</v>
      </c>
      <c r="H134" s="100">
        <v>48</v>
      </c>
      <c r="I134" s="97">
        <f t="shared" si="85"/>
        <v>800.16000000000008</v>
      </c>
      <c r="J134" s="100">
        <v>35</v>
      </c>
    </row>
    <row r="135" spans="1:10" ht="17.25">
      <c r="A135" s="94"/>
      <c r="B135" s="102"/>
      <c r="C135" s="96">
        <v>12</v>
      </c>
      <c r="D135" s="97">
        <v>69</v>
      </c>
      <c r="E135" s="97">
        <v>8</v>
      </c>
      <c r="F135" s="98">
        <v>36.1</v>
      </c>
      <c r="G135" s="99">
        <v>1.77</v>
      </c>
      <c r="H135" s="100"/>
      <c r="I135" s="97"/>
      <c r="J135" s="100">
        <v>35</v>
      </c>
    </row>
    <row r="136" spans="1:10" ht="17.25">
      <c r="A136" s="94"/>
      <c r="B136" s="102"/>
      <c r="C136" s="96">
        <v>13</v>
      </c>
      <c r="D136" s="97">
        <v>67</v>
      </c>
      <c r="E136" s="97">
        <v>7.5</v>
      </c>
      <c r="F136" s="98">
        <v>27.7</v>
      </c>
      <c r="G136" s="99">
        <v>2.0299999999999998</v>
      </c>
      <c r="H136" s="100"/>
      <c r="I136" s="97"/>
      <c r="J136" s="100">
        <v>31</v>
      </c>
    </row>
    <row r="137" spans="1:10" ht="17.25">
      <c r="A137" s="94"/>
      <c r="B137" s="102"/>
      <c r="C137" s="96">
        <v>14</v>
      </c>
      <c r="D137" s="97">
        <v>65</v>
      </c>
      <c r="E137" s="97">
        <v>9</v>
      </c>
      <c r="F137" s="98">
        <v>34.9</v>
      </c>
      <c r="G137" s="99">
        <v>2.0699999999999998</v>
      </c>
      <c r="H137" s="100"/>
      <c r="I137" s="97"/>
      <c r="J137" s="100">
        <v>33</v>
      </c>
    </row>
    <row r="138" spans="1:10" ht="17.25">
      <c r="A138" s="94"/>
      <c r="B138" s="102"/>
      <c r="C138" s="96">
        <v>15</v>
      </c>
      <c r="D138" s="97">
        <v>69</v>
      </c>
      <c r="E138" s="97">
        <v>7</v>
      </c>
      <c r="F138" s="98">
        <v>31.9</v>
      </c>
      <c r="G138" s="99">
        <v>1.73</v>
      </c>
      <c r="H138" s="100"/>
      <c r="I138" s="97"/>
      <c r="J138" s="100">
        <v>31</v>
      </c>
    </row>
    <row r="139" spans="1:10" ht="17.25">
      <c r="A139" s="94"/>
      <c r="B139" s="102"/>
      <c r="C139" s="109" t="s">
        <v>45</v>
      </c>
      <c r="D139" s="110">
        <f>AVERAGE(D124:D138)</f>
        <v>67.2</v>
      </c>
      <c r="E139" s="110">
        <f t="shared" ref="E139" si="86">AVERAGE(E124:E138)</f>
        <v>7.9</v>
      </c>
      <c r="F139" s="110">
        <f t="shared" ref="F139" si="87">AVERAGE(F124:F138)</f>
        <v>35.653333333333329</v>
      </c>
      <c r="G139" s="110">
        <f t="shared" ref="G139" si="88">AVERAGE(G124:G138)</f>
        <v>2.3359999999999999</v>
      </c>
      <c r="H139" s="110">
        <f t="shared" ref="H139:I139" si="89">AVERAGE(H124:H138)</f>
        <v>46.666666666666664</v>
      </c>
      <c r="I139" s="110">
        <f t="shared" si="89"/>
        <v>777.93333333333339</v>
      </c>
      <c r="J139" s="110">
        <f t="shared" ref="J139" si="90">AVERAGE(J124:J138)</f>
        <v>31.666666666666668</v>
      </c>
    </row>
    <row r="140" spans="1:10" ht="17.25">
      <c r="A140" s="94"/>
      <c r="B140" s="102"/>
      <c r="C140" s="109" t="s">
        <v>40</v>
      </c>
      <c r="D140" s="110">
        <f>STDEV(D124:D138)</f>
        <v>2.7044936151312537</v>
      </c>
      <c r="E140" s="110">
        <f t="shared" ref="E140:J140" si="91">STDEV(E124:E138)</f>
        <v>0.60356086212221738</v>
      </c>
      <c r="F140" s="110">
        <f t="shared" si="91"/>
        <v>3.2636234610074273</v>
      </c>
      <c r="G140" s="110">
        <f t="shared" si="91"/>
        <v>0.36157986669614212</v>
      </c>
      <c r="H140" s="110">
        <f t="shared" si="91"/>
        <v>8.08290376865477</v>
      </c>
      <c r="I140" s="110">
        <f t="shared" ref="I140" si="92">STDEV(I124:I138)</f>
        <v>134.74200582347567</v>
      </c>
      <c r="J140" s="110">
        <f t="shared" si="91"/>
        <v>3.5388994791897614</v>
      </c>
    </row>
  </sheetData>
  <mergeCells count="22">
    <mergeCell ref="L38:L42"/>
    <mergeCell ref="M38:M42"/>
    <mergeCell ref="M13:M17"/>
    <mergeCell ref="L28:L32"/>
    <mergeCell ref="M28:M32"/>
    <mergeCell ref="L33:L37"/>
    <mergeCell ref="M33:M37"/>
    <mergeCell ref="L18:L22"/>
    <mergeCell ref="M18:M22"/>
    <mergeCell ref="L23:L27"/>
    <mergeCell ref="M23:M27"/>
    <mergeCell ref="L1:L2"/>
    <mergeCell ref="M1:M2"/>
    <mergeCell ref="N1:N2"/>
    <mergeCell ref="O1:Q1"/>
    <mergeCell ref="R1:T1"/>
    <mergeCell ref="U1:W1"/>
    <mergeCell ref="L3:L7"/>
    <mergeCell ref="M3:M7"/>
    <mergeCell ref="L8:L12"/>
    <mergeCell ref="M8:M12"/>
    <mergeCell ref="L13:L17"/>
  </mergeCells>
  <phoneticPr fontId="4" type="noConversion"/>
  <pageMargins left="0.7" right="0.7" top="0.75" bottom="0.75" header="0.3" footer="0.3"/>
  <pageSetup paperSize="9" scale="3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8751-81A0-4E71-9B22-8821194C1F08}">
  <sheetPr>
    <pageSetUpPr fitToPage="1"/>
  </sheetPr>
  <dimension ref="A1:W140"/>
  <sheetViews>
    <sheetView topLeftCell="A103" zoomScale="85" zoomScaleNormal="85" workbookViewId="0">
      <selection activeCell="O61" sqref="O61"/>
    </sheetView>
  </sheetViews>
  <sheetFormatPr defaultRowHeight="16.5"/>
  <cols>
    <col min="1" max="1" width="7.75" style="23" bestFit="1" customWidth="1"/>
    <col min="2" max="2" width="9.125" style="23" bestFit="1" customWidth="1"/>
    <col min="3" max="3" width="5.75" style="23" bestFit="1" customWidth="1"/>
    <col min="4" max="4" width="10.125" style="23" bestFit="1" customWidth="1"/>
    <col min="5" max="5" width="10.125" style="23" customWidth="1"/>
    <col min="6" max="6" width="11.875" style="23" bestFit="1" customWidth="1"/>
    <col min="7" max="7" width="10.25" style="23" bestFit="1" customWidth="1"/>
    <col min="8" max="9" width="12.125" style="23" customWidth="1"/>
    <col min="10" max="10" width="10.25" style="23" customWidth="1"/>
    <col min="11" max="16" width="9" style="23"/>
    <col min="17" max="17" width="13.125" style="23" bestFit="1" customWidth="1"/>
    <col min="18" max="16384" width="9" style="23"/>
  </cols>
  <sheetData>
    <row r="1" spans="1:23" ht="35.25">
      <c r="A1" s="87" t="s">
        <v>1</v>
      </c>
      <c r="B1" s="88" t="s">
        <v>48</v>
      </c>
      <c r="C1" s="88" t="s">
        <v>49</v>
      </c>
      <c r="D1" s="88" t="s">
        <v>50</v>
      </c>
      <c r="E1" s="89" t="s">
        <v>51</v>
      </c>
      <c r="F1" s="90" t="s">
        <v>52</v>
      </c>
      <c r="G1" s="91" t="s">
        <v>53</v>
      </c>
      <c r="H1" s="92" t="s">
        <v>78</v>
      </c>
      <c r="I1" s="92" t="s">
        <v>79</v>
      </c>
      <c r="L1" s="203" t="s">
        <v>1</v>
      </c>
      <c r="M1" s="205" t="s">
        <v>48</v>
      </c>
      <c r="N1" s="205" t="s">
        <v>49</v>
      </c>
      <c r="O1" s="201" t="s">
        <v>55</v>
      </c>
      <c r="P1" s="202"/>
      <c r="Q1" s="207"/>
      <c r="R1" s="201" t="s">
        <v>56</v>
      </c>
      <c r="S1" s="202"/>
      <c r="T1" s="207"/>
      <c r="U1" s="201" t="s">
        <v>57</v>
      </c>
      <c r="V1" s="202"/>
      <c r="W1" s="207"/>
    </row>
    <row r="2" spans="1:23" ht="17.25">
      <c r="A2" s="94" t="s">
        <v>31</v>
      </c>
      <c r="B2" s="134" t="s">
        <v>80</v>
      </c>
      <c r="C2" s="96">
        <v>1</v>
      </c>
      <c r="D2" s="97">
        <v>77</v>
      </c>
      <c r="E2" s="97">
        <v>10</v>
      </c>
      <c r="F2" s="98">
        <v>26.4</v>
      </c>
      <c r="G2" s="99">
        <v>2.58</v>
      </c>
      <c r="H2" s="100">
        <v>48</v>
      </c>
      <c r="I2" s="97">
        <f>H2*16.67</f>
        <v>800.16000000000008</v>
      </c>
      <c r="L2" s="204"/>
      <c r="M2" s="206"/>
      <c r="N2" s="206"/>
      <c r="O2" s="101" t="s">
        <v>58</v>
      </c>
      <c r="P2" s="101" t="s">
        <v>59</v>
      </c>
      <c r="Q2" s="101" t="s">
        <v>60</v>
      </c>
      <c r="R2" s="101" t="s">
        <v>58</v>
      </c>
      <c r="S2" s="101" t="s">
        <v>59</v>
      </c>
      <c r="T2" s="101" t="s">
        <v>60</v>
      </c>
      <c r="U2" s="101" t="s">
        <v>58</v>
      </c>
      <c r="V2" s="101" t="s">
        <v>59</v>
      </c>
      <c r="W2" s="101" t="s">
        <v>60</v>
      </c>
    </row>
    <row r="3" spans="1:23" ht="17.25">
      <c r="A3" s="94"/>
      <c r="B3" s="102"/>
      <c r="C3" s="96">
        <v>2</v>
      </c>
      <c r="D3" s="97">
        <v>77</v>
      </c>
      <c r="E3" s="97">
        <v>9</v>
      </c>
      <c r="F3" s="98">
        <v>33.299999999999997</v>
      </c>
      <c r="G3" s="99">
        <v>3.01</v>
      </c>
      <c r="H3" s="100"/>
      <c r="I3" s="97"/>
      <c r="L3" s="195" t="s">
        <v>31</v>
      </c>
      <c r="M3" s="198" t="s">
        <v>70</v>
      </c>
      <c r="N3" s="103">
        <v>1</v>
      </c>
      <c r="O3" s="119">
        <v>15.41</v>
      </c>
      <c r="P3" s="119">
        <v>6.76</v>
      </c>
      <c r="Q3" s="2">
        <f>P3/O3*100</f>
        <v>43.867618429591168</v>
      </c>
      <c r="R3" s="119">
        <v>100.89</v>
      </c>
      <c r="S3" s="119">
        <v>39.35</v>
      </c>
      <c r="T3" s="2">
        <f>S3/R3*100</f>
        <v>39.002874417682627</v>
      </c>
      <c r="U3" s="119">
        <v>61.66</v>
      </c>
      <c r="V3" s="119">
        <v>23.73</v>
      </c>
      <c r="W3" s="2">
        <f>V3/U3*100</f>
        <v>38.485241647745703</v>
      </c>
    </row>
    <row r="4" spans="1:23" ht="17.25">
      <c r="A4" s="94"/>
      <c r="B4" s="102"/>
      <c r="C4" s="96">
        <v>3</v>
      </c>
      <c r="D4" s="97">
        <v>70</v>
      </c>
      <c r="E4" s="97">
        <v>9</v>
      </c>
      <c r="F4" s="98">
        <v>32.799999999999997</v>
      </c>
      <c r="G4" s="99">
        <v>2.57</v>
      </c>
      <c r="H4" s="100"/>
      <c r="I4" s="97"/>
      <c r="L4" s="196"/>
      <c r="M4" s="199"/>
      <c r="N4" s="103">
        <v>2</v>
      </c>
      <c r="O4" s="119">
        <v>18.989999999999998</v>
      </c>
      <c r="P4" s="119">
        <v>7.68</v>
      </c>
      <c r="Q4" s="2">
        <f t="shared" ref="Q4:Q5" si="0">P4/O4*100</f>
        <v>40.442338072669827</v>
      </c>
      <c r="R4" s="119">
        <v>130.12</v>
      </c>
      <c r="S4" s="119">
        <v>50.85</v>
      </c>
      <c r="T4" s="2">
        <f t="shared" ref="T4:T5" si="1">S4/R4*100</f>
        <v>39.079311404857052</v>
      </c>
      <c r="U4" s="119">
        <v>79.92</v>
      </c>
      <c r="V4" s="119">
        <v>30.39</v>
      </c>
      <c r="W4" s="2">
        <f t="shared" ref="W4:W5" si="2">V4/U4*100</f>
        <v>38.025525525525531</v>
      </c>
    </row>
    <row r="5" spans="1:23" ht="17.25">
      <c r="A5" s="94"/>
      <c r="B5" s="102"/>
      <c r="C5" s="96">
        <v>4</v>
      </c>
      <c r="D5" s="97">
        <v>75</v>
      </c>
      <c r="E5" s="97">
        <v>9</v>
      </c>
      <c r="F5" s="98">
        <v>25.7</v>
      </c>
      <c r="G5" s="99">
        <v>2.77</v>
      </c>
      <c r="H5" s="100"/>
      <c r="I5" s="97"/>
      <c r="L5" s="196"/>
      <c r="M5" s="199"/>
      <c r="N5" s="103">
        <v>3</v>
      </c>
      <c r="O5" s="119">
        <v>20.45</v>
      </c>
      <c r="P5" s="119">
        <v>8.49</v>
      </c>
      <c r="Q5" s="2">
        <f t="shared" si="0"/>
        <v>41.515892420537895</v>
      </c>
      <c r="R5" s="119">
        <v>125.63</v>
      </c>
      <c r="S5" s="119">
        <v>49.15</v>
      </c>
      <c r="T5" s="2">
        <f t="shared" si="1"/>
        <v>39.122820982249465</v>
      </c>
      <c r="U5" s="119">
        <v>83.19</v>
      </c>
      <c r="V5" s="119">
        <v>30.72</v>
      </c>
      <c r="W5" s="2">
        <f t="shared" si="2"/>
        <v>36.927515326361345</v>
      </c>
    </row>
    <row r="6" spans="1:23" ht="17.25">
      <c r="A6" s="94"/>
      <c r="B6" s="102"/>
      <c r="C6" s="96">
        <v>5</v>
      </c>
      <c r="D6" s="97">
        <v>76</v>
      </c>
      <c r="E6" s="97">
        <v>9.5</v>
      </c>
      <c r="F6" s="98">
        <v>32.5</v>
      </c>
      <c r="G6" s="99">
        <v>2.8</v>
      </c>
      <c r="H6" s="100"/>
      <c r="I6" s="97"/>
      <c r="L6" s="196"/>
      <c r="M6" s="199"/>
      <c r="N6" s="106" t="s">
        <v>39</v>
      </c>
      <c r="O6" s="107">
        <f t="shared" ref="O6:W6" si="3">AVERAGE(O3:O5)</f>
        <v>18.283333333333331</v>
      </c>
      <c r="P6" s="107">
        <f t="shared" si="3"/>
        <v>7.6433333333333335</v>
      </c>
      <c r="Q6" s="108">
        <f t="shared" si="3"/>
        <v>41.941949640932968</v>
      </c>
      <c r="R6" s="107">
        <f t="shared" si="3"/>
        <v>118.88</v>
      </c>
      <c r="S6" s="107">
        <f t="shared" si="3"/>
        <v>46.449999999999996</v>
      </c>
      <c r="T6" s="108">
        <f t="shared" si="3"/>
        <v>39.068335601596381</v>
      </c>
      <c r="U6" s="107">
        <f t="shared" si="3"/>
        <v>74.923333333333332</v>
      </c>
      <c r="V6" s="107">
        <f t="shared" si="3"/>
        <v>28.28</v>
      </c>
      <c r="W6" s="108">
        <f t="shared" si="3"/>
        <v>37.812760833210859</v>
      </c>
    </row>
    <row r="7" spans="1:23" ht="17.25">
      <c r="A7" s="94"/>
      <c r="B7" s="102"/>
      <c r="C7" s="96">
        <v>6</v>
      </c>
      <c r="D7" s="97">
        <v>83</v>
      </c>
      <c r="E7" s="97">
        <v>9</v>
      </c>
      <c r="F7" s="98">
        <v>27.9</v>
      </c>
      <c r="G7" s="99">
        <v>3.33</v>
      </c>
      <c r="H7" s="100">
        <v>39</v>
      </c>
      <c r="I7" s="97">
        <f t="shared" ref="I7:I12" si="4">H7*16.67</f>
        <v>650.13000000000011</v>
      </c>
      <c r="L7" s="197"/>
      <c r="M7" s="200"/>
      <c r="N7" s="106" t="s">
        <v>69</v>
      </c>
      <c r="O7" s="107">
        <f>STDEV(O3:O6)</f>
        <v>2.1173778332855209</v>
      </c>
      <c r="P7" s="107">
        <f t="shared" ref="P7:W7" si="5">STDEV(P3:P6)</f>
        <v>0.7067452786463374</v>
      </c>
      <c r="Q7" s="107">
        <f t="shared" si="5"/>
        <v>1.4304498003928408</v>
      </c>
      <c r="R7" s="107">
        <f t="shared" si="5"/>
        <v>12.852239752925039</v>
      </c>
      <c r="S7" s="107">
        <f t="shared" si="5"/>
        <v>5.0682015219076151</v>
      </c>
      <c r="T7" s="107">
        <f t="shared" si="5"/>
        <v>4.9579201155050136E-2</v>
      </c>
      <c r="U7" s="107">
        <f t="shared" si="5"/>
        <v>9.4731280765940902</v>
      </c>
      <c r="V7" s="107">
        <f t="shared" si="5"/>
        <v>3.2201552757592293</v>
      </c>
      <c r="W7" s="107">
        <f t="shared" si="5"/>
        <v>0.65349288892087598</v>
      </c>
    </row>
    <row r="8" spans="1:23" ht="17.25">
      <c r="A8" s="94"/>
      <c r="B8" s="102"/>
      <c r="C8" s="96">
        <v>7</v>
      </c>
      <c r="D8" s="97">
        <v>67</v>
      </c>
      <c r="E8" s="97">
        <v>7.5</v>
      </c>
      <c r="F8" s="98">
        <v>35.9</v>
      </c>
      <c r="G8" s="99">
        <v>3.17</v>
      </c>
      <c r="H8" s="100"/>
      <c r="I8" s="97"/>
      <c r="L8" s="195" t="s">
        <v>61</v>
      </c>
      <c r="M8" s="198" t="s">
        <v>70</v>
      </c>
      <c r="N8" s="103">
        <v>1</v>
      </c>
      <c r="O8" s="119">
        <v>17.34</v>
      </c>
      <c r="P8" s="119">
        <v>7.2</v>
      </c>
      <c r="Q8" s="2">
        <f>P8/O8*100</f>
        <v>41.522491349480973</v>
      </c>
      <c r="R8" s="119">
        <v>112.82</v>
      </c>
      <c r="S8" s="119">
        <v>45.68</v>
      </c>
      <c r="T8" s="2">
        <f>S8/R8*100</f>
        <v>40.489274951249783</v>
      </c>
      <c r="U8" s="119">
        <v>91.66</v>
      </c>
      <c r="V8" s="119">
        <v>34.72</v>
      </c>
      <c r="W8" s="2">
        <f>V8/U8*100</f>
        <v>37.879118481344101</v>
      </c>
    </row>
    <row r="9" spans="1:23" ht="17.25">
      <c r="A9" s="94"/>
      <c r="B9" s="102"/>
      <c r="C9" s="96">
        <v>8</v>
      </c>
      <c r="D9" s="97">
        <v>67</v>
      </c>
      <c r="E9" s="97">
        <v>9</v>
      </c>
      <c r="F9" s="98">
        <v>29.2</v>
      </c>
      <c r="G9" s="99">
        <v>2.37</v>
      </c>
      <c r="H9" s="100"/>
      <c r="I9" s="97"/>
      <c r="L9" s="196"/>
      <c r="M9" s="199"/>
      <c r="N9" s="103">
        <v>2</v>
      </c>
      <c r="O9" s="119">
        <v>23.83</v>
      </c>
      <c r="P9" s="119">
        <v>7.61</v>
      </c>
      <c r="Q9" s="2">
        <f t="shared" ref="Q9:Q10" si="6">P9/O9*100</f>
        <v>31.934536298783051</v>
      </c>
      <c r="R9" s="119">
        <v>105.06</v>
      </c>
      <c r="S9" s="119">
        <v>39.43</v>
      </c>
      <c r="T9" s="2">
        <f t="shared" ref="T9:T10" si="7">S9/R9*100</f>
        <v>37.53093470397868</v>
      </c>
      <c r="U9" s="119">
        <v>92.65</v>
      </c>
      <c r="V9" s="119">
        <v>33.479999999999997</v>
      </c>
      <c r="W9" s="2">
        <f t="shared" ref="W9:W10" si="8">V9/U9*100</f>
        <v>36.135995682676736</v>
      </c>
    </row>
    <row r="10" spans="1:23" ht="17.25">
      <c r="A10" s="94"/>
      <c r="B10" s="102"/>
      <c r="C10" s="96">
        <v>9</v>
      </c>
      <c r="D10" s="97">
        <v>75</v>
      </c>
      <c r="E10" s="97">
        <v>8.5</v>
      </c>
      <c r="F10" s="98">
        <v>36.5</v>
      </c>
      <c r="G10" s="99">
        <v>2.21</v>
      </c>
      <c r="H10" s="100"/>
      <c r="I10" s="97"/>
      <c r="L10" s="196"/>
      <c r="M10" s="199"/>
      <c r="N10" s="103">
        <v>3</v>
      </c>
      <c r="O10" s="119">
        <v>20.8</v>
      </c>
      <c r="P10" s="119">
        <v>7.19</v>
      </c>
      <c r="Q10" s="2">
        <f t="shared" si="6"/>
        <v>34.567307692307693</v>
      </c>
      <c r="R10" s="119">
        <v>101.04</v>
      </c>
      <c r="S10" s="119">
        <v>36.14</v>
      </c>
      <c r="T10" s="2">
        <f t="shared" si="7"/>
        <v>35.768012668250201</v>
      </c>
      <c r="U10" s="119">
        <v>74.709999999999994</v>
      </c>
      <c r="V10" s="119">
        <v>26.75</v>
      </c>
      <c r="W10" s="2">
        <f t="shared" si="8"/>
        <v>35.805113104002146</v>
      </c>
    </row>
    <row r="11" spans="1:23" ht="17.25">
      <c r="A11" s="94"/>
      <c r="B11" s="102"/>
      <c r="C11" s="96">
        <v>10</v>
      </c>
      <c r="D11" s="97">
        <v>71</v>
      </c>
      <c r="E11" s="97">
        <v>8.5</v>
      </c>
      <c r="F11" s="98">
        <v>35.6</v>
      </c>
      <c r="G11" s="99">
        <v>2.7</v>
      </c>
      <c r="H11" s="100"/>
      <c r="I11" s="97"/>
      <c r="L11" s="196"/>
      <c r="M11" s="199"/>
      <c r="N11" s="106" t="s">
        <v>39</v>
      </c>
      <c r="O11" s="107">
        <f t="shared" ref="O11:W11" si="9">AVERAGE(O8:O10)</f>
        <v>20.656666666666666</v>
      </c>
      <c r="P11" s="107">
        <f t="shared" si="9"/>
        <v>7.333333333333333</v>
      </c>
      <c r="Q11" s="108">
        <f t="shared" si="9"/>
        <v>36.008111780190568</v>
      </c>
      <c r="R11" s="107">
        <f t="shared" si="9"/>
        <v>106.30666666666667</v>
      </c>
      <c r="S11" s="107">
        <f t="shared" si="9"/>
        <v>40.416666666666664</v>
      </c>
      <c r="T11" s="108">
        <f t="shared" si="9"/>
        <v>37.929407441159555</v>
      </c>
      <c r="U11" s="107">
        <f t="shared" si="9"/>
        <v>86.339999999999989</v>
      </c>
      <c r="V11" s="107">
        <f t="shared" si="9"/>
        <v>31.649999999999995</v>
      </c>
      <c r="W11" s="108">
        <f t="shared" si="9"/>
        <v>36.60674242267433</v>
      </c>
    </row>
    <row r="12" spans="1:23" ht="17.25">
      <c r="A12" s="94"/>
      <c r="B12" s="102"/>
      <c r="C12" s="96">
        <v>11</v>
      </c>
      <c r="D12" s="97">
        <v>80</v>
      </c>
      <c r="E12" s="97">
        <v>8.5</v>
      </c>
      <c r="F12" s="98">
        <v>37.5</v>
      </c>
      <c r="G12" s="99">
        <v>5.87</v>
      </c>
      <c r="H12" s="100">
        <v>49</v>
      </c>
      <c r="I12" s="97">
        <f t="shared" si="4"/>
        <v>816.83</v>
      </c>
      <c r="L12" s="197"/>
      <c r="M12" s="200"/>
      <c r="N12" s="106" t="s">
        <v>69</v>
      </c>
      <c r="O12" s="107">
        <f>STDEV(O8:O11)</f>
        <v>2.651469194406936</v>
      </c>
      <c r="P12" s="107">
        <f t="shared" ref="P12:W12" si="10">STDEV(P8:P11)</f>
        <v>0.19567546828585564</v>
      </c>
      <c r="Q12" s="107">
        <f t="shared" si="10"/>
        <v>4.0446802781180748</v>
      </c>
      <c r="R12" s="107">
        <f t="shared" si="10"/>
        <v>4.8892898825448574</v>
      </c>
      <c r="S12" s="107">
        <f t="shared" si="10"/>
        <v>3.9566849199241974</v>
      </c>
      <c r="T12" s="107">
        <f t="shared" si="10"/>
        <v>1.9479330546207041</v>
      </c>
      <c r="U12" s="107">
        <f t="shared" si="10"/>
        <v>8.2335775942174774</v>
      </c>
      <c r="V12" s="107">
        <f t="shared" si="10"/>
        <v>3.5016091538986274</v>
      </c>
      <c r="W12" s="107">
        <f t="shared" si="10"/>
        <v>0.90978988278415363</v>
      </c>
    </row>
    <row r="13" spans="1:23" ht="17.25">
      <c r="A13" s="94"/>
      <c r="B13" s="102"/>
      <c r="C13" s="96">
        <v>12</v>
      </c>
      <c r="D13" s="97">
        <v>75</v>
      </c>
      <c r="E13" s="97">
        <v>8.5</v>
      </c>
      <c r="F13" s="98">
        <v>37.9</v>
      </c>
      <c r="G13" s="99">
        <v>5.64</v>
      </c>
      <c r="H13" s="100"/>
      <c r="I13" s="97"/>
      <c r="L13" s="195" t="s">
        <v>33</v>
      </c>
      <c r="M13" s="198" t="s">
        <v>70</v>
      </c>
      <c r="N13" s="103">
        <v>1</v>
      </c>
      <c r="O13" s="119">
        <v>19.399999999999999</v>
      </c>
      <c r="P13" s="119">
        <v>5.46</v>
      </c>
      <c r="Q13" s="2">
        <f>P13/O13*100</f>
        <v>28.144329896907216</v>
      </c>
      <c r="R13" s="119">
        <v>102.45</v>
      </c>
      <c r="S13" s="119">
        <v>35.130000000000003</v>
      </c>
      <c r="T13" s="2">
        <f>S13/R13*100</f>
        <v>34.289897510980964</v>
      </c>
      <c r="U13" s="119">
        <v>81.55</v>
      </c>
      <c r="V13" s="119">
        <v>26.64</v>
      </c>
      <c r="W13" s="2">
        <f>V13/U13*100</f>
        <v>32.66707541385653</v>
      </c>
    </row>
    <row r="14" spans="1:23" ht="17.25">
      <c r="A14" s="94"/>
      <c r="B14" s="102"/>
      <c r="C14" s="96">
        <v>13</v>
      </c>
      <c r="D14" s="97">
        <v>71</v>
      </c>
      <c r="E14" s="97">
        <v>8.5</v>
      </c>
      <c r="F14" s="98">
        <v>36.9</v>
      </c>
      <c r="G14" s="99">
        <v>5.74</v>
      </c>
      <c r="H14" s="100"/>
      <c r="I14" s="97"/>
      <c r="L14" s="196"/>
      <c r="M14" s="199"/>
      <c r="N14" s="103">
        <v>2</v>
      </c>
      <c r="O14" s="119">
        <v>16.690000000000001</v>
      </c>
      <c r="P14" s="119">
        <v>5.43</v>
      </c>
      <c r="Q14" s="2">
        <f t="shared" ref="Q14:Q15" si="11">P14/O14*100</f>
        <v>32.534451767525461</v>
      </c>
      <c r="R14" s="119">
        <v>90.2</v>
      </c>
      <c r="S14" s="119">
        <v>31.72</v>
      </c>
      <c r="T14" s="2">
        <f t="shared" ref="T14:T15" si="12">S14/R14*100</f>
        <v>35.166297117516628</v>
      </c>
      <c r="U14" s="119">
        <v>66.150000000000006</v>
      </c>
      <c r="V14" s="119">
        <v>21.51</v>
      </c>
      <c r="W14" s="2">
        <f t="shared" ref="W14:W15" si="13">V14/U14*100</f>
        <v>32.517006802721085</v>
      </c>
    </row>
    <row r="15" spans="1:23" ht="17.25">
      <c r="A15" s="94"/>
      <c r="B15" s="102"/>
      <c r="C15" s="96">
        <v>14</v>
      </c>
      <c r="D15" s="97">
        <v>77</v>
      </c>
      <c r="E15" s="97">
        <v>9</v>
      </c>
      <c r="F15" s="98">
        <v>38.9</v>
      </c>
      <c r="G15" s="99">
        <v>5.78</v>
      </c>
      <c r="H15" s="100"/>
      <c r="I15" s="97"/>
      <c r="L15" s="196"/>
      <c r="M15" s="199"/>
      <c r="N15" s="103">
        <v>3</v>
      </c>
      <c r="O15" s="119">
        <v>23.36</v>
      </c>
      <c r="P15" s="119">
        <v>6.11</v>
      </c>
      <c r="Q15" s="2">
        <f t="shared" si="11"/>
        <v>26.155821917808218</v>
      </c>
      <c r="R15" s="119">
        <v>106.11</v>
      </c>
      <c r="S15" s="119">
        <v>36.049999999999997</v>
      </c>
      <c r="T15" s="2">
        <f t="shared" si="12"/>
        <v>33.974177740081046</v>
      </c>
      <c r="U15" s="119">
        <v>78.7</v>
      </c>
      <c r="V15" s="119">
        <v>24.94</v>
      </c>
      <c r="W15" s="2">
        <f t="shared" si="13"/>
        <v>31.689961880559085</v>
      </c>
    </row>
    <row r="16" spans="1:23" ht="17.25">
      <c r="A16" s="94"/>
      <c r="B16" s="102"/>
      <c r="C16" s="96">
        <v>15</v>
      </c>
      <c r="D16" s="97">
        <v>75</v>
      </c>
      <c r="E16" s="97">
        <v>7.5</v>
      </c>
      <c r="F16" s="98">
        <v>37</v>
      </c>
      <c r="G16" s="99">
        <v>5.33</v>
      </c>
      <c r="H16" s="100"/>
      <c r="I16" s="97"/>
      <c r="L16" s="196"/>
      <c r="M16" s="199"/>
      <c r="N16" s="106" t="s">
        <v>39</v>
      </c>
      <c r="O16" s="107">
        <f t="shared" ref="O16:W16" si="14">AVERAGE(O13:O15)</f>
        <v>19.816666666666666</v>
      </c>
      <c r="P16" s="107">
        <f t="shared" si="14"/>
        <v>5.666666666666667</v>
      </c>
      <c r="Q16" s="108">
        <f t="shared" si="14"/>
        <v>28.944867860746967</v>
      </c>
      <c r="R16" s="107">
        <f t="shared" si="14"/>
        <v>99.586666666666659</v>
      </c>
      <c r="S16" s="107">
        <f t="shared" si="14"/>
        <v>34.299999999999997</v>
      </c>
      <c r="T16" s="108">
        <f t="shared" si="14"/>
        <v>34.476790789526213</v>
      </c>
      <c r="U16" s="107">
        <f t="shared" si="14"/>
        <v>75.466666666666654</v>
      </c>
      <c r="V16" s="107">
        <f t="shared" si="14"/>
        <v>24.363333333333333</v>
      </c>
      <c r="W16" s="108">
        <f t="shared" si="14"/>
        <v>32.291348032378899</v>
      </c>
    </row>
    <row r="17" spans="1:23" ht="17.25">
      <c r="A17" s="94"/>
      <c r="B17" s="102"/>
      <c r="C17" s="109" t="s">
        <v>45</v>
      </c>
      <c r="D17" s="110">
        <f>AVERAGE(D2:D16)</f>
        <v>74.400000000000006</v>
      </c>
      <c r="E17" s="110">
        <f t="shared" ref="E17:I17" si="15">AVERAGE(E2:E16)</f>
        <v>8.7333333333333325</v>
      </c>
      <c r="F17" s="110">
        <f>AVERAGE(F2:F16)</f>
        <v>33.599999999999994</v>
      </c>
      <c r="G17" s="110">
        <f>AVERAGE(G2:G16)</f>
        <v>3.7246666666666668</v>
      </c>
      <c r="H17" s="110">
        <f t="shared" si="15"/>
        <v>45.333333333333336</v>
      </c>
      <c r="I17" s="110">
        <f t="shared" si="15"/>
        <v>755.70666666666682</v>
      </c>
      <c r="L17" s="197"/>
      <c r="M17" s="200"/>
      <c r="N17" s="106" t="s">
        <v>69</v>
      </c>
      <c r="O17" s="107">
        <f>STDEV(O13:O16)</f>
        <v>2.7389089474135759</v>
      </c>
      <c r="P17" s="107">
        <f t="shared" ref="P17:W17" si="16">STDEV(P13:P16)</f>
        <v>0.31372316175606541</v>
      </c>
      <c r="Q17" s="107">
        <f t="shared" si="16"/>
        <v>2.6648796675256556</v>
      </c>
      <c r="R17" s="107">
        <f t="shared" si="16"/>
        <v>6.8034811350922064</v>
      </c>
      <c r="S17" s="107">
        <f t="shared" si="16"/>
        <v>1.8625967536390335</v>
      </c>
      <c r="T17" s="107">
        <f t="shared" si="16"/>
        <v>0.50430412496719568</v>
      </c>
      <c r="U17" s="107">
        <f t="shared" si="16"/>
        <v>6.6898347430178609</v>
      </c>
      <c r="V17" s="107">
        <f t="shared" si="16"/>
        <v>2.1336406028715853</v>
      </c>
      <c r="W17" s="107">
        <f t="shared" si="16"/>
        <v>0.4296348253362105</v>
      </c>
    </row>
    <row r="18" spans="1:23" ht="17.25">
      <c r="A18" s="94"/>
      <c r="B18" s="102"/>
      <c r="C18" s="109" t="s">
        <v>40</v>
      </c>
      <c r="D18" s="110">
        <f>STDEV(D2:D16)</f>
        <v>4.4848952846511052</v>
      </c>
      <c r="E18" s="110">
        <f t="shared" ref="E18:I18" si="17">STDEV(E2:E16)</f>
        <v>0.65100654667178559</v>
      </c>
      <c r="F18" s="110">
        <f>STDEV(F2:F16)</f>
        <v>4.3913876752441183</v>
      </c>
      <c r="G18" s="110">
        <f>STDEV(G2:G16)</f>
        <v>1.4564480603100649</v>
      </c>
      <c r="H18" s="110">
        <f t="shared" si="17"/>
        <v>5.5075705472861021</v>
      </c>
      <c r="I18" s="110">
        <f t="shared" si="17"/>
        <v>91.811201023259287</v>
      </c>
      <c r="L18" s="195" t="s">
        <v>34</v>
      </c>
      <c r="M18" s="198" t="s">
        <v>70</v>
      </c>
      <c r="N18" s="103">
        <v>1</v>
      </c>
      <c r="O18" s="119">
        <v>7.2</v>
      </c>
      <c r="P18" s="119">
        <v>3.6</v>
      </c>
      <c r="Q18" s="2">
        <f>P18/O18*100</f>
        <v>50</v>
      </c>
      <c r="R18" s="119">
        <v>52.3</v>
      </c>
      <c r="S18" s="119">
        <v>22.19</v>
      </c>
      <c r="T18" s="2">
        <f>S18/R18*100</f>
        <v>42.428298279158703</v>
      </c>
      <c r="U18" s="119">
        <v>32.950000000000003</v>
      </c>
      <c r="V18" s="119">
        <v>12.77</v>
      </c>
      <c r="W18" s="2">
        <f>V18/U18*100</f>
        <v>38.75569044006069</v>
      </c>
    </row>
    <row r="19" spans="1:23" ht="17.25">
      <c r="A19" s="94" t="s">
        <v>32</v>
      </c>
      <c r="B19" s="95"/>
      <c r="C19" s="96">
        <v>1</v>
      </c>
      <c r="D19" s="97">
        <v>70</v>
      </c>
      <c r="E19" s="97">
        <v>8</v>
      </c>
      <c r="F19" s="98">
        <v>52.2</v>
      </c>
      <c r="G19" s="126">
        <v>0.56999999999999995</v>
      </c>
      <c r="H19" s="100">
        <v>44</v>
      </c>
      <c r="I19" s="97">
        <f>H19*16.67</f>
        <v>733.48</v>
      </c>
      <c r="L19" s="196"/>
      <c r="M19" s="199"/>
      <c r="N19" s="103">
        <v>2</v>
      </c>
      <c r="O19" s="119">
        <v>10.44</v>
      </c>
      <c r="P19" s="119">
        <v>4.3499999999999996</v>
      </c>
      <c r="Q19" s="2">
        <f t="shared" ref="Q19:Q20" si="18">P19/O19*100</f>
        <v>41.666666666666664</v>
      </c>
      <c r="R19" s="119">
        <v>65.66</v>
      </c>
      <c r="S19" s="119">
        <v>27.02</v>
      </c>
      <c r="T19" s="2">
        <f t="shared" ref="T19:T20" si="19">S19/R19*100</f>
        <v>41.151385927505331</v>
      </c>
      <c r="U19" s="119">
        <v>48.46</v>
      </c>
      <c r="V19" s="119">
        <v>17.59</v>
      </c>
      <c r="W19" s="2">
        <f t="shared" ref="W19:W20" si="20">V19/U19*100</f>
        <v>36.297977713578206</v>
      </c>
    </row>
    <row r="20" spans="1:23" ht="17.25">
      <c r="A20" s="94"/>
      <c r="B20" s="102"/>
      <c r="C20" s="96">
        <v>2</v>
      </c>
      <c r="D20" s="97">
        <v>70</v>
      </c>
      <c r="E20" s="97">
        <v>9</v>
      </c>
      <c r="F20" s="98">
        <v>39</v>
      </c>
      <c r="G20" s="126">
        <v>0.53</v>
      </c>
      <c r="H20" s="100"/>
      <c r="I20" s="97"/>
      <c r="L20" s="196"/>
      <c r="M20" s="199"/>
      <c r="N20" s="103">
        <v>3</v>
      </c>
      <c r="O20" s="119">
        <v>7.47</v>
      </c>
      <c r="P20" s="119">
        <v>3.19</v>
      </c>
      <c r="Q20" s="2">
        <f t="shared" si="18"/>
        <v>42.704149933065594</v>
      </c>
      <c r="R20" s="119">
        <v>47.6</v>
      </c>
      <c r="S20" s="119">
        <v>19.32</v>
      </c>
      <c r="T20" s="2">
        <f t="shared" si="19"/>
        <v>40.588235294117645</v>
      </c>
      <c r="U20" s="119">
        <v>38.85</v>
      </c>
      <c r="V20" s="119">
        <v>14.41</v>
      </c>
      <c r="W20" s="2">
        <f t="shared" si="20"/>
        <v>37.09137709137709</v>
      </c>
    </row>
    <row r="21" spans="1:23" ht="17.25">
      <c r="A21" s="94"/>
      <c r="B21" s="102"/>
      <c r="C21" s="96">
        <v>3</v>
      </c>
      <c r="D21" s="97">
        <v>75</v>
      </c>
      <c r="E21" s="97">
        <v>9</v>
      </c>
      <c r="F21" s="98">
        <v>51</v>
      </c>
      <c r="G21" s="126">
        <v>0.67</v>
      </c>
      <c r="H21" s="100"/>
      <c r="I21" s="97"/>
      <c r="L21" s="196"/>
      <c r="M21" s="199"/>
      <c r="N21" s="106" t="s">
        <v>39</v>
      </c>
      <c r="O21" s="107">
        <f t="shared" ref="O21:W21" si="21">AVERAGE(O18:O20)</f>
        <v>8.3699999999999992</v>
      </c>
      <c r="P21" s="107">
        <f t="shared" si="21"/>
        <v>3.7133333333333329</v>
      </c>
      <c r="Q21" s="108">
        <f t="shared" si="21"/>
        <v>44.790272199910753</v>
      </c>
      <c r="R21" s="107">
        <f t="shared" si="21"/>
        <v>55.186666666666667</v>
      </c>
      <c r="S21" s="107">
        <f t="shared" si="21"/>
        <v>22.843333333333334</v>
      </c>
      <c r="T21" s="108">
        <f t="shared" si="21"/>
        <v>41.389306500260567</v>
      </c>
      <c r="U21" s="107">
        <f t="shared" si="21"/>
        <v>40.086666666666666</v>
      </c>
      <c r="V21" s="107">
        <f t="shared" si="21"/>
        <v>14.923333333333332</v>
      </c>
      <c r="W21" s="108">
        <f t="shared" si="21"/>
        <v>37.381681748338657</v>
      </c>
    </row>
    <row r="22" spans="1:23" ht="17.25">
      <c r="A22" s="94"/>
      <c r="B22" s="102"/>
      <c r="C22" s="96">
        <v>4</v>
      </c>
      <c r="D22" s="97">
        <v>69</v>
      </c>
      <c r="E22" s="97">
        <v>8</v>
      </c>
      <c r="F22" s="98">
        <v>46.1</v>
      </c>
      <c r="G22" s="126">
        <v>0.77</v>
      </c>
      <c r="H22" s="100"/>
      <c r="I22" s="97"/>
      <c r="L22" s="197"/>
      <c r="M22" s="200"/>
      <c r="N22" s="106" t="s">
        <v>69</v>
      </c>
      <c r="O22" s="107">
        <f>STDEV(O18:O21)</f>
        <v>1.4678555787270138</v>
      </c>
      <c r="P22" s="107">
        <f t="shared" ref="P22:W22" si="22">STDEV(P18:P21)</f>
        <v>0.48030083165542409</v>
      </c>
      <c r="Q22" s="107">
        <f t="shared" si="22"/>
        <v>3.7081029017797866</v>
      </c>
      <c r="R22" s="107">
        <f t="shared" si="22"/>
        <v>7.6502955643701709</v>
      </c>
      <c r="S22" s="107">
        <f t="shared" si="22"/>
        <v>3.1772769613127716</v>
      </c>
      <c r="T22" s="107">
        <f t="shared" si="22"/>
        <v>0.76981062451951321</v>
      </c>
      <c r="U22" s="107">
        <f t="shared" si="22"/>
        <v>6.3920280210761229</v>
      </c>
      <c r="V22" s="107">
        <f t="shared" si="22"/>
        <v>2.0009553273929614</v>
      </c>
      <c r="W22" s="107">
        <f t="shared" si="22"/>
        <v>1.0241404711166897</v>
      </c>
    </row>
    <row r="23" spans="1:23" ht="17.25">
      <c r="A23" s="94"/>
      <c r="B23" s="102"/>
      <c r="C23" s="96">
        <v>5</v>
      </c>
      <c r="D23" s="97">
        <v>75</v>
      </c>
      <c r="E23" s="97">
        <v>8</v>
      </c>
      <c r="F23" s="98">
        <v>53.4</v>
      </c>
      <c r="G23" s="126">
        <v>0.7</v>
      </c>
      <c r="H23" s="100"/>
      <c r="I23" s="97"/>
      <c r="L23" s="195" t="s">
        <v>35</v>
      </c>
      <c r="M23" s="198" t="s">
        <v>70</v>
      </c>
      <c r="N23" s="103">
        <v>1</v>
      </c>
      <c r="O23" s="119">
        <v>13.17</v>
      </c>
      <c r="P23" s="119">
        <v>5.0599999999999996</v>
      </c>
      <c r="Q23" s="2">
        <f>P23/O23*100</f>
        <v>38.420652999240694</v>
      </c>
      <c r="R23" s="119">
        <v>75.680000000000007</v>
      </c>
      <c r="S23" s="119">
        <v>30.75</v>
      </c>
      <c r="T23" s="2">
        <f>S23/R23*100</f>
        <v>40.631606765327696</v>
      </c>
      <c r="U23" s="119">
        <v>61.98</v>
      </c>
      <c r="V23" s="119">
        <v>21.58</v>
      </c>
      <c r="W23" s="2">
        <f>V23/U23*100</f>
        <v>34.817683123588253</v>
      </c>
    </row>
    <row r="24" spans="1:23" ht="17.25">
      <c r="A24" s="94"/>
      <c r="B24" s="102"/>
      <c r="C24" s="96">
        <v>6</v>
      </c>
      <c r="D24" s="97">
        <v>65</v>
      </c>
      <c r="E24" s="97">
        <v>9.5</v>
      </c>
      <c r="F24" s="98">
        <v>50</v>
      </c>
      <c r="G24" s="99">
        <v>2.63</v>
      </c>
      <c r="H24" s="100">
        <v>42</v>
      </c>
      <c r="I24" s="97">
        <f t="shared" ref="I24:I29" si="23">H24*16.67</f>
        <v>700.1400000000001</v>
      </c>
      <c r="L24" s="196"/>
      <c r="M24" s="199"/>
      <c r="N24" s="103">
        <v>2</v>
      </c>
      <c r="O24" s="135">
        <v>13.29</v>
      </c>
      <c r="P24" s="119">
        <v>5.44</v>
      </c>
      <c r="Q24" s="2">
        <f t="shared" ref="Q24:Q25" si="24">P24/O24*100</f>
        <v>40.933032355154261</v>
      </c>
      <c r="R24" s="135">
        <v>86.12</v>
      </c>
      <c r="S24" s="119">
        <v>35.659999999999997</v>
      </c>
      <c r="T24" s="2">
        <f t="shared" ref="T24:T25" si="25">S24/R24*100</f>
        <v>41.407338597306079</v>
      </c>
      <c r="U24" s="135">
        <v>68.92</v>
      </c>
      <c r="V24" s="119">
        <v>24.6</v>
      </c>
      <c r="W24" s="2">
        <f t="shared" ref="W24:W25" si="26">V24/U24*100</f>
        <v>35.693557748113761</v>
      </c>
    </row>
    <row r="25" spans="1:23" ht="17.25">
      <c r="A25" s="94"/>
      <c r="B25" s="102"/>
      <c r="C25" s="96">
        <v>7</v>
      </c>
      <c r="D25" s="97">
        <v>72</v>
      </c>
      <c r="E25" s="97">
        <v>8</v>
      </c>
      <c r="F25" s="98">
        <v>46.4</v>
      </c>
      <c r="G25" s="99">
        <v>2.76</v>
      </c>
      <c r="H25" s="100"/>
      <c r="I25" s="97"/>
      <c r="L25" s="196"/>
      <c r="M25" s="199"/>
      <c r="N25" s="103">
        <v>3</v>
      </c>
      <c r="O25" s="135">
        <v>8.9</v>
      </c>
      <c r="P25" s="119">
        <v>4.12</v>
      </c>
      <c r="Q25" s="2">
        <f t="shared" si="24"/>
        <v>46.292134831460672</v>
      </c>
      <c r="R25" s="135">
        <v>66.69</v>
      </c>
      <c r="S25" s="119">
        <v>28.54</v>
      </c>
      <c r="T25" s="2">
        <f t="shared" si="25"/>
        <v>42.795021742390169</v>
      </c>
      <c r="U25" s="135">
        <v>52.57</v>
      </c>
      <c r="V25" s="119">
        <v>19.64</v>
      </c>
      <c r="W25" s="2">
        <f t="shared" si="26"/>
        <v>37.359710861708201</v>
      </c>
    </row>
    <row r="26" spans="1:23" ht="17.25">
      <c r="A26" s="94"/>
      <c r="B26" s="102"/>
      <c r="C26" s="96">
        <v>8</v>
      </c>
      <c r="D26" s="97">
        <v>71</v>
      </c>
      <c r="E26" s="97">
        <v>9</v>
      </c>
      <c r="F26" s="98">
        <v>47.3</v>
      </c>
      <c r="G26" s="99">
        <v>2.4700000000000002</v>
      </c>
      <c r="H26" s="100"/>
      <c r="I26" s="97"/>
      <c r="L26" s="196"/>
      <c r="M26" s="199"/>
      <c r="N26" s="106" t="s">
        <v>39</v>
      </c>
      <c r="O26" s="107">
        <f t="shared" ref="O26:W26" si="27">AVERAGE(O23:O25)</f>
        <v>11.786666666666667</v>
      </c>
      <c r="P26" s="107">
        <f t="shared" si="27"/>
        <v>4.873333333333334</v>
      </c>
      <c r="Q26" s="108">
        <f t="shared" si="27"/>
        <v>41.881940061951873</v>
      </c>
      <c r="R26" s="107">
        <f t="shared" si="27"/>
        <v>76.163333333333341</v>
      </c>
      <c r="S26" s="107">
        <f t="shared" si="27"/>
        <v>31.649999999999995</v>
      </c>
      <c r="T26" s="108">
        <f t="shared" si="27"/>
        <v>41.611322368341312</v>
      </c>
      <c r="U26" s="107">
        <f t="shared" si="27"/>
        <v>61.156666666666666</v>
      </c>
      <c r="V26" s="107">
        <f t="shared" si="27"/>
        <v>21.939999999999998</v>
      </c>
      <c r="W26" s="108">
        <f t="shared" si="27"/>
        <v>35.956983911136739</v>
      </c>
    </row>
    <row r="27" spans="1:23" ht="17.25">
      <c r="A27" s="94"/>
      <c r="B27" s="102"/>
      <c r="C27" s="96">
        <v>9</v>
      </c>
      <c r="D27" s="97">
        <v>66</v>
      </c>
      <c r="E27" s="97">
        <v>8</v>
      </c>
      <c r="F27" s="98">
        <v>50.1</v>
      </c>
      <c r="G27" s="99">
        <v>2.77</v>
      </c>
      <c r="H27" s="100"/>
      <c r="I27" s="97"/>
      <c r="L27" s="197"/>
      <c r="M27" s="200"/>
      <c r="N27" s="106" t="s">
        <v>69</v>
      </c>
      <c r="O27" s="107">
        <f>STDEV(O23:O26)</f>
        <v>2.0417693851711647</v>
      </c>
      <c r="P27" s="107">
        <f t="shared" ref="P27:W27" si="28">STDEV(P23:P26)</f>
        <v>0.55481728724168489</v>
      </c>
      <c r="Q27" s="107">
        <f t="shared" si="28"/>
        <v>3.2828215441148818</v>
      </c>
      <c r="R27" s="107">
        <f t="shared" si="28"/>
        <v>7.9396235567073496</v>
      </c>
      <c r="S27" s="107">
        <f t="shared" si="28"/>
        <v>2.9755783751510663</v>
      </c>
      <c r="T27" s="107">
        <f t="shared" si="28"/>
        <v>0.89491084281391653</v>
      </c>
      <c r="U27" s="107">
        <f t="shared" si="28"/>
        <v>6.7002006603450983</v>
      </c>
      <c r="V27" s="107">
        <f t="shared" si="28"/>
        <v>2.0408494963290824</v>
      </c>
      <c r="W27" s="107">
        <f t="shared" si="28"/>
        <v>1.0543627658026629</v>
      </c>
    </row>
    <row r="28" spans="1:23" ht="17.25">
      <c r="A28" s="94"/>
      <c r="B28" s="102"/>
      <c r="C28" s="96">
        <v>10</v>
      </c>
      <c r="D28" s="97">
        <v>76</v>
      </c>
      <c r="E28" s="97">
        <v>9.8000000000000007</v>
      </c>
      <c r="F28" s="98">
        <v>51.9</v>
      </c>
      <c r="G28" s="99">
        <v>2.5299999999999998</v>
      </c>
      <c r="H28" s="100"/>
      <c r="I28" s="97"/>
      <c r="L28" s="195" t="s">
        <v>62</v>
      </c>
      <c r="M28" s="198" t="s">
        <v>70</v>
      </c>
      <c r="N28" s="103">
        <v>1</v>
      </c>
      <c r="O28" s="119">
        <v>18.010000000000002</v>
      </c>
      <c r="P28" s="119">
        <v>7.01</v>
      </c>
      <c r="Q28" s="2">
        <f>P28/O28*100</f>
        <v>38.922820655191551</v>
      </c>
      <c r="R28" s="119">
        <v>89.85</v>
      </c>
      <c r="S28" s="119">
        <v>35.92</v>
      </c>
      <c r="T28" s="2">
        <f>S28/R28*100</f>
        <v>39.977740678909299</v>
      </c>
      <c r="U28" s="119">
        <v>84.35</v>
      </c>
      <c r="V28" s="119">
        <v>29.31</v>
      </c>
      <c r="W28" s="2">
        <f>V28/U28*100</f>
        <v>34.748073503260223</v>
      </c>
    </row>
    <row r="29" spans="1:23" ht="17.25">
      <c r="A29" s="94"/>
      <c r="B29" s="102"/>
      <c r="C29" s="96">
        <v>11</v>
      </c>
      <c r="D29" s="97">
        <v>73</v>
      </c>
      <c r="E29" s="97">
        <v>9</v>
      </c>
      <c r="F29" s="98">
        <v>48.1</v>
      </c>
      <c r="G29" s="126">
        <v>4.78</v>
      </c>
      <c r="H29" s="100">
        <v>47</v>
      </c>
      <c r="I29" s="97">
        <f t="shared" si="23"/>
        <v>783.49000000000012</v>
      </c>
      <c r="L29" s="196"/>
      <c r="M29" s="199"/>
      <c r="N29" s="103">
        <v>2</v>
      </c>
      <c r="O29" s="119">
        <v>16.04</v>
      </c>
      <c r="P29" s="119">
        <v>6.96</v>
      </c>
      <c r="Q29" s="2">
        <f t="shared" ref="Q29:Q30" si="29">P29/O29*100</f>
        <v>43.391521197007485</v>
      </c>
      <c r="R29" s="119">
        <v>76.900000000000006</v>
      </c>
      <c r="S29" s="119">
        <v>30.61</v>
      </c>
      <c r="T29" s="2">
        <f t="shared" ref="T29:T30" si="30">S29/R29*100</f>
        <v>39.804941482444725</v>
      </c>
      <c r="U29" s="119">
        <v>75.709999999999994</v>
      </c>
      <c r="V29" s="119">
        <v>25.78</v>
      </c>
      <c r="W29" s="2">
        <f t="shared" ref="W29:W30" si="31">V29/U29*100</f>
        <v>34.050984017963287</v>
      </c>
    </row>
    <row r="30" spans="1:23" ht="17.25">
      <c r="A30" s="94"/>
      <c r="B30" s="102"/>
      <c r="C30" s="96">
        <v>12</v>
      </c>
      <c r="D30" s="97">
        <v>79</v>
      </c>
      <c r="E30" s="97">
        <v>8</v>
      </c>
      <c r="F30" s="98">
        <v>52.6</v>
      </c>
      <c r="G30" s="126">
        <v>4.57</v>
      </c>
      <c r="H30" s="100"/>
      <c r="I30" s="97"/>
      <c r="L30" s="196"/>
      <c r="M30" s="199"/>
      <c r="N30" s="103">
        <v>3</v>
      </c>
      <c r="O30" s="119">
        <v>21.89</v>
      </c>
      <c r="P30" s="119">
        <v>8.23</v>
      </c>
      <c r="Q30" s="2">
        <f t="shared" si="29"/>
        <v>37.597076290543626</v>
      </c>
      <c r="R30" s="119">
        <v>99.47</v>
      </c>
      <c r="S30" s="119">
        <v>38.909999999999997</v>
      </c>
      <c r="T30" s="2">
        <f t="shared" si="30"/>
        <v>39.117321805569517</v>
      </c>
      <c r="U30" s="119">
        <v>98.18</v>
      </c>
      <c r="V30" s="119">
        <v>33.75</v>
      </c>
      <c r="W30" s="2">
        <f t="shared" si="31"/>
        <v>34.375636585862701</v>
      </c>
    </row>
    <row r="31" spans="1:23" ht="17.25">
      <c r="A31" s="94"/>
      <c r="B31" s="102"/>
      <c r="C31" s="96">
        <v>13</v>
      </c>
      <c r="D31" s="97">
        <v>80</v>
      </c>
      <c r="E31" s="97">
        <v>8.5</v>
      </c>
      <c r="F31" s="98">
        <v>51.1</v>
      </c>
      <c r="G31" s="126">
        <v>4.93</v>
      </c>
      <c r="H31" s="100"/>
      <c r="I31" s="97"/>
      <c r="L31" s="196"/>
      <c r="M31" s="199"/>
      <c r="N31" s="106" t="s">
        <v>39</v>
      </c>
      <c r="O31" s="107">
        <f t="shared" ref="O31:W31" si="32">AVERAGE(O28:O30)</f>
        <v>18.646666666666665</v>
      </c>
      <c r="P31" s="107">
        <f t="shared" si="32"/>
        <v>7.3999999999999995</v>
      </c>
      <c r="Q31" s="108">
        <f t="shared" si="32"/>
        <v>39.970472714247556</v>
      </c>
      <c r="R31" s="107">
        <f t="shared" si="32"/>
        <v>88.740000000000009</v>
      </c>
      <c r="S31" s="107">
        <f t="shared" si="32"/>
        <v>35.146666666666668</v>
      </c>
      <c r="T31" s="108">
        <f t="shared" si="32"/>
        <v>39.633334655641178</v>
      </c>
      <c r="U31" s="107">
        <f t="shared" si="32"/>
        <v>86.08</v>
      </c>
      <c r="V31" s="107">
        <f t="shared" si="32"/>
        <v>29.613333333333333</v>
      </c>
      <c r="W31" s="108">
        <f t="shared" si="32"/>
        <v>34.391564702362075</v>
      </c>
    </row>
    <row r="32" spans="1:23" ht="17.25">
      <c r="A32" s="94"/>
      <c r="B32" s="102"/>
      <c r="C32" s="96">
        <v>14</v>
      </c>
      <c r="D32" s="97">
        <v>72</v>
      </c>
      <c r="E32" s="97">
        <v>7.5</v>
      </c>
      <c r="F32" s="98">
        <v>52.6</v>
      </c>
      <c r="G32" s="126">
        <v>4.7699999999999996</v>
      </c>
      <c r="H32" s="100"/>
      <c r="I32" s="97"/>
      <c r="L32" s="197"/>
      <c r="M32" s="200"/>
      <c r="N32" s="106" t="s">
        <v>69</v>
      </c>
      <c r="O32" s="107">
        <f>STDEV(O28:O31)</f>
        <v>2.4303131942657759</v>
      </c>
      <c r="P32" s="107">
        <f t="shared" ref="P32:W32" si="33">STDEV(P28:P31)</f>
        <v>0.58725349438438168</v>
      </c>
      <c r="Q32" s="107">
        <f t="shared" si="33"/>
        <v>2.4788544492896247</v>
      </c>
      <c r="R32" s="107">
        <f t="shared" si="33"/>
        <v>9.2475330043567077</v>
      </c>
      <c r="S32" s="107">
        <f t="shared" si="33"/>
        <v>3.4323008156175474</v>
      </c>
      <c r="T32" s="107">
        <f t="shared" si="33"/>
        <v>0.37163318532661682</v>
      </c>
      <c r="U32" s="107">
        <f t="shared" si="33"/>
        <v>9.2545448294338115</v>
      </c>
      <c r="V32" s="107">
        <f t="shared" si="33"/>
        <v>3.2608008559588884</v>
      </c>
      <c r="W32" s="107">
        <f t="shared" si="33"/>
        <v>0.28480837569530804</v>
      </c>
    </row>
    <row r="33" spans="1:23" ht="17.25">
      <c r="A33" s="94"/>
      <c r="B33" s="102"/>
      <c r="C33" s="96">
        <v>15</v>
      </c>
      <c r="D33" s="97">
        <v>85</v>
      </c>
      <c r="E33" s="97">
        <v>8.5</v>
      </c>
      <c r="F33" s="98">
        <v>46.1</v>
      </c>
      <c r="G33" s="126">
        <v>4.76</v>
      </c>
      <c r="H33" s="100"/>
      <c r="I33" s="97"/>
      <c r="L33" s="195" t="s">
        <v>37</v>
      </c>
      <c r="M33" s="198" t="s">
        <v>70</v>
      </c>
      <c r="N33" s="103">
        <v>1</v>
      </c>
      <c r="O33" s="119">
        <v>21.3</v>
      </c>
      <c r="P33" s="119">
        <v>6.51</v>
      </c>
      <c r="Q33" s="2">
        <f>P33/O33*100</f>
        <v>30.56338028169014</v>
      </c>
      <c r="R33" s="119">
        <v>94.73</v>
      </c>
      <c r="S33" s="119">
        <v>31.63</v>
      </c>
      <c r="T33" s="2">
        <f>S33/R33*100</f>
        <v>33.389633695766911</v>
      </c>
      <c r="U33" s="119">
        <v>77.540000000000006</v>
      </c>
      <c r="V33" s="119">
        <v>24.12</v>
      </c>
      <c r="W33" s="2">
        <f>V33/U33*100</f>
        <v>31.106525664173329</v>
      </c>
    </row>
    <row r="34" spans="1:23" ht="17.25">
      <c r="A34" s="94"/>
      <c r="B34" s="102"/>
      <c r="C34" s="109" t="s">
        <v>45</v>
      </c>
      <c r="D34" s="110">
        <f>AVERAGE(D19:D33)</f>
        <v>73.2</v>
      </c>
      <c r="E34" s="110">
        <f t="shared" ref="E34:I34" si="34">AVERAGE(E19:E33)</f>
        <v>8.52</v>
      </c>
      <c r="F34" s="110">
        <f>AVERAGE(F19:F33)</f>
        <v>49.193333333333342</v>
      </c>
      <c r="G34" s="110">
        <f>AVERAGE(G19:G33)</f>
        <v>2.6806666666666668</v>
      </c>
      <c r="H34" s="110">
        <f t="shared" si="34"/>
        <v>44.333333333333336</v>
      </c>
      <c r="I34" s="110">
        <f t="shared" si="34"/>
        <v>739.03666666666675</v>
      </c>
      <c r="L34" s="196"/>
      <c r="M34" s="199"/>
      <c r="N34" s="103">
        <v>2</v>
      </c>
      <c r="O34" s="119">
        <v>17.91</v>
      </c>
      <c r="P34" s="119">
        <v>5.95</v>
      </c>
      <c r="Q34" s="2">
        <f t="shared" ref="Q34:Q35" si="35">P34/O34*100</f>
        <v>33.221663874930208</v>
      </c>
      <c r="R34" s="119">
        <v>94.62</v>
      </c>
      <c r="S34" s="119">
        <v>33.340000000000003</v>
      </c>
      <c r="T34" s="2">
        <f t="shared" ref="T34:T35" si="36">S34/R34*100</f>
        <v>35.235679560346647</v>
      </c>
      <c r="U34" s="119">
        <v>75.64</v>
      </c>
      <c r="V34" s="119">
        <v>23.18</v>
      </c>
      <c r="W34" s="2">
        <f t="shared" ref="W34:W35" si="37">V34/U34*100</f>
        <v>30.64516129032258</v>
      </c>
    </row>
    <row r="35" spans="1:23" ht="18" thickBot="1">
      <c r="A35" s="94"/>
      <c r="B35" s="102"/>
      <c r="C35" s="109" t="s">
        <v>40</v>
      </c>
      <c r="D35" s="110">
        <f>STDEV(D19:D33)</f>
        <v>5.3345236766878124</v>
      </c>
      <c r="E35" s="110">
        <f t="shared" ref="E35:I35" si="38">STDEV(E19:E33)</f>
        <v>0.66461589336569871</v>
      </c>
      <c r="F35" s="110">
        <f>STDEV(F19:F33)</f>
        <v>3.7916198322591566</v>
      </c>
      <c r="G35" s="116">
        <f>STDEV(G19:G33)</f>
        <v>1.7424509284611822</v>
      </c>
      <c r="H35" s="110">
        <f t="shared" si="38"/>
        <v>2.5166114784235831</v>
      </c>
      <c r="I35" s="110">
        <f t="shared" si="38"/>
        <v>41.951913345321152</v>
      </c>
      <c r="L35" s="196"/>
      <c r="M35" s="199"/>
      <c r="N35" s="103">
        <v>3</v>
      </c>
      <c r="O35" s="119">
        <v>26.92</v>
      </c>
      <c r="P35" s="119">
        <v>7.91</v>
      </c>
      <c r="Q35" s="2">
        <f t="shared" si="35"/>
        <v>29.383358098068353</v>
      </c>
      <c r="R35" s="119">
        <v>122.85</v>
      </c>
      <c r="S35" s="119">
        <v>40.83</v>
      </c>
      <c r="T35" s="2">
        <f t="shared" si="36"/>
        <v>33.235653235653231</v>
      </c>
      <c r="U35" s="119">
        <v>95.71</v>
      </c>
      <c r="V35" s="119">
        <v>28.07</v>
      </c>
      <c r="W35" s="2">
        <f t="shared" si="37"/>
        <v>29.328178873680915</v>
      </c>
    </row>
    <row r="36" spans="1:23" ht="35.25">
      <c r="A36" s="87" t="s">
        <v>1</v>
      </c>
      <c r="B36" s="88" t="s">
        <v>48</v>
      </c>
      <c r="C36" s="88" t="s">
        <v>49</v>
      </c>
      <c r="D36" s="88" t="s">
        <v>50</v>
      </c>
      <c r="E36" s="89" t="s">
        <v>51</v>
      </c>
      <c r="F36" s="90" t="s">
        <v>52</v>
      </c>
      <c r="G36" s="115" t="s">
        <v>71</v>
      </c>
      <c r="H36" s="92" t="s">
        <v>78</v>
      </c>
      <c r="I36" s="92" t="s">
        <v>79</v>
      </c>
      <c r="L36" s="196"/>
      <c r="M36" s="199"/>
      <c r="N36" s="106" t="s">
        <v>39</v>
      </c>
      <c r="O36" s="107">
        <f t="shared" ref="O36:W36" si="39">AVERAGE(O33:O35)</f>
        <v>22.043333333333333</v>
      </c>
      <c r="P36" s="107">
        <f t="shared" si="39"/>
        <v>6.79</v>
      </c>
      <c r="Q36" s="108">
        <f t="shared" si="39"/>
        <v>31.056134084896232</v>
      </c>
      <c r="R36" s="107">
        <f t="shared" si="39"/>
        <v>104.06666666666668</v>
      </c>
      <c r="S36" s="107">
        <f t="shared" si="39"/>
        <v>35.266666666666666</v>
      </c>
      <c r="T36" s="108">
        <f t="shared" si="39"/>
        <v>33.953655497255596</v>
      </c>
      <c r="U36" s="107">
        <f t="shared" si="39"/>
        <v>82.963333333333324</v>
      </c>
      <c r="V36" s="107">
        <f t="shared" si="39"/>
        <v>25.123333333333335</v>
      </c>
      <c r="W36" s="108">
        <f t="shared" si="39"/>
        <v>30.35995527605894</v>
      </c>
    </row>
    <row r="37" spans="1:23" ht="17.25">
      <c r="A37" s="94" t="s">
        <v>64</v>
      </c>
      <c r="B37" s="95"/>
      <c r="C37" s="96">
        <v>1</v>
      </c>
      <c r="D37" s="97">
        <v>73</v>
      </c>
      <c r="E37" s="97">
        <v>8</v>
      </c>
      <c r="F37" s="98">
        <v>32.5</v>
      </c>
      <c r="G37" s="99">
        <v>3.39</v>
      </c>
      <c r="H37" s="100">
        <v>41</v>
      </c>
      <c r="I37" s="97">
        <f>H37*16.67</f>
        <v>683.47</v>
      </c>
      <c r="L37" s="197"/>
      <c r="M37" s="200"/>
      <c r="N37" s="106" t="s">
        <v>69</v>
      </c>
      <c r="O37" s="107">
        <f>STDEV(O33:O36)</f>
        <v>3.7156814837777681</v>
      </c>
      <c r="P37" s="107">
        <f t="shared" ref="P37:W37" si="40">STDEV(P33:P36)</f>
        <v>0.82429768085727062</v>
      </c>
      <c r="Q37" s="107">
        <f t="shared" si="40"/>
        <v>1.6052523253585036</v>
      </c>
      <c r="R37" s="107">
        <f t="shared" si="40"/>
        <v>13.281898291367085</v>
      </c>
      <c r="S37" s="107">
        <f t="shared" si="40"/>
        <v>3.9953333889537781</v>
      </c>
      <c r="T37" s="107">
        <f t="shared" si="40"/>
        <v>0.90870485464481054</v>
      </c>
      <c r="U37" s="107">
        <f t="shared" si="40"/>
        <v>9.0465696383890251</v>
      </c>
      <c r="V37" s="107">
        <f t="shared" si="40"/>
        <v>2.1186526116588555</v>
      </c>
      <c r="W37" s="107">
        <f t="shared" si="40"/>
        <v>0.7534968169553562</v>
      </c>
    </row>
    <row r="38" spans="1:23" ht="17.25">
      <c r="A38" s="94"/>
      <c r="B38" s="102"/>
      <c r="C38" s="96">
        <v>2</v>
      </c>
      <c r="D38" s="97">
        <v>70</v>
      </c>
      <c r="E38" s="97">
        <v>8</v>
      </c>
      <c r="F38" s="98">
        <v>46.7</v>
      </c>
      <c r="G38" s="99">
        <v>3.73</v>
      </c>
      <c r="H38" s="100"/>
      <c r="I38" s="97"/>
      <c r="L38" s="195" t="s">
        <v>38</v>
      </c>
      <c r="M38" s="198" t="s">
        <v>70</v>
      </c>
      <c r="N38" s="103">
        <v>1</v>
      </c>
      <c r="O38" s="119">
        <v>19.440000000000001</v>
      </c>
      <c r="P38" s="119">
        <v>5.63</v>
      </c>
      <c r="Q38" s="2">
        <f>P38/O38*100</f>
        <v>28.960905349794235</v>
      </c>
      <c r="R38" s="119">
        <v>86.82</v>
      </c>
      <c r="S38" s="119">
        <v>30.63</v>
      </c>
      <c r="T38" s="2">
        <f>S38/R38*100</f>
        <v>35.27988942639945</v>
      </c>
      <c r="U38" s="119">
        <v>69.77</v>
      </c>
      <c r="V38" s="119">
        <v>21.49</v>
      </c>
      <c r="W38" s="2">
        <f>V38/U38*100</f>
        <v>30.801203955854952</v>
      </c>
    </row>
    <row r="39" spans="1:23" ht="17.25">
      <c r="A39" s="94"/>
      <c r="B39" s="102"/>
      <c r="C39" s="96">
        <v>3</v>
      </c>
      <c r="D39" s="97">
        <v>70</v>
      </c>
      <c r="E39" s="97">
        <v>8</v>
      </c>
      <c r="F39" s="98">
        <v>46.8</v>
      </c>
      <c r="G39" s="99">
        <v>3.91</v>
      </c>
      <c r="H39" s="100"/>
      <c r="I39" s="97"/>
      <c r="L39" s="196"/>
      <c r="M39" s="199"/>
      <c r="N39" s="103">
        <v>2</v>
      </c>
      <c r="O39" s="135">
        <v>20.96</v>
      </c>
      <c r="P39" s="119">
        <v>6.85</v>
      </c>
      <c r="Q39" s="2">
        <f t="shared" ref="Q39:Q40" si="41">P39/O39*100</f>
        <v>32.681297709923662</v>
      </c>
      <c r="R39" s="135">
        <v>100.33</v>
      </c>
      <c r="S39" s="119">
        <v>38.25</v>
      </c>
      <c r="T39" s="2">
        <f t="shared" ref="T39:T40" si="42">S39/R39*100</f>
        <v>38.124190172430978</v>
      </c>
      <c r="U39" s="135">
        <v>81.5</v>
      </c>
      <c r="V39" s="119">
        <v>26.2</v>
      </c>
      <c r="W39" s="2">
        <f t="shared" ref="W39:W40" si="43">V39/U39*100</f>
        <v>32.147239263803677</v>
      </c>
    </row>
    <row r="40" spans="1:23" ht="17.25">
      <c r="A40" s="94"/>
      <c r="B40" s="102"/>
      <c r="C40" s="96">
        <v>4</v>
      </c>
      <c r="D40" s="97">
        <v>72</v>
      </c>
      <c r="E40" s="97">
        <v>9</v>
      </c>
      <c r="F40" s="98">
        <v>42.6</v>
      </c>
      <c r="G40" s="99">
        <v>3.57</v>
      </c>
      <c r="H40" s="100"/>
      <c r="I40" s="97"/>
      <c r="L40" s="196"/>
      <c r="M40" s="199"/>
      <c r="N40" s="103">
        <v>3</v>
      </c>
      <c r="O40" s="135">
        <v>21</v>
      </c>
      <c r="P40" s="119">
        <v>6.47</v>
      </c>
      <c r="Q40" s="2">
        <f t="shared" si="41"/>
        <v>30.80952380952381</v>
      </c>
      <c r="R40" s="135">
        <v>109.61</v>
      </c>
      <c r="S40" s="119">
        <v>40.549999999999997</v>
      </c>
      <c r="T40" s="2">
        <f t="shared" si="42"/>
        <v>36.99479974454885</v>
      </c>
      <c r="U40" s="135">
        <v>77.64</v>
      </c>
      <c r="V40" s="119">
        <v>24.23</v>
      </c>
      <c r="W40" s="2">
        <f t="shared" si="43"/>
        <v>31.208140133951574</v>
      </c>
    </row>
    <row r="41" spans="1:23" ht="17.25">
      <c r="A41" s="94"/>
      <c r="B41" s="102"/>
      <c r="C41" s="96">
        <v>5</v>
      </c>
      <c r="D41" s="97">
        <v>72</v>
      </c>
      <c r="E41" s="97">
        <v>8.5</v>
      </c>
      <c r="F41" s="98">
        <v>52.1</v>
      </c>
      <c r="G41" s="99">
        <v>3.1</v>
      </c>
      <c r="H41" s="100"/>
      <c r="I41" s="97"/>
      <c r="L41" s="196"/>
      <c r="M41" s="199"/>
      <c r="N41" s="106" t="s">
        <v>39</v>
      </c>
      <c r="O41" s="107">
        <f t="shared" ref="O41:W41" si="44">AVERAGE(O38:O40)</f>
        <v>20.466666666666669</v>
      </c>
      <c r="P41" s="107">
        <f t="shared" si="44"/>
        <v>6.3166666666666664</v>
      </c>
      <c r="Q41" s="108">
        <f t="shared" si="44"/>
        <v>30.817242289747238</v>
      </c>
      <c r="R41" s="107">
        <f t="shared" si="44"/>
        <v>98.92</v>
      </c>
      <c r="S41" s="107">
        <f t="shared" si="44"/>
        <v>36.476666666666667</v>
      </c>
      <c r="T41" s="108">
        <f t="shared" si="44"/>
        <v>36.799626447793095</v>
      </c>
      <c r="U41" s="107">
        <f t="shared" si="44"/>
        <v>76.303333333333327</v>
      </c>
      <c r="V41" s="107">
        <f t="shared" si="44"/>
        <v>23.973333333333333</v>
      </c>
      <c r="W41" s="108">
        <f t="shared" si="44"/>
        <v>31.385527784536734</v>
      </c>
    </row>
    <row r="42" spans="1:23" ht="18" thickBot="1">
      <c r="A42" s="94"/>
      <c r="B42" s="102"/>
      <c r="C42" s="96">
        <v>6</v>
      </c>
      <c r="D42" s="97">
        <v>65</v>
      </c>
      <c r="E42" s="97">
        <v>7.5</v>
      </c>
      <c r="F42" s="98">
        <v>50.9</v>
      </c>
      <c r="G42" s="99">
        <v>4.7699999999999996</v>
      </c>
      <c r="H42" s="100">
        <v>48</v>
      </c>
      <c r="I42" s="97">
        <f t="shared" ref="I42:I47" si="45">H42*16.67</f>
        <v>800.16000000000008</v>
      </c>
      <c r="L42" s="208"/>
      <c r="M42" s="209"/>
      <c r="N42" s="113" t="s">
        <v>69</v>
      </c>
      <c r="O42" s="114">
        <f>STDEV(O38:O41)</f>
        <v>0.72614660289013844</v>
      </c>
      <c r="P42" s="114">
        <f t="shared" ref="P42:W42" si="46">STDEV(P38:P41)</f>
        <v>0.50972759609640728</v>
      </c>
      <c r="Q42" s="114">
        <f t="shared" si="46"/>
        <v>1.5188536268142214</v>
      </c>
      <c r="R42" s="114">
        <f t="shared" si="46"/>
        <v>9.3572467460608681</v>
      </c>
      <c r="S42" s="114">
        <f t="shared" si="46"/>
        <v>4.2395073089006488</v>
      </c>
      <c r="T42" s="114">
        <f t="shared" si="46"/>
        <v>1.1693534239894456</v>
      </c>
      <c r="U42" s="114">
        <f t="shared" si="46"/>
        <v>4.8811360244198188</v>
      </c>
      <c r="V42" s="114">
        <f t="shared" si="46"/>
        <v>1.9313955806330538</v>
      </c>
      <c r="W42" s="114">
        <f t="shared" si="46"/>
        <v>0.5636503327987703</v>
      </c>
    </row>
    <row r="43" spans="1:23" ht="17.25">
      <c r="A43" s="94"/>
      <c r="B43" s="102"/>
      <c r="C43" s="96">
        <v>7</v>
      </c>
      <c r="D43" s="97">
        <v>57</v>
      </c>
      <c r="E43" s="97">
        <v>8</v>
      </c>
      <c r="F43" s="98">
        <v>42</v>
      </c>
      <c r="G43" s="99">
        <v>4.37</v>
      </c>
      <c r="H43" s="100"/>
      <c r="I43" s="97"/>
    </row>
    <row r="44" spans="1:23" ht="18" thickBot="1">
      <c r="A44" s="94"/>
      <c r="B44" s="102"/>
      <c r="C44" s="96">
        <v>8</v>
      </c>
      <c r="D44" s="97">
        <v>66</v>
      </c>
      <c r="E44" s="97">
        <v>7</v>
      </c>
      <c r="F44" s="98">
        <v>47.1</v>
      </c>
      <c r="G44" s="99">
        <v>3.79</v>
      </c>
      <c r="H44" s="100"/>
      <c r="I44" s="97"/>
    </row>
    <row r="45" spans="1:23" ht="17.25">
      <c r="A45" s="94"/>
      <c r="B45" s="102"/>
      <c r="C45" s="96">
        <v>9</v>
      </c>
      <c r="D45" s="97">
        <v>67</v>
      </c>
      <c r="E45" s="97">
        <v>7.5</v>
      </c>
      <c r="F45" s="98">
        <v>49.8</v>
      </c>
      <c r="G45" s="99">
        <v>3.93</v>
      </c>
      <c r="H45" s="100"/>
      <c r="I45" s="97"/>
      <c r="L45" s="181" t="s">
        <v>1</v>
      </c>
      <c r="M45" s="179" t="s">
        <v>48</v>
      </c>
      <c r="N45" s="179" t="s">
        <v>49</v>
      </c>
      <c r="O45" s="212" t="s">
        <v>72</v>
      </c>
      <c r="P45" s="213"/>
      <c r="Q45" s="214"/>
    </row>
    <row r="46" spans="1:23" ht="17.25">
      <c r="A46" s="94"/>
      <c r="B46" s="102"/>
      <c r="C46" s="96">
        <v>10</v>
      </c>
      <c r="D46" s="97">
        <v>65</v>
      </c>
      <c r="E46" s="97">
        <v>7.5</v>
      </c>
      <c r="F46" s="98">
        <v>44.6</v>
      </c>
      <c r="G46" s="99">
        <v>4.13</v>
      </c>
      <c r="H46" s="100"/>
      <c r="I46" s="97"/>
      <c r="L46" s="210"/>
      <c r="M46" s="211"/>
      <c r="N46" s="211"/>
      <c r="O46" s="117" t="s">
        <v>58</v>
      </c>
      <c r="P46" s="117" t="s">
        <v>59</v>
      </c>
      <c r="Q46" s="118" t="s">
        <v>60</v>
      </c>
    </row>
    <row r="47" spans="1:23" ht="17.25">
      <c r="A47" s="94"/>
      <c r="B47" s="102"/>
      <c r="C47" s="96">
        <v>11</v>
      </c>
      <c r="D47" s="97">
        <v>61</v>
      </c>
      <c r="E47" s="97">
        <v>8.5</v>
      </c>
      <c r="F47" s="98">
        <v>38</v>
      </c>
      <c r="G47" s="99">
        <v>4.1399999999999997</v>
      </c>
      <c r="H47" s="100">
        <v>46</v>
      </c>
      <c r="I47" s="97">
        <f t="shared" si="45"/>
        <v>766.82</v>
      </c>
      <c r="L47" s="215" t="s">
        <v>31</v>
      </c>
      <c r="M47" s="218"/>
      <c r="N47" s="1">
        <v>1</v>
      </c>
      <c r="O47" s="119">
        <v>7.68</v>
      </c>
      <c r="P47" s="119">
        <v>2.54</v>
      </c>
      <c r="Q47" s="3">
        <f>P47/O47*100</f>
        <v>33.072916666666671</v>
      </c>
    </row>
    <row r="48" spans="1:23" ht="17.25">
      <c r="A48" s="94"/>
      <c r="B48" s="102"/>
      <c r="C48" s="96">
        <v>12</v>
      </c>
      <c r="D48" s="97">
        <v>74</v>
      </c>
      <c r="E48" s="97">
        <v>8</v>
      </c>
      <c r="F48" s="98">
        <v>42.9</v>
      </c>
      <c r="G48" s="99">
        <v>3.84</v>
      </c>
      <c r="H48" s="100"/>
      <c r="I48" s="97"/>
      <c r="L48" s="216"/>
      <c r="M48" s="219"/>
      <c r="N48" s="1">
        <v>2</v>
      </c>
      <c r="O48" s="119">
        <v>7.51</v>
      </c>
      <c r="P48" s="119">
        <v>2.35</v>
      </c>
      <c r="Q48" s="3">
        <f t="shared" ref="Q48:Q49" si="47">P48/O48*100</f>
        <v>31.291611185086555</v>
      </c>
    </row>
    <row r="49" spans="1:17" ht="17.25">
      <c r="A49" s="94"/>
      <c r="B49" s="102"/>
      <c r="C49" s="96">
        <v>13</v>
      </c>
      <c r="D49" s="97">
        <v>64</v>
      </c>
      <c r="E49" s="97">
        <v>8</v>
      </c>
      <c r="F49" s="98">
        <v>43</v>
      </c>
      <c r="G49" s="99">
        <v>4.17</v>
      </c>
      <c r="H49" s="100"/>
      <c r="I49" s="97"/>
      <c r="L49" s="216"/>
      <c r="M49" s="219"/>
      <c r="N49" s="1">
        <v>3</v>
      </c>
      <c r="O49" s="119">
        <v>8.15</v>
      </c>
      <c r="P49" s="119">
        <v>2.5</v>
      </c>
      <c r="Q49" s="3">
        <f t="shared" si="47"/>
        <v>30.674846625766872</v>
      </c>
    </row>
    <row r="50" spans="1:17" ht="17.25">
      <c r="A50" s="94"/>
      <c r="B50" s="102"/>
      <c r="C50" s="96">
        <v>14</v>
      </c>
      <c r="D50" s="97">
        <v>71</v>
      </c>
      <c r="E50" s="97">
        <v>8</v>
      </c>
      <c r="F50" s="98">
        <v>45.3</v>
      </c>
      <c r="G50" s="99">
        <v>3.99</v>
      </c>
      <c r="H50" s="100"/>
      <c r="I50" s="97"/>
      <c r="L50" s="216"/>
      <c r="M50" s="219"/>
      <c r="N50" s="120" t="s">
        <v>39</v>
      </c>
      <c r="O50" s="121">
        <f>AVERAGE(O47:O49)</f>
        <v>7.78</v>
      </c>
      <c r="P50" s="121">
        <f t="shared" ref="P50:Q50" si="48">AVERAGE(P47:P49)</f>
        <v>2.4633333333333334</v>
      </c>
      <c r="Q50" s="122">
        <f t="shared" si="48"/>
        <v>31.679791492506698</v>
      </c>
    </row>
    <row r="51" spans="1:17" ht="17.25">
      <c r="A51" s="94"/>
      <c r="B51" s="102"/>
      <c r="C51" s="96">
        <v>15</v>
      </c>
      <c r="D51" s="97">
        <v>69</v>
      </c>
      <c r="E51" s="97">
        <v>7</v>
      </c>
      <c r="F51" s="98">
        <v>46.6</v>
      </c>
      <c r="G51" s="99">
        <v>4.2</v>
      </c>
      <c r="H51" s="100"/>
      <c r="I51" s="97"/>
      <c r="L51" s="217"/>
      <c r="M51" s="220"/>
      <c r="N51" s="120" t="s">
        <v>69</v>
      </c>
      <c r="O51" s="121">
        <f>STDEV(O47:O49)</f>
        <v>0.33151168908501588</v>
      </c>
      <c r="P51" s="121">
        <f t="shared" ref="P51:Q51" si="49">STDEV(P47:P49)</f>
        <v>0.10016652800877808</v>
      </c>
      <c r="Q51" s="122">
        <f t="shared" si="49"/>
        <v>1.2452702291337772</v>
      </c>
    </row>
    <row r="52" spans="1:17" ht="17.25">
      <c r="A52" s="94"/>
      <c r="B52" s="102"/>
      <c r="C52" s="109" t="s">
        <v>45</v>
      </c>
      <c r="D52" s="110">
        <f>AVERAGE(D37:D51)</f>
        <v>67.733333333333334</v>
      </c>
      <c r="E52" s="110">
        <f t="shared" ref="E52:I52" si="50">AVERAGE(E37:E51)</f>
        <v>7.9</v>
      </c>
      <c r="F52" s="110">
        <f>AVERAGE(F37:F51)</f>
        <v>44.726666666666667</v>
      </c>
      <c r="G52" s="110">
        <f>AVERAGE(G37:G51)</f>
        <v>3.9353333333333338</v>
      </c>
      <c r="H52" s="110">
        <f t="shared" si="50"/>
        <v>45</v>
      </c>
      <c r="I52" s="110">
        <f t="shared" si="50"/>
        <v>750.15000000000009</v>
      </c>
      <c r="L52" s="215" t="s">
        <v>61</v>
      </c>
      <c r="M52" s="218"/>
      <c r="N52" s="1">
        <v>1</v>
      </c>
      <c r="O52" s="119">
        <v>8.32</v>
      </c>
      <c r="P52" s="119">
        <v>2.93</v>
      </c>
      <c r="Q52" s="3">
        <f>P52/O52*100</f>
        <v>35.216346153846153</v>
      </c>
    </row>
    <row r="53" spans="1:17" ht="17.25">
      <c r="A53" s="94"/>
      <c r="B53" s="102"/>
      <c r="C53" s="109" t="s">
        <v>40</v>
      </c>
      <c r="D53" s="110">
        <f>STDEV(D37:D51)</f>
        <v>4.7729395953596967</v>
      </c>
      <c r="E53" s="110">
        <f t="shared" ref="E53:I53" si="51">STDEV(E37:E51)</f>
        <v>0.541162769282166</v>
      </c>
      <c r="F53" s="110">
        <f>STDEV(F37:F51)</f>
        <v>4.9922034451828461</v>
      </c>
      <c r="G53" s="110">
        <v>1.73</v>
      </c>
      <c r="H53" s="110">
        <f t="shared" si="51"/>
        <v>3.6055512754639891</v>
      </c>
      <c r="I53" s="110">
        <f t="shared" si="51"/>
        <v>60.104539761984732</v>
      </c>
      <c r="L53" s="216"/>
      <c r="M53" s="219"/>
      <c r="N53" s="1">
        <v>2</v>
      </c>
      <c r="O53" s="119">
        <v>8.67</v>
      </c>
      <c r="P53" s="119">
        <v>2.95</v>
      </c>
      <c r="Q53" s="3">
        <f t="shared" ref="Q53:Q54" si="52">P53/O53*100</f>
        <v>34.025374855824687</v>
      </c>
    </row>
    <row r="54" spans="1:17" ht="17.25">
      <c r="A54" s="94" t="s">
        <v>65</v>
      </c>
      <c r="B54" s="95"/>
      <c r="C54" s="96">
        <v>1</v>
      </c>
      <c r="D54" s="97">
        <v>62</v>
      </c>
      <c r="E54" s="97">
        <v>6.5</v>
      </c>
      <c r="F54" s="98">
        <v>34.700000000000003</v>
      </c>
      <c r="G54" s="99">
        <v>1.87</v>
      </c>
      <c r="H54" s="100">
        <v>30</v>
      </c>
      <c r="I54" s="97">
        <f>H54*16.67</f>
        <v>500.1</v>
      </c>
      <c r="L54" s="216"/>
      <c r="M54" s="219"/>
      <c r="N54" s="1">
        <v>3</v>
      </c>
      <c r="O54" s="119">
        <v>8.94</v>
      </c>
      <c r="P54" s="119">
        <v>3.2</v>
      </c>
      <c r="Q54" s="3">
        <f t="shared" si="52"/>
        <v>35.794183445190157</v>
      </c>
    </row>
    <row r="55" spans="1:17" ht="17.25">
      <c r="A55" s="94"/>
      <c r="B55" s="102"/>
      <c r="C55" s="96">
        <v>2</v>
      </c>
      <c r="D55" s="97">
        <v>62</v>
      </c>
      <c r="E55" s="97">
        <v>7.5</v>
      </c>
      <c r="F55" s="98">
        <v>26.1</v>
      </c>
      <c r="G55" s="99">
        <v>1.73</v>
      </c>
      <c r="H55" s="100"/>
      <c r="I55" s="97"/>
      <c r="L55" s="216"/>
      <c r="M55" s="219"/>
      <c r="N55" s="120" t="s">
        <v>39</v>
      </c>
      <c r="O55" s="121">
        <f>AVERAGE(O52:O54)</f>
        <v>8.6433333333333326</v>
      </c>
      <c r="P55" s="121">
        <f t="shared" ref="P55:Q55" si="53">AVERAGE(P52:P54)</f>
        <v>3.0266666666666673</v>
      </c>
      <c r="Q55" s="122">
        <f t="shared" si="53"/>
        <v>35.01196815162033</v>
      </c>
    </row>
    <row r="56" spans="1:17" ht="17.25">
      <c r="A56" s="94"/>
      <c r="B56" s="102"/>
      <c r="C56" s="96">
        <v>3</v>
      </c>
      <c r="D56" s="97">
        <v>60</v>
      </c>
      <c r="E56" s="97">
        <v>6.5</v>
      </c>
      <c r="F56" s="98">
        <v>34.200000000000003</v>
      </c>
      <c r="G56" s="99">
        <v>1.53</v>
      </c>
      <c r="H56" s="100"/>
      <c r="I56" s="97"/>
      <c r="L56" s="217"/>
      <c r="M56" s="220"/>
      <c r="N56" s="120" t="s">
        <v>69</v>
      </c>
      <c r="O56" s="121">
        <f>STDEV(O52:O54)</f>
        <v>0.3108590248542466</v>
      </c>
      <c r="P56" s="121">
        <f t="shared" ref="P56:Q56" si="54">STDEV(P52:P54)</f>
        <v>0.15044378795195679</v>
      </c>
      <c r="Q56" s="122">
        <f t="shared" si="54"/>
        <v>0.90194164572805335</v>
      </c>
    </row>
    <row r="57" spans="1:17" ht="17.25">
      <c r="A57" s="94"/>
      <c r="B57" s="102"/>
      <c r="C57" s="96">
        <v>4</v>
      </c>
      <c r="D57" s="97">
        <v>65</v>
      </c>
      <c r="E57" s="97">
        <v>6.5</v>
      </c>
      <c r="F57" s="98">
        <v>29</v>
      </c>
      <c r="G57" s="99">
        <v>1.22</v>
      </c>
      <c r="H57" s="100"/>
      <c r="I57" s="97"/>
      <c r="L57" s="215" t="s">
        <v>33</v>
      </c>
      <c r="M57" s="218"/>
      <c r="N57" s="1">
        <v>1</v>
      </c>
      <c r="O57" s="119">
        <v>7.82</v>
      </c>
      <c r="P57" s="119">
        <v>2.17</v>
      </c>
      <c r="Q57" s="3">
        <f>P57/O57*100</f>
        <v>27.74936061381074</v>
      </c>
    </row>
    <row r="58" spans="1:17" ht="17.25">
      <c r="A58" s="94"/>
      <c r="B58" s="102"/>
      <c r="C58" s="96">
        <v>5</v>
      </c>
      <c r="D58" s="97">
        <v>62</v>
      </c>
      <c r="E58" s="97">
        <v>6.8</v>
      </c>
      <c r="F58" s="98">
        <v>36.4</v>
      </c>
      <c r="G58" s="99">
        <v>2.19</v>
      </c>
      <c r="H58" s="100"/>
      <c r="I58" s="97"/>
      <c r="L58" s="216"/>
      <c r="M58" s="219"/>
      <c r="N58" s="1">
        <v>2</v>
      </c>
      <c r="O58" s="119">
        <v>7.43</v>
      </c>
      <c r="P58" s="119">
        <v>2.0099999999999998</v>
      </c>
      <c r="Q58" s="3">
        <f t="shared" ref="Q58:Q59" si="55">P58/O58*100</f>
        <v>27.052489905787347</v>
      </c>
    </row>
    <row r="59" spans="1:17" ht="17.25">
      <c r="A59" s="94"/>
      <c r="B59" s="102"/>
      <c r="C59" s="96">
        <v>6</v>
      </c>
      <c r="D59" s="97">
        <v>56</v>
      </c>
      <c r="E59" s="97">
        <v>7.5</v>
      </c>
      <c r="F59" s="98">
        <v>33.799999999999997</v>
      </c>
      <c r="G59" s="99">
        <v>2.23</v>
      </c>
      <c r="H59" s="100">
        <v>32</v>
      </c>
      <c r="I59" s="97">
        <f t="shared" ref="I59:I64" si="56">H59*16.67</f>
        <v>533.44000000000005</v>
      </c>
      <c r="L59" s="216"/>
      <c r="M59" s="219"/>
      <c r="N59" s="1">
        <v>3</v>
      </c>
      <c r="O59" s="119">
        <v>7.32</v>
      </c>
      <c r="P59" s="119">
        <v>2.04</v>
      </c>
      <c r="Q59" s="3">
        <f t="shared" si="55"/>
        <v>27.868852459016392</v>
      </c>
    </row>
    <row r="60" spans="1:17" ht="17.25">
      <c r="A60" s="94"/>
      <c r="B60" s="102"/>
      <c r="C60" s="96">
        <v>7</v>
      </c>
      <c r="D60" s="97">
        <v>59</v>
      </c>
      <c r="E60" s="97">
        <v>7</v>
      </c>
      <c r="F60" s="98">
        <v>33.6</v>
      </c>
      <c r="G60" s="99">
        <v>2.21</v>
      </c>
      <c r="H60" s="100"/>
      <c r="I60" s="97"/>
      <c r="L60" s="216"/>
      <c r="M60" s="219"/>
      <c r="N60" s="120" t="s">
        <v>39</v>
      </c>
      <c r="O60" s="121">
        <f>AVERAGE(O57:O59)</f>
        <v>7.5233333333333334</v>
      </c>
      <c r="P60" s="121">
        <f t="shared" ref="P60:Q60" si="57">AVERAGE(P57:P59)</f>
        <v>2.0733333333333333</v>
      </c>
      <c r="Q60" s="122">
        <f t="shared" si="57"/>
        <v>27.556900992871494</v>
      </c>
    </row>
    <row r="61" spans="1:17" ht="17.25">
      <c r="A61" s="94"/>
      <c r="B61" s="102"/>
      <c r="C61" s="96">
        <v>8</v>
      </c>
      <c r="D61" s="97">
        <v>55</v>
      </c>
      <c r="E61" s="97">
        <v>7.5</v>
      </c>
      <c r="F61" s="98">
        <v>34.799999999999997</v>
      </c>
      <c r="G61" s="99">
        <v>1.93</v>
      </c>
      <c r="H61" s="100"/>
      <c r="I61" s="97"/>
      <c r="L61" s="217"/>
      <c r="M61" s="220"/>
      <c r="N61" s="120" t="s">
        <v>69</v>
      </c>
      <c r="O61" s="121">
        <f>STDEV(O57:O59)</f>
        <v>0.26274195198584749</v>
      </c>
      <c r="P61" s="121">
        <f t="shared" ref="P61:Q61" si="58">STDEV(P57:P59)</f>
        <v>8.5049005481153864E-2</v>
      </c>
      <c r="Q61" s="122">
        <f t="shared" si="58"/>
        <v>0.44089963012880862</v>
      </c>
    </row>
    <row r="62" spans="1:17" ht="17.25">
      <c r="A62" s="94"/>
      <c r="B62" s="102"/>
      <c r="C62" s="96">
        <v>9</v>
      </c>
      <c r="D62" s="97">
        <v>59</v>
      </c>
      <c r="E62" s="97">
        <v>7</v>
      </c>
      <c r="F62" s="98">
        <v>30.3</v>
      </c>
      <c r="G62" s="99">
        <v>1.89</v>
      </c>
      <c r="H62" s="100"/>
      <c r="I62" s="97"/>
      <c r="L62" s="215" t="s">
        <v>34</v>
      </c>
      <c r="M62" s="218"/>
      <c r="N62" s="1">
        <v>1</v>
      </c>
      <c r="O62" s="136">
        <f>P62/Q62*100</f>
        <v>8.3278688524590159</v>
      </c>
      <c r="P62" s="119">
        <v>2.54</v>
      </c>
      <c r="Q62" s="137">
        <v>30.5</v>
      </c>
    </row>
    <row r="63" spans="1:17" ht="17.25">
      <c r="A63" s="94"/>
      <c r="B63" s="102"/>
      <c r="C63" s="96">
        <v>10</v>
      </c>
      <c r="D63" s="97">
        <v>49</v>
      </c>
      <c r="E63" s="97">
        <v>7</v>
      </c>
      <c r="F63" s="98">
        <v>33.6</v>
      </c>
      <c r="G63" s="99">
        <v>2.21</v>
      </c>
      <c r="H63" s="100"/>
      <c r="I63" s="97"/>
      <c r="L63" s="216"/>
      <c r="M63" s="219"/>
      <c r="N63" s="1">
        <v>2</v>
      </c>
      <c r="O63" s="136">
        <f t="shared" ref="O63:O64" si="59">P63/Q63*100</f>
        <v>8.6129032258064502</v>
      </c>
      <c r="P63" s="119">
        <v>2.67</v>
      </c>
      <c r="Q63" s="137">
        <v>31</v>
      </c>
    </row>
    <row r="64" spans="1:17" ht="17.25">
      <c r="A64" s="94"/>
      <c r="B64" s="102"/>
      <c r="C64" s="96">
        <v>11</v>
      </c>
      <c r="D64" s="97">
        <v>64</v>
      </c>
      <c r="E64" s="97">
        <v>8</v>
      </c>
      <c r="F64" s="98">
        <v>34.4</v>
      </c>
      <c r="G64" s="99">
        <v>1.83</v>
      </c>
      <c r="H64" s="100">
        <v>34</v>
      </c>
      <c r="I64" s="97">
        <f t="shared" si="56"/>
        <v>566.78000000000009</v>
      </c>
      <c r="L64" s="216"/>
      <c r="M64" s="219"/>
      <c r="N64" s="1">
        <v>3</v>
      </c>
      <c r="O64" s="136">
        <f t="shared" si="59"/>
        <v>7.7</v>
      </c>
      <c r="P64" s="119">
        <v>2.31</v>
      </c>
      <c r="Q64" s="137">
        <v>30</v>
      </c>
    </row>
    <row r="65" spans="1:17" ht="17.25">
      <c r="A65" s="94"/>
      <c r="B65" s="102"/>
      <c r="C65" s="96">
        <v>12</v>
      </c>
      <c r="D65" s="97">
        <v>61</v>
      </c>
      <c r="E65" s="97">
        <v>7</v>
      </c>
      <c r="F65" s="98">
        <v>26.7</v>
      </c>
      <c r="G65" s="99">
        <v>1.89</v>
      </c>
      <c r="H65" s="100"/>
      <c r="I65" s="97"/>
      <c r="L65" s="216"/>
      <c r="M65" s="219"/>
      <c r="N65" s="120" t="s">
        <v>39</v>
      </c>
      <c r="O65" s="138">
        <f>AVERAGE(O62:O64)</f>
        <v>8.2135906927551563</v>
      </c>
      <c r="P65" s="121">
        <f t="shared" ref="P65:Q65" si="60">AVERAGE(P62:P64)</f>
        <v>2.5066666666666664</v>
      </c>
      <c r="Q65" s="139">
        <f t="shared" si="60"/>
        <v>30.5</v>
      </c>
    </row>
    <row r="66" spans="1:17" ht="17.25">
      <c r="A66" s="94"/>
      <c r="B66" s="102"/>
      <c r="C66" s="96">
        <v>13</v>
      </c>
      <c r="D66" s="97">
        <v>65</v>
      </c>
      <c r="E66" s="97">
        <v>7.5</v>
      </c>
      <c r="F66" s="98">
        <v>36.6</v>
      </c>
      <c r="G66" s="99">
        <v>1.78</v>
      </c>
      <c r="H66" s="100"/>
      <c r="I66" s="97"/>
      <c r="L66" s="217"/>
      <c r="M66" s="220"/>
      <c r="N66" s="120" t="s">
        <v>69</v>
      </c>
      <c r="O66" s="138">
        <f>STDEV(O62:O64)</f>
        <v>0.4670574892461648</v>
      </c>
      <c r="P66" s="121">
        <f t="shared" ref="P66:Q66" si="61">STDEV(P62:P64)</f>
        <v>0.18230011885167083</v>
      </c>
      <c r="Q66" s="139">
        <f t="shared" si="61"/>
        <v>0.5</v>
      </c>
    </row>
    <row r="67" spans="1:17" ht="17.25">
      <c r="A67" s="94"/>
      <c r="B67" s="102"/>
      <c r="C67" s="96">
        <v>14</v>
      </c>
      <c r="D67" s="97">
        <v>65</v>
      </c>
      <c r="E67" s="97">
        <v>7</v>
      </c>
      <c r="F67" s="98">
        <v>33.6</v>
      </c>
      <c r="G67" s="99">
        <v>1.67</v>
      </c>
      <c r="H67" s="100"/>
      <c r="I67" s="97"/>
      <c r="L67" s="215" t="s">
        <v>35</v>
      </c>
      <c r="M67" s="218"/>
      <c r="N67" s="1">
        <v>1</v>
      </c>
      <c r="O67" s="119">
        <v>7.45</v>
      </c>
      <c r="P67" s="119">
        <v>2.2400000000000002</v>
      </c>
      <c r="Q67" s="3">
        <f>P67/O67*100</f>
        <v>30.067114093959734</v>
      </c>
    </row>
    <row r="68" spans="1:17" ht="17.25">
      <c r="A68" s="94"/>
      <c r="B68" s="102"/>
      <c r="C68" s="96">
        <v>15</v>
      </c>
      <c r="D68" s="97">
        <v>60</v>
      </c>
      <c r="E68" s="97">
        <v>8</v>
      </c>
      <c r="F68" s="98">
        <v>34.700000000000003</v>
      </c>
      <c r="G68" s="99">
        <v>1.77</v>
      </c>
      <c r="H68" s="100"/>
      <c r="I68" s="97"/>
      <c r="L68" s="216"/>
      <c r="M68" s="219"/>
      <c r="N68" s="1">
        <v>2</v>
      </c>
      <c r="O68" s="119">
        <v>7.14</v>
      </c>
      <c r="P68" s="119">
        <v>2.0499999999999998</v>
      </c>
      <c r="Q68" s="3">
        <f t="shared" ref="Q68:Q69" si="62">P68/O68*100</f>
        <v>28.711484593837532</v>
      </c>
    </row>
    <row r="69" spans="1:17" ht="17.25">
      <c r="A69" s="94"/>
      <c r="B69" s="102"/>
      <c r="C69" s="109" t="s">
        <v>45</v>
      </c>
      <c r="D69" s="110">
        <f>AVERAGE(D54:D68)</f>
        <v>60.266666666666666</v>
      </c>
      <c r="E69" s="110">
        <f t="shared" ref="E69:I69" si="63">AVERAGE(E54:E68)</f>
        <v>7.1533333333333333</v>
      </c>
      <c r="F69" s="110">
        <f>AVERAGE(F54:F68)</f>
        <v>32.833333333333336</v>
      </c>
      <c r="G69" s="110">
        <f>AVERAGE(G54:G68)</f>
        <v>1.8633333333333337</v>
      </c>
      <c r="H69" s="110">
        <f t="shared" si="63"/>
        <v>32</v>
      </c>
      <c r="I69" s="110">
        <f t="shared" si="63"/>
        <v>533.44000000000005</v>
      </c>
      <c r="L69" s="216"/>
      <c r="M69" s="219"/>
      <c r="N69" s="1">
        <v>3</v>
      </c>
      <c r="O69" s="119">
        <v>7.84</v>
      </c>
      <c r="P69" s="119">
        <v>2.2799999999999998</v>
      </c>
      <c r="Q69" s="3">
        <f t="shared" si="62"/>
        <v>29.081632653061224</v>
      </c>
    </row>
    <row r="70" spans="1:17" ht="18" thickBot="1">
      <c r="A70" s="94"/>
      <c r="B70" s="102"/>
      <c r="C70" s="109" t="s">
        <v>40</v>
      </c>
      <c r="D70" s="110">
        <f>STDEV(D54:D68)</f>
        <v>4.3665394383500837</v>
      </c>
      <c r="E70" s="110">
        <f t="shared" ref="E70:I70" si="64">STDEV(E54:E68)</f>
        <v>0.49550359183744519</v>
      </c>
      <c r="F70" s="110">
        <f>STDEV(F54:F68)</f>
        <v>3.2605141283166343</v>
      </c>
      <c r="G70" s="116">
        <f>STDEV(G54:G68)</f>
        <v>0.27830267866547553</v>
      </c>
      <c r="H70" s="110">
        <f t="shared" si="64"/>
        <v>2</v>
      </c>
      <c r="I70" s="110">
        <f t="shared" si="64"/>
        <v>33.340000000000032</v>
      </c>
      <c r="L70" s="216"/>
      <c r="M70" s="219"/>
      <c r="N70" s="120" t="s">
        <v>39</v>
      </c>
      <c r="O70" s="121">
        <f>AVERAGE(O67:O69)</f>
        <v>7.4766666666666666</v>
      </c>
      <c r="P70" s="121">
        <f t="shared" ref="P70:Q70" si="65">AVERAGE(P67:P69)</f>
        <v>2.19</v>
      </c>
      <c r="Q70" s="122">
        <f t="shared" si="65"/>
        <v>29.286743780286162</v>
      </c>
    </row>
    <row r="71" spans="1:17" ht="35.25">
      <c r="A71" s="87" t="s">
        <v>1</v>
      </c>
      <c r="B71" s="88" t="s">
        <v>48</v>
      </c>
      <c r="C71" s="88" t="s">
        <v>49</v>
      </c>
      <c r="D71" s="88" t="s">
        <v>50</v>
      </c>
      <c r="E71" s="89" t="s">
        <v>51</v>
      </c>
      <c r="F71" s="90" t="s">
        <v>52</v>
      </c>
      <c r="G71" s="115" t="s">
        <v>53</v>
      </c>
      <c r="H71" s="92" t="s">
        <v>78</v>
      </c>
      <c r="I71" s="92" t="s">
        <v>79</v>
      </c>
      <c r="L71" s="217"/>
      <c r="M71" s="220"/>
      <c r="N71" s="120" t="s">
        <v>69</v>
      </c>
      <c r="O71" s="121">
        <f>STDEV(O67:O69)</f>
        <v>0.3507610772781572</v>
      </c>
      <c r="P71" s="121">
        <f t="shared" ref="P71:Q71" si="66">STDEV(P67:P69)</f>
        <v>0.12288205727444515</v>
      </c>
      <c r="Q71" s="122">
        <f t="shared" si="66"/>
        <v>0.7007037649991662</v>
      </c>
    </row>
    <row r="72" spans="1:17" ht="17.25">
      <c r="A72" s="94" t="s">
        <v>66</v>
      </c>
      <c r="B72" s="95"/>
      <c r="C72" s="96">
        <v>1</v>
      </c>
      <c r="D72" s="97">
        <v>65</v>
      </c>
      <c r="E72" s="97">
        <v>7.5</v>
      </c>
      <c r="F72" s="98">
        <v>23.3</v>
      </c>
      <c r="G72" s="99">
        <v>1.19</v>
      </c>
      <c r="H72" s="100">
        <v>36</v>
      </c>
      <c r="I72" s="97">
        <f>H72*16.67</f>
        <v>600.12000000000012</v>
      </c>
      <c r="L72" s="215" t="s">
        <v>62</v>
      </c>
      <c r="M72" s="218"/>
      <c r="N72" s="1">
        <v>1</v>
      </c>
      <c r="O72" s="119">
        <v>7.96</v>
      </c>
      <c r="P72" s="119">
        <v>2.4</v>
      </c>
      <c r="Q72" s="3">
        <f>P72/O72*100</f>
        <v>30.150753768844218</v>
      </c>
    </row>
    <row r="73" spans="1:17" ht="17.25">
      <c r="A73" s="94"/>
      <c r="B73" s="102"/>
      <c r="C73" s="96">
        <v>2</v>
      </c>
      <c r="D73" s="97">
        <v>66</v>
      </c>
      <c r="E73" s="97">
        <v>8.5</v>
      </c>
      <c r="F73" s="98">
        <v>38.1</v>
      </c>
      <c r="G73" s="99">
        <v>1.07</v>
      </c>
      <c r="H73" s="100"/>
      <c r="I73" s="97"/>
      <c r="L73" s="216"/>
      <c r="M73" s="219"/>
      <c r="N73" s="1">
        <v>2</v>
      </c>
      <c r="O73" s="119">
        <v>8.1999999999999993</v>
      </c>
      <c r="P73" s="119">
        <v>2.5</v>
      </c>
      <c r="Q73" s="3">
        <f t="shared" ref="Q73:Q74" si="67">P73/O73*100</f>
        <v>30.487804878048784</v>
      </c>
    </row>
    <row r="74" spans="1:17" ht="17.25">
      <c r="A74" s="94"/>
      <c r="B74" s="102"/>
      <c r="C74" s="96">
        <v>3</v>
      </c>
      <c r="D74" s="97">
        <v>62</v>
      </c>
      <c r="E74" s="97">
        <v>7.9</v>
      </c>
      <c r="F74" s="98">
        <v>14.7</v>
      </c>
      <c r="G74" s="99">
        <v>0.83</v>
      </c>
      <c r="H74" s="100"/>
      <c r="I74" s="97"/>
      <c r="L74" s="216"/>
      <c r="M74" s="219"/>
      <c r="N74" s="1">
        <v>3</v>
      </c>
      <c r="O74" s="119">
        <v>8.31</v>
      </c>
      <c r="P74" s="119">
        <v>2.5</v>
      </c>
      <c r="Q74" s="3">
        <f t="shared" si="67"/>
        <v>30.084235860409141</v>
      </c>
    </row>
    <row r="75" spans="1:17" ht="17.25">
      <c r="A75" s="94"/>
      <c r="B75" s="102"/>
      <c r="C75" s="96">
        <v>4</v>
      </c>
      <c r="D75" s="97">
        <v>62</v>
      </c>
      <c r="E75" s="97">
        <v>7.5</v>
      </c>
      <c r="F75" s="98">
        <v>27.3</v>
      </c>
      <c r="G75" s="99">
        <v>1.33</v>
      </c>
      <c r="H75" s="100"/>
      <c r="I75" s="97"/>
      <c r="L75" s="216"/>
      <c r="M75" s="219"/>
      <c r="N75" s="120" t="s">
        <v>39</v>
      </c>
      <c r="O75" s="121">
        <f>AVERAGE(O72:O74)</f>
        <v>8.1566666666666663</v>
      </c>
      <c r="P75" s="121">
        <f t="shared" ref="P75:Q75" si="68">AVERAGE(P72:P74)</f>
        <v>2.4666666666666668</v>
      </c>
      <c r="Q75" s="122">
        <f t="shared" si="68"/>
        <v>30.240931502434048</v>
      </c>
    </row>
    <row r="76" spans="1:17" ht="17.25">
      <c r="A76" s="94"/>
      <c r="B76" s="102"/>
      <c r="C76" s="96">
        <v>5</v>
      </c>
      <c r="D76" s="97">
        <v>68</v>
      </c>
      <c r="E76" s="97">
        <v>7.5</v>
      </c>
      <c r="F76" s="98">
        <v>24.5</v>
      </c>
      <c r="G76" s="99">
        <v>1.23</v>
      </c>
      <c r="H76" s="100"/>
      <c r="I76" s="97"/>
      <c r="L76" s="217"/>
      <c r="M76" s="220"/>
      <c r="N76" s="120" t="s">
        <v>69</v>
      </c>
      <c r="O76" s="121">
        <f>STDEV(O72:O74)</f>
        <v>0.17897858344878415</v>
      </c>
      <c r="P76" s="121">
        <f t="shared" ref="P76:Q76" si="69">STDEV(P72:P74)</f>
        <v>5.773502691896263E-2</v>
      </c>
      <c r="Q76" s="122">
        <f t="shared" si="69"/>
        <v>0.21637006661321118</v>
      </c>
    </row>
    <row r="77" spans="1:17" ht="17.25">
      <c r="A77" s="94"/>
      <c r="B77" s="102"/>
      <c r="C77" s="96">
        <v>6</v>
      </c>
      <c r="D77" s="97">
        <v>65</v>
      </c>
      <c r="E77" s="97">
        <v>8.5</v>
      </c>
      <c r="F77" s="98">
        <v>37.700000000000003</v>
      </c>
      <c r="G77" s="99">
        <v>1.93</v>
      </c>
      <c r="H77" s="100">
        <v>42</v>
      </c>
      <c r="I77" s="97">
        <f t="shared" ref="I77:I82" si="70">H77*16.67</f>
        <v>700.1400000000001</v>
      </c>
      <c r="L77" s="215" t="s">
        <v>37</v>
      </c>
      <c r="M77" s="218"/>
      <c r="N77" s="1">
        <v>1</v>
      </c>
      <c r="O77" s="119">
        <v>4.49</v>
      </c>
      <c r="P77" s="119">
        <v>1.1599999999999999</v>
      </c>
      <c r="Q77" s="3">
        <f>P77/O77*100</f>
        <v>25.835189309576833</v>
      </c>
    </row>
    <row r="78" spans="1:17" ht="17.25">
      <c r="A78" s="94"/>
      <c r="B78" s="102"/>
      <c r="C78" s="96">
        <v>7</v>
      </c>
      <c r="D78" s="97">
        <v>60</v>
      </c>
      <c r="E78" s="97">
        <v>7.5</v>
      </c>
      <c r="F78" s="98">
        <v>36.5</v>
      </c>
      <c r="G78" s="99">
        <v>1.63</v>
      </c>
      <c r="H78" s="100"/>
      <c r="I78" s="97"/>
      <c r="L78" s="216"/>
      <c r="M78" s="219"/>
      <c r="N78" s="1">
        <v>2</v>
      </c>
      <c r="O78" s="119">
        <v>4.18</v>
      </c>
      <c r="P78" s="119">
        <v>0.94</v>
      </c>
      <c r="Q78" s="3">
        <f t="shared" ref="Q78:Q79" si="71">P78/O78*100</f>
        <v>22.488038277511961</v>
      </c>
    </row>
    <row r="79" spans="1:17" ht="17.25">
      <c r="A79" s="94"/>
      <c r="B79" s="102"/>
      <c r="C79" s="96">
        <v>8</v>
      </c>
      <c r="D79" s="97">
        <v>56</v>
      </c>
      <c r="E79" s="97">
        <v>7.5</v>
      </c>
      <c r="F79" s="98">
        <v>23.5</v>
      </c>
      <c r="G79" s="99">
        <v>1.47</v>
      </c>
      <c r="H79" s="100"/>
      <c r="I79" s="97"/>
      <c r="L79" s="216"/>
      <c r="M79" s="219"/>
      <c r="N79" s="1">
        <v>3</v>
      </c>
      <c r="O79" s="119">
        <v>4.3600000000000003</v>
      </c>
      <c r="P79" s="119">
        <v>1.1000000000000001</v>
      </c>
      <c r="Q79" s="3">
        <f t="shared" si="71"/>
        <v>25.229357798165136</v>
      </c>
    </row>
    <row r="80" spans="1:17" ht="17.25">
      <c r="A80" s="94"/>
      <c r="B80" s="102"/>
      <c r="C80" s="96">
        <v>9</v>
      </c>
      <c r="D80" s="97">
        <v>55</v>
      </c>
      <c r="E80" s="97">
        <v>8</v>
      </c>
      <c r="F80" s="98">
        <v>22.2</v>
      </c>
      <c r="G80" s="99">
        <v>1.33</v>
      </c>
      <c r="H80" s="100"/>
      <c r="I80" s="97"/>
      <c r="L80" s="216"/>
      <c r="M80" s="219"/>
      <c r="N80" s="120" t="s">
        <v>39</v>
      </c>
      <c r="O80" s="121">
        <f>AVERAGE(O77:O79)</f>
        <v>4.3433333333333337</v>
      </c>
      <c r="P80" s="121">
        <f t="shared" ref="P80:Q80" si="72">AVERAGE(P77:P79)</f>
        <v>1.0666666666666667</v>
      </c>
      <c r="Q80" s="122">
        <f t="shared" si="72"/>
        <v>24.517528461751311</v>
      </c>
    </row>
    <row r="81" spans="1:17" ht="17.25">
      <c r="A81" s="94"/>
      <c r="B81" s="102"/>
      <c r="C81" s="96">
        <v>10</v>
      </c>
      <c r="D81" s="97">
        <v>68</v>
      </c>
      <c r="E81" s="97">
        <v>8</v>
      </c>
      <c r="F81" s="98">
        <v>31.4</v>
      </c>
      <c r="G81" s="99">
        <v>1.83</v>
      </c>
      <c r="H81" s="100"/>
      <c r="I81" s="97"/>
      <c r="L81" s="217"/>
      <c r="M81" s="220"/>
      <c r="N81" s="120" t="s">
        <v>69</v>
      </c>
      <c r="O81" s="121">
        <f>STDEV(O77:O79)</f>
        <v>0.15567059238447517</v>
      </c>
      <c r="P81" s="121">
        <f t="shared" ref="P81:Q81" si="73">STDEV(P77:P79)</f>
        <v>0.11372481406154654</v>
      </c>
      <c r="Q81" s="122">
        <f t="shared" si="73"/>
        <v>1.7835023860364596</v>
      </c>
    </row>
    <row r="82" spans="1:17" ht="17.25">
      <c r="A82" s="94"/>
      <c r="B82" s="102"/>
      <c r="C82" s="96">
        <v>11</v>
      </c>
      <c r="D82" s="97">
        <v>49</v>
      </c>
      <c r="E82" s="97">
        <v>8</v>
      </c>
      <c r="F82" s="98">
        <v>37.9</v>
      </c>
      <c r="G82" s="99">
        <v>1.75</v>
      </c>
      <c r="H82" s="100">
        <v>44</v>
      </c>
      <c r="I82" s="97">
        <f t="shared" si="70"/>
        <v>733.48</v>
      </c>
      <c r="L82" s="215" t="s">
        <v>9</v>
      </c>
      <c r="M82" s="218"/>
      <c r="N82" s="1">
        <v>1</v>
      </c>
      <c r="O82" s="119">
        <v>5.93</v>
      </c>
      <c r="P82" s="119">
        <v>1.51</v>
      </c>
      <c r="Q82" s="3">
        <f>P82/O82*100</f>
        <v>25.463743676222599</v>
      </c>
    </row>
    <row r="83" spans="1:17" ht="17.25">
      <c r="A83" s="94"/>
      <c r="B83" s="102"/>
      <c r="C83" s="96">
        <v>12</v>
      </c>
      <c r="D83" s="97">
        <v>48</v>
      </c>
      <c r="E83" s="97">
        <v>7.5</v>
      </c>
      <c r="F83" s="98">
        <v>28.8</v>
      </c>
      <c r="G83" s="99">
        <v>2.11</v>
      </c>
      <c r="H83" s="100"/>
      <c r="I83" s="97"/>
      <c r="L83" s="216"/>
      <c r="M83" s="219"/>
      <c r="N83" s="1">
        <v>2</v>
      </c>
      <c r="O83" s="119">
        <v>6.05</v>
      </c>
      <c r="P83" s="119">
        <v>1.53</v>
      </c>
      <c r="Q83" s="3">
        <f t="shared" ref="Q83:Q84" si="74">P83/O83*100</f>
        <v>25.289256198347111</v>
      </c>
    </row>
    <row r="84" spans="1:17" ht="17.25">
      <c r="A84" s="94"/>
      <c r="B84" s="102"/>
      <c r="C84" s="96">
        <v>13</v>
      </c>
      <c r="D84" s="97">
        <v>57</v>
      </c>
      <c r="E84" s="97">
        <v>8</v>
      </c>
      <c r="F84" s="98">
        <v>34.799999999999997</v>
      </c>
      <c r="G84" s="99">
        <v>1.83</v>
      </c>
      <c r="H84" s="100"/>
      <c r="I84" s="97"/>
      <c r="L84" s="216"/>
      <c r="M84" s="219"/>
      <c r="N84" s="1">
        <v>3</v>
      </c>
      <c r="O84" s="119">
        <v>5.96</v>
      </c>
      <c r="P84" s="119">
        <v>1.44</v>
      </c>
      <c r="Q84" s="3">
        <f t="shared" si="74"/>
        <v>24.161073825503355</v>
      </c>
    </row>
    <row r="85" spans="1:17" ht="17.25">
      <c r="A85" s="94"/>
      <c r="B85" s="102"/>
      <c r="C85" s="96">
        <v>14</v>
      </c>
      <c r="D85" s="97">
        <v>61</v>
      </c>
      <c r="E85" s="97">
        <v>8</v>
      </c>
      <c r="F85" s="98">
        <v>34.299999999999997</v>
      </c>
      <c r="G85" s="99">
        <v>1.87</v>
      </c>
      <c r="H85" s="100"/>
      <c r="I85" s="97"/>
      <c r="L85" s="216"/>
      <c r="M85" s="219"/>
      <c r="N85" s="120" t="s">
        <v>39</v>
      </c>
      <c r="O85" s="121">
        <f>AVERAGE(O82:O84)</f>
        <v>5.98</v>
      </c>
      <c r="P85" s="121">
        <f t="shared" ref="P85:Q85" si="75">AVERAGE(P82:P84)</f>
        <v>1.4933333333333334</v>
      </c>
      <c r="Q85" s="122">
        <f t="shared" si="75"/>
        <v>24.971357900024355</v>
      </c>
    </row>
    <row r="86" spans="1:17" ht="18" thickBot="1">
      <c r="A86" s="94"/>
      <c r="B86" s="102"/>
      <c r="C86" s="96">
        <v>15</v>
      </c>
      <c r="D86" s="97">
        <v>62</v>
      </c>
      <c r="E86" s="97">
        <v>8</v>
      </c>
      <c r="F86" s="98">
        <v>41.9</v>
      </c>
      <c r="G86" s="99">
        <v>1.77</v>
      </c>
      <c r="H86" s="100"/>
      <c r="I86" s="97"/>
      <c r="L86" s="221"/>
      <c r="M86" s="222"/>
      <c r="N86" s="123" t="s">
        <v>69</v>
      </c>
      <c r="O86" s="124">
        <f>STDEV(O82:O84)</f>
        <v>6.2449979983984001E-2</v>
      </c>
      <c r="P86" s="124">
        <f t="shared" ref="P86:Q86" si="76">STDEV(P82:P84)</f>
        <v>4.7258156262526121E-2</v>
      </c>
      <c r="Q86" s="125">
        <f t="shared" si="76"/>
        <v>0.70712918271741743</v>
      </c>
    </row>
    <row r="87" spans="1:17" ht="17.25">
      <c r="A87" s="94"/>
      <c r="B87" s="102"/>
      <c r="C87" s="109" t="s">
        <v>45</v>
      </c>
      <c r="D87" s="110">
        <f>AVERAGE(D72:D86)</f>
        <v>60.266666666666666</v>
      </c>
      <c r="E87" s="110">
        <f t="shared" ref="E87:I87" si="77">AVERAGE(E72:E86)</f>
        <v>7.86</v>
      </c>
      <c r="F87" s="110">
        <f>AVERAGE(F72:F86)</f>
        <v>30.459999999999997</v>
      </c>
      <c r="G87" s="110">
        <f>AVERAGE(G72:G86)</f>
        <v>1.5446666666666669</v>
      </c>
      <c r="H87" s="110">
        <f t="shared" si="77"/>
        <v>40.666666666666664</v>
      </c>
      <c r="I87" s="110">
        <f t="shared" si="77"/>
        <v>677.91333333333341</v>
      </c>
    </row>
    <row r="88" spans="1:17" ht="17.25">
      <c r="A88" s="94"/>
      <c r="B88" s="102"/>
      <c r="C88" s="109" t="s">
        <v>40</v>
      </c>
      <c r="D88" s="110">
        <f>STDEV(D72:D86)</f>
        <v>6.2159548935055211</v>
      </c>
      <c r="E88" s="110">
        <f t="shared" ref="E88:I88" si="78">STDEV(E72:E86)</f>
        <v>0.350102025945907</v>
      </c>
      <c r="F88" s="110">
        <f>STDEV(F72:F86)</f>
        <v>7.7114756786789611</v>
      </c>
      <c r="G88" s="110">
        <f>STDEV(G72:G86)</f>
        <v>0.36796480162930678</v>
      </c>
      <c r="H88" s="110">
        <f t="shared" si="78"/>
        <v>4.1633319989322661</v>
      </c>
      <c r="I88" s="110">
        <f t="shared" si="78"/>
        <v>69.402744422200826</v>
      </c>
    </row>
    <row r="89" spans="1:17" ht="17.25">
      <c r="A89" s="94" t="s">
        <v>36</v>
      </c>
      <c r="B89" s="95"/>
      <c r="C89" s="96">
        <v>1</v>
      </c>
      <c r="D89" s="97">
        <v>72</v>
      </c>
      <c r="E89" s="97">
        <v>8</v>
      </c>
      <c r="F89" s="98">
        <v>50.1</v>
      </c>
      <c r="G89" s="99">
        <v>1.47</v>
      </c>
      <c r="H89" s="100">
        <v>49</v>
      </c>
      <c r="I89" s="97">
        <f>H89*16.67</f>
        <v>816.83</v>
      </c>
    </row>
    <row r="90" spans="1:17" ht="17.25">
      <c r="A90" s="94"/>
      <c r="B90" s="102"/>
      <c r="C90" s="96">
        <v>2</v>
      </c>
      <c r="D90" s="97">
        <v>78</v>
      </c>
      <c r="E90" s="97">
        <v>9</v>
      </c>
      <c r="F90" s="98">
        <v>40</v>
      </c>
      <c r="G90" s="99">
        <v>1.62</v>
      </c>
      <c r="H90" s="100"/>
      <c r="I90" s="97"/>
    </row>
    <row r="91" spans="1:17" ht="17.25">
      <c r="A91" s="94"/>
      <c r="B91" s="102"/>
      <c r="C91" s="96">
        <v>3</v>
      </c>
      <c r="D91" s="97">
        <v>77</v>
      </c>
      <c r="E91" s="97">
        <v>7.5</v>
      </c>
      <c r="F91" s="98">
        <v>45.9</v>
      </c>
      <c r="G91" s="99">
        <v>1.76</v>
      </c>
      <c r="H91" s="100"/>
      <c r="I91" s="97"/>
    </row>
    <row r="92" spans="1:17" ht="17.25">
      <c r="A92" s="94"/>
      <c r="B92" s="102"/>
      <c r="C92" s="96">
        <v>4</v>
      </c>
      <c r="D92" s="97">
        <v>69</v>
      </c>
      <c r="E92" s="97">
        <v>8</v>
      </c>
      <c r="F92" s="98">
        <v>49.8</v>
      </c>
      <c r="G92" s="99">
        <v>1.75</v>
      </c>
      <c r="H92" s="100"/>
      <c r="I92" s="97"/>
    </row>
    <row r="93" spans="1:17" ht="17.25">
      <c r="A93" s="94"/>
      <c r="B93" s="102"/>
      <c r="C93" s="96">
        <v>5</v>
      </c>
      <c r="D93" s="97">
        <v>70</v>
      </c>
      <c r="E93" s="97">
        <v>8</v>
      </c>
      <c r="F93" s="98">
        <v>44</v>
      </c>
      <c r="G93" s="99">
        <v>1.88</v>
      </c>
      <c r="H93" s="100"/>
      <c r="I93" s="97"/>
    </row>
    <row r="94" spans="1:17" ht="17.25">
      <c r="A94" s="94"/>
      <c r="B94" s="102"/>
      <c r="C94" s="96">
        <v>6</v>
      </c>
      <c r="D94" s="97">
        <v>63</v>
      </c>
      <c r="E94" s="97">
        <v>8</v>
      </c>
      <c r="F94" s="98">
        <v>41.6</v>
      </c>
      <c r="G94" s="99">
        <v>2.33</v>
      </c>
      <c r="H94" s="100">
        <v>42</v>
      </c>
      <c r="I94" s="97">
        <f t="shared" ref="I94:I99" si="79">H94*16.67</f>
        <v>700.1400000000001</v>
      </c>
    </row>
    <row r="95" spans="1:17" ht="17.25">
      <c r="A95" s="94"/>
      <c r="B95" s="102"/>
      <c r="C95" s="96">
        <v>7</v>
      </c>
      <c r="D95" s="97">
        <v>65</v>
      </c>
      <c r="E95" s="97">
        <v>8</v>
      </c>
      <c r="F95" s="98">
        <v>43.3</v>
      </c>
      <c r="G95" s="99">
        <v>2.2799999999999998</v>
      </c>
      <c r="H95" s="100"/>
      <c r="I95" s="97"/>
    </row>
    <row r="96" spans="1:17" ht="17.25">
      <c r="A96" s="94"/>
      <c r="B96" s="102"/>
      <c r="C96" s="96">
        <v>8</v>
      </c>
      <c r="D96" s="97">
        <v>64</v>
      </c>
      <c r="E96" s="97">
        <v>8.5</v>
      </c>
      <c r="F96" s="98">
        <v>49.4</v>
      </c>
      <c r="G96" s="99">
        <v>2.15</v>
      </c>
      <c r="H96" s="100"/>
      <c r="I96" s="97"/>
    </row>
    <row r="97" spans="1:9" ht="17.25">
      <c r="A97" s="94"/>
      <c r="B97" s="102"/>
      <c r="C97" s="96">
        <v>9</v>
      </c>
      <c r="D97" s="97">
        <v>71</v>
      </c>
      <c r="E97" s="97">
        <v>9</v>
      </c>
      <c r="F97" s="98">
        <v>43.1</v>
      </c>
      <c r="G97" s="99">
        <v>2.37</v>
      </c>
      <c r="H97" s="100"/>
      <c r="I97" s="97"/>
    </row>
    <row r="98" spans="1:9" ht="17.25">
      <c r="A98" s="94"/>
      <c r="B98" s="102"/>
      <c r="C98" s="96">
        <v>10</v>
      </c>
      <c r="D98" s="97">
        <v>71</v>
      </c>
      <c r="E98" s="97">
        <v>8</v>
      </c>
      <c r="F98" s="98">
        <v>44.9</v>
      </c>
      <c r="G98" s="99">
        <v>1.78</v>
      </c>
      <c r="H98" s="100"/>
      <c r="I98" s="97"/>
    </row>
    <row r="99" spans="1:9" ht="17.25">
      <c r="A99" s="94"/>
      <c r="B99" s="102"/>
      <c r="C99" s="96">
        <v>11</v>
      </c>
      <c r="D99" s="97">
        <v>62</v>
      </c>
      <c r="E99" s="97">
        <v>8.5</v>
      </c>
      <c r="F99" s="98">
        <v>48.8</v>
      </c>
      <c r="G99" s="99">
        <v>1.63</v>
      </c>
      <c r="H99" s="100">
        <v>38</v>
      </c>
      <c r="I99" s="97">
        <f t="shared" si="79"/>
        <v>633.46</v>
      </c>
    </row>
    <row r="100" spans="1:9" ht="17.25">
      <c r="A100" s="94"/>
      <c r="B100" s="102"/>
      <c r="C100" s="96">
        <v>12</v>
      </c>
      <c r="D100" s="97">
        <v>69</v>
      </c>
      <c r="E100" s="97">
        <v>8</v>
      </c>
      <c r="F100" s="98">
        <v>49.1</v>
      </c>
      <c r="G100" s="99">
        <v>1.73</v>
      </c>
      <c r="H100" s="100"/>
      <c r="I100" s="97"/>
    </row>
    <row r="101" spans="1:9" ht="17.25">
      <c r="A101" s="94"/>
      <c r="B101" s="102"/>
      <c r="C101" s="96">
        <v>13</v>
      </c>
      <c r="D101" s="97">
        <v>69</v>
      </c>
      <c r="E101" s="97">
        <v>9</v>
      </c>
      <c r="F101" s="98">
        <v>44.9</v>
      </c>
      <c r="G101" s="99">
        <v>1.57</v>
      </c>
      <c r="H101" s="100"/>
      <c r="I101" s="97"/>
    </row>
    <row r="102" spans="1:9" ht="17.25">
      <c r="A102" s="94"/>
      <c r="B102" s="102"/>
      <c r="C102" s="96">
        <v>14</v>
      </c>
      <c r="D102" s="97">
        <v>65</v>
      </c>
      <c r="E102" s="97">
        <v>8.5</v>
      </c>
      <c r="F102" s="98">
        <v>42.2</v>
      </c>
      <c r="G102" s="99">
        <v>1.43</v>
      </c>
      <c r="H102" s="100"/>
      <c r="I102" s="97"/>
    </row>
    <row r="103" spans="1:9" ht="17.25">
      <c r="A103" s="94"/>
      <c r="B103" s="102"/>
      <c r="C103" s="96">
        <v>15</v>
      </c>
      <c r="D103" s="97">
        <v>66</v>
      </c>
      <c r="E103" s="97">
        <v>8</v>
      </c>
      <c r="F103" s="98">
        <v>42.8</v>
      </c>
      <c r="G103" s="99">
        <v>1.33</v>
      </c>
      <c r="H103" s="100"/>
      <c r="I103" s="97"/>
    </row>
    <row r="104" spans="1:9" ht="17.25">
      <c r="A104" s="94"/>
      <c r="B104" s="102"/>
      <c r="C104" s="109" t="s">
        <v>45</v>
      </c>
      <c r="D104" s="110">
        <f>AVERAGE(D89:D103)</f>
        <v>68.733333333333334</v>
      </c>
      <c r="E104" s="110">
        <f t="shared" ref="E104:I104" si="80">AVERAGE(E89:E103)</f>
        <v>8.2666666666666675</v>
      </c>
      <c r="F104" s="110">
        <f>AVERAGE(F89:F103)</f>
        <v>45.326666666666668</v>
      </c>
      <c r="G104" s="110">
        <f>AVERAGE(G89:G103)</f>
        <v>1.8053333333333332</v>
      </c>
      <c r="H104" s="110">
        <f t="shared" si="80"/>
        <v>43</v>
      </c>
      <c r="I104" s="110">
        <f t="shared" si="80"/>
        <v>716.81000000000006</v>
      </c>
    </row>
    <row r="105" spans="1:9" ht="18" thickBot="1">
      <c r="A105" s="94"/>
      <c r="B105" s="102"/>
      <c r="C105" s="109" t="s">
        <v>40</v>
      </c>
      <c r="D105" s="110">
        <f>STDEV(D89:D103)</f>
        <v>4.7278304699281426</v>
      </c>
      <c r="E105" s="110">
        <f t="shared" ref="E105:I105" si="81">STDEV(E89:E103)</f>
        <v>0.45773770821706344</v>
      </c>
      <c r="F105" s="110">
        <f>STDEV(F89:F103)</f>
        <v>3.3341237158181385</v>
      </c>
      <c r="G105" s="116">
        <f>STDEV(G89:G103)</f>
        <v>0.33327094654278527</v>
      </c>
      <c r="H105" s="110">
        <f t="shared" si="81"/>
        <v>5.5677643628300215</v>
      </c>
      <c r="I105" s="110">
        <f t="shared" si="81"/>
        <v>92.814631928375405</v>
      </c>
    </row>
    <row r="106" spans="1:9" ht="35.25">
      <c r="A106" s="87" t="s">
        <v>1</v>
      </c>
      <c r="B106" s="88" t="s">
        <v>48</v>
      </c>
      <c r="C106" s="88" t="s">
        <v>49</v>
      </c>
      <c r="D106" s="88" t="s">
        <v>50</v>
      </c>
      <c r="E106" s="89" t="s">
        <v>51</v>
      </c>
      <c r="F106" s="90" t="s">
        <v>52</v>
      </c>
      <c r="G106" s="115" t="s">
        <v>53</v>
      </c>
      <c r="H106" s="92" t="s">
        <v>78</v>
      </c>
      <c r="I106" s="92" t="s">
        <v>79</v>
      </c>
    </row>
    <row r="107" spans="1:9" ht="17.25">
      <c r="A107" s="94" t="s">
        <v>67</v>
      </c>
      <c r="B107" s="95"/>
      <c r="C107" s="96">
        <v>1</v>
      </c>
      <c r="D107" s="97">
        <v>66</v>
      </c>
      <c r="E107" s="97">
        <v>8</v>
      </c>
      <c r="F107" s="98">
        <v>38.6</v>
      </c>
      <c r="G107" s="99">
        <v>2.77</v>
      </c>
      <c r="H107" s="100">
        <v>48</v>
      </c>
      <c r="I107" s="97">
        <f>H107*16.67</f>
        <v>800.16000000000008</v>
      </c>
    </row>
    <row r="108" spans="1:9" ht="17.25">
      <c r="A108" s="94"/>
      <c r="B108" s="102"/>
      <c r="C108" s="96">
        <v>2</v>
      </c>
      <c r="D108" s="97">
        <v>63</v>
      </c>
      <c r="E108" s="97">
        <v>8</v>
      </c>
      <c r="F108" s="98">
        <v>51.5</v>
      </c>
      <c r="G108" s="99">
        <v>2.63</v>
      </c>
      <c r="H108" s="100"/>
      <c r="I108" s="97"/>
    </row>
    <row r="109" spans="1:9" ht="17.25">
      <c r="A109" s="94"/>
      <c r="B109" s="102"/>
      <c r="C109" s="96">
        <v>3</v>
      </c>
      <c r="D109" s="97">
        <v>70</v>
      </c>
      <c r="E109" s="97">
        <v>7.5</v>
      </c>
      <c r="F109" s="98">
        <v>30.8</v>
      </c>
      <c r="G109" s="99">
        <v>2.42</v>
      </c>
      <c r="H109" s="100"/>
      <c r="I109" s="97"/>
    </row>
    <row r="110" spans="1:9" ht="17.25">
      <c r="A110" s="94"/>
      <c r="B110" s="102"/>
      <c r="C110" s="96">
        <v>4</v>
      </c>
      <c r="D110" s="97">
        <v>62</v>
      </c>
      <c r="E110" s="97">
        <v>8</v>
      </c>
      <c r="F110" s="98">
        <v>44.6</v>
      </c>
      <c r="G110" s="99">
        <v>2.44</v>
      </c>
      <c r="H110" s="100"/>
      <c r="I110" s="97"/>
    </row>
    <row r="111" spans="1:9" ht="17.25">
      <c r="A111" s="94"/>
      <c r="B111" s="102"/>
      <c r="C111" s="96">
        <v>5</v>
      </c>
      <c r="D111" s="97">
        <v>59</v>
      </c>
      <c r="E111" s="97">
        <v>7.5</v>
      </c>
      <c r="F111" s="98">
        <v>44.6</v>
      </c>
      <c r="G111" s="99">
        <v>2.21</v>
      </c>
      <c r="H111" s="100"/>
      <c r="I111" s="97"/>
    </row>
    <row r="112" spans="1:9" ht="17.25">
      <c r="A112" s="94"/>
      <c r="B112" s="102"/>
      <c r="C112" s="96">
        <v>6</v>
      </c>
      <c r="D112" s="97">
        <v>60</v>
      </c>
      <c r="E112" s="97">
        <v>6.5</v>
      </c>
      <c r="F112" s="98">
        <v>47.5</v>
      </c>
      <c r="G112" s="99">
        <v>2.73</v>
      </c>
      <c r="H112" s="100">
        <v>60</v>
      </c>
      <c r="I112" s="97">
        <f t="shared" ref="I112:I117" si="82">H112*16.67</f>
        <v>1000.2</v>
      </c>
    </row>
    <row r="113" spans="1:9" ht="17.25">
      <c r="A113" s="94"/>
      <c r="B113" s="102"/>
      <c r="C113" s="96">
        <v>7</v>
      </c>
      <c r="D113" s="97">
        <v>59</v>
      </c>
      <c r="E113" s="97">
        <v>7.5</v>
      </c>
      <c r="F113" s="98">
        <v>45.2</v>
      </c>
      <c r="G113" s="99">
        <v>2.4700000000000002</v>
      </c>
      <c r="H113" s="100"/>
      <c r="I113" s="97"/>
    </row>
    <row r="114" spans="1:9" ht="17.25">
      <c r="A114" s="94"/>
      <c r="B114" s="102"/>
      <c r="C114" s="96">
        <v>8</v>
      </c>
      <c r="D114" s="97">
        <v>58</v>
      </c>
      <c r="E114" s="97">
        <v>8</v>
      </c>
      <c r="F114" s="98">
        <v>48.5</v>
      </c>
      <c r="G114" s="99">
        <v>2.67</v>
      </c>
      <c r="H114" s="100"/>
      <c r="I114" s="97"/>
    </row>
    <row r="115" spans="1:9" ht="17.25">
      <c r="A115" s="94"/>
      <c r="B115" s="102"/>
      <c r="C115" s="96">
        <v>9</v>
      </c>
      <c r="D115" s="97">
        <v>57</v>
      </c>
      <c r="E115" s="97">
        <v>8.5</v>
      </c>
      <c r="F115" s="98">
        <v>49.2</v>
      </c>
      <c r="G115" s="99">
        <v>2.33</v>
      </c>
      <c r="H115" s="100"/>
      <c r="I115" s="97"/>
    </row>
    <row r="116" spans="1:9" ht="17.25">
      <c r="A116" s="94"/>
      <c r="B116" s="102"/>
      <c r="C116" s="96">
        <v>10</v>
      </c>
      <c r="D116" s="97">
        <v>50</v>
      </c>
      <c r="E116" s="97">
        <v>9</v>
      </c>
      <c r="F116" s="98">
        <v>48.1</v>
      </c>
      <c r="G116" s="99">
        <v>2.21</v>
      </c>
      <c r="H116" s="100"/>
      <c r="I116" s="97"/>
    </row>
    <row r="117" spans="1:9" ht="17.25">
      <c r="A117" s="94"/>
      <c r="B117" s="102"/>
      <c r="C117" s="96">
        <v>11</v>
      </c>
      <c r="D117" s="97">
        <v>48</v>
      </c>
      <c r="E117" s="97">
        <v>7.5</v>
      </c>
      <c r="F117" s="98">
        <v>41.6</v>
      </c>
      <c r="G117" s="99">
        <v>2.5499999999999998</v>
      </c>
      <c r="H117" s="100">
        <v>49</v>
      </c>
      <c r="I117" s="97">
        <f t="shared" si="82"/>
        <v>816.83</v>
      </c>
    </row>
    <row r="118" spans="1:9" ht="17.25">
      <c r="A118" s="94"/>
      <c r="B118" s="102"/>
      <c r="C118" s="96">
        <v>12</v>
      </c>
      <c r="D118" s="97">
        <v>72</v>
      </c>
      <c r="E118" s="97">
        <v>8.5</v>
      </c>
      <c r="F118" s="98">
        <v>44.4</v>
      </c>
      <c r="G118" s="99">
        <v>2.57</v>
      </c>
      <c r="H118" s="100"/>
      <c r="I118" s="97"/>
    </row>
    <row r="119" spans="1:9" ht="17.25">
      <c r="A119" s="94"/>
      <c r="B119" s="102"/>
      <c r="C119" s="96">
        <v>13</v>
      </c>
      <c r="D119" s="97">
        <v>68</v>
      </c>
      <c r="E119" s="97">
        <v>7</v>
      </c>
      <c r="F119" s="98">
        <v>39.6</v>
      </c>
      <c r="G119" s="99">
        <v>2.63</v>
      </c>
      <c r="H119" s="100"/>
      <c r="I119" s="97"/>
    </row>
    <row r="120" spans="1:9" ht="17.25">
      <c r="A120" s="94"/>
      <c r="B120" s="102"/>
      <c r="C120" s="96">
        <v>14</v>
      </c>
      <c r="D120" s="97">
        <v>66</v>
      </c>
      <c r="E120" s="97">
        <v>8</v>
      </c>
      <c r="F120" s="98">
        <v>45.7</v>
      </c>
      <c r="G120" s="99">
        <v>2.21</v>
      </c>
      <c r="H120" s="100"/>
      <c r="I120" s="97"/>
    </row>
    <row r="121" spans="1:9" ht="17.25">
      <c r="A121" s="94"/>
      <c r="B121" s="102"/>
      <c r="C121" s="96">
        <v>15</v>
      </c>
      <c r="D121" s="97">
        <v>70</v>
      </c>
      <c r="E121" s="97">
        <v>7</v>
      </c>
      <c r="F121" s="98">
        <v>48.8</v>
      </c>
      <c r="G121" s="99">
        <v>2.17</v>
      </c>
      <c r="H121" s="100"/>
      <c r="I121" s="97"/>
    </row>
    <row r="122" spans="1:9" ht="17.25">
      <c r="A122" s="94"/>
      <c r="B122" s="102"/>
      <c r="C122" s="109" t="s">
        <v>45</v>
      </c>
      <c r="D122" s="110">
        <f>AVERAGE(D107:D121)</f>
        <v>61.866666666666667</v>
      </c>
      <c r="E122" s="110">
        <f t="shared" ref="E122:I122" si="83">AVERAGE(E107:E121)</f>
        <v>7.7666666666666666</v>
      </c>
      <c r="F122" s="110">
        <f>AVERAGE(F107:F121)</f>
        <v>44.580000000000005</v>
      </c>
      <c r="G122" s="110">
        <f t="shared" ref="G122" si="84">AVERAGE(G107:G121)</f>
        <v>2.4673333333333334</v>
      </c>
      <c r="H122" s="110">
        <f t="shared" si="83"/>
        <v>52.333333333333336</v>
      </c>
      <c r="I122" s="110">
        <f t="shared" si="83"/>
        <v>872.39666666666665</v>
      </c>
    </row>
    <row r="123" spans="1:9" ht="17.25">
      <c r="A123" s="94"/>
      <c r="B123" s="102"/>
      <c r="C123" s="109" t="s">
        <v>40</v>
      </c>
      <c r="D123" s="110">
        <f>STDEV(D107:D121)</f>
        <v>7.069720813508277</v>
      </c>
      <c r="E123" s="110">
        <f t="shared" ref="E123:I123" si="85">STDEV(E107:E121)</f>
        <v>0.65100654667178559</v>
      </c>
      <c r="F123" s="110">
        <f>STDEV(F107:F121)</f>
        <v>5.2394383559418198</v>
      </c>
      <c r="G123" s="110">
        <f>STDEV(G107:G121)</f>
        <v>0.20369678679935269</v>
      </c>
      <c r="H123" s="110">
        <f t="shared" si="85"/>
        <v>6.6583281184793703</v>
      </c>
      <c r="I123" s="110">
        <f t="shared" si="85"/>
        <v>110.99432973505213</v>
      </c>
    </row>
    <row r="124" spans="1:9" ht="17.25">
      <c r="A124" s="94" t="s">
        <v>68</v>
      </c>
      <c r="B124" s="95"/>
      <c r="C124" s="96">
        <v>1</v>
      </c>
      <c r="D124" s="97">
        <v>54</v>
      </c>
      <c r="E124" s="97">
        <v>8</v>
      </c>
      <c r="F124" s="98">
        <v>34.5</v>
      </c>
      <c r="G124" s="99">
        <v>2.37</v>
      </c>
      <c r="H124" s="100">
        <v>52</v>
      </c>
      <c r="I124" s="97">
        <f>H124*16.67</f>
        <v>866.84000000000015</v>
      </c>
    </row>
    <row r="125" spans="1:9" ht="17.25">
      <c r="A125" s="94"/>
      <c r="B125" s="102"/>
      <c r="C125" s="96">
        <v>2</v>
      </c>
      <c r="D125" s="97">
        <v>55</v>
      </c>
      <c r="E125" s="97">
        <v>7.5</v>
      </c>
      <c r="F125" s="98">
        <v>32.200000000000003</v>
      </c>
      <c r="G125" s="99">
        <v>2.4700000000000002</v>
      </c>
      <c r="H125" s="100"/>
      <c r="I125" s="97"/>
    </row>
    <row r="126" spans="1:9" ht="17.25">
      <c r="A126" s="94"/>
      <c r="B126" s="102"/>
      <c r="C126" s="96">
        <v>3</v>
      </c>
      <c r="D126" s="97">
        <v>48</v>
      </c>
      <c r="E126" s="97">
        <v>8</v>
      </c>
      <c r="F126" s="98">
        <v>35.4</v>
      </c>
      <c r="G126" s="99">
        <v>2.23</v>
      </c>
      <c r="H126" s="100"/>
      <c r="I126" s="97"/>
    </row>
    <row r="127" spans="1:9" ht="17.25">
      <c r="A127" s="94"/>
      <c r="B127" s="102"/>
      <c r="C127" s="96">
        <v>4</v>
      </c>
      <c r="D127" s="97">
        <v>53</v>
      </c>
      <c r="E127" s="97">
        <v>7</v>
      </c>
      <c r="F127" s="98">
        <v>35.14</v>
      </c>
      <c r="G127" s="99">
        <v>1.77</v>
      </c>
      <c r="H127" s="100"/>
      <c r="I127" s="97"/>
    </row>
    <row r="128" spans="1:9" ht="17.25">
      <c r="A128" s="94"/>
      <c r="B128" s="102"/>
      <c r="C128" s="96">
        <v>5</v>
      </c>
      <c r="D128" s="97">
        <v>56</v>
      </c>
      <c r="E128" s="97">
        <v>7.5</v>
      </c>
      <c r="F128" s="98">
        <v>33</v>
      </c>
      <c r="G128" s="99">
        <v>2.23</v>
      </c>
      <c r="H128" s="100"/>
      <c r="I128" s="97"/>
    </row>
    <row r="129" spans="1:9" ht="17.25">
      <c r="A129" s="94"/>
      <c r="B129" s="102"/>
      <c r="C129" s="96">
        <v>6</v>
      </c>
      <c r="D129" s="97">
        <v>67</v>
      </c>
      <c r="E129" s="97">
        <v>8.5</v>
      </c>
      <c r="F129" s="98">
        <v>35.5</v>
      </c>
      <c r="G129" s="99">
        <v>2.63</v>
      </c>
      <c r="H129" s="100">
        <v>51</v>
      </c>
      <c r="I129" s="97">
        <f t="shared" ref="I129:I134" si="86">H129*16.67</f>
        <v>850.17000000000007</v>
      </c>
    </row>
    <row r="130" spans="1:9" ht="17.25">
      <c r="A130" s="94"/>
      <c r="B130" s="102"/>
      <c r="C130" s="96">
        <v>7</v>
      </c>
      <c r="D130" s="97">
        <v>66</v>
      </c>
      <c r="E130" s="97">
        <v>7.5</v>
      </c>
      <c r="F130" s="98">
        <v>33.4</v>
      </c>
      <c r="G130" s="99">
        <v>2.5299999999999998</v>
      </c>
      <c r="H130" s="100"/>
      <c r="I130" s="97"/>
    </row>
    <row r="131" spans="1:9" ht="17.25">
      <c r="A131" s="94"/>
      <c r="B131" s="102"/>
      <c r="C131" s="96">
        <v>8</v>
      </c>
      <c r="D131" s="97">
        <v>64</v>
      </c>
      <c r="E131" s="97">
        <v>7.5</v>
      </c>
      <c r="F131" s="98">
        <v>31.3</v>
      </c>
      <c r="G131" s="99">
        <v>2.27</v>
      </c>
      <c r="H131" s="100"/>
      <c r="I131" s="97"/>
    </row>
    <row r="132" spans="1:9" ht="17.25">
      <c r="A132" s="94"/>
      <c r="B132" s="102"/>
      <c r="C132" s="96">
        <v>9</v>
      </c>
      <c r="D132" s="97">
        <v>56</v>
      </c>
      <c r="E132" s="97">
        <v>7.5</v>
      </c>
      <c r="F132" s="98">
        <v>35</v>
      </c>
      <c r="G132" s="99">
        <v>1.18</v>
      </c>
      <c r="H132" s="100"/>
      <c r="I132" s="97"/>
    </row>
    <row r="133" spans="1:9" ht="17.25">
      <c r="A133" s="94"/>
      <c r="B133" s="102"/>
      <c r="C133" s="96">
        <v>10</v>
      </c>
      <c r="D133" s="97">
        <v>59</v>
      </c>
      <c r="E133" s="97">
        <v>7.5</v>
      </c>
      <c r="F133" s="98">
        <v>36.200000000000003</v>
      </c>
      <c r="G133" s="99">
        <v>1.07</v>
      </c>
      <c r="H133" s="100"/>
      <c r="I133" s="97"/>
    </row>
    <row r="134" spans="1:9" ht="17.25">
      <c r="A134" s="94"/>
      <c r="B134" s="102"/>
      <c r="C134" s="96">
        <v>11</v>
      </c>
      <c r="D134" s="97">
        <v>60</v>
      </c>
      <c r="E134" s="97">
        <v>7.5</v>
      </c>
      <c r="F134" s="98">
        <v>33.5</v>
      </c>
      <c r="G134" s="99">
        <v>1.97</v>
      </c>
      <c r="H134" s="100">
        <v>52</v>
      </c>
      <c r="I134" s="97">
        <f t="shared" si="86"/>
        <v>866.84000000000015</v>
      </c>
    </row>
    <row r="135" spans="1:9" ht="17.25">
      <c r="A135" s="94"/>
      <c r="B135" s="102"/>
      <c r="C135" s="96">
        <v>12</v>
      </c>
      <c r="D135" s="97">
        <v>72</v>
      </c>
      <c r="E135" s="97">
        <v>8</v>
      </c>
      <c r="F135" s="98">
        <v>30.3</v>
      </c>
      <c r="G135" s="99">
        <v>1.93</v>
      </c>
      <c r="H135" s="100"/>
      <c r="I135" s="97"/>
    </row>
    <row r="136" spans="1:9" ht="17.25">
      <c r="A136" s="94"/>
      <c r="B136" s="102"/>
      <c r="C136" s="96">
        <v>13</v>
      </c>
      <c r="D136" s="97">
        <v>69</v>
      </c>
      <c r="E136" s="97">
        <v>7.5</v>
      </c>
      <c r="F136" s="98">
        <v>33.299999999999997</v>
      </c>
      <c r="G136" s="99">
        <v>2.13</v>
      </c>
      <c r="H136" s="100"/>
      <c r="I136" s="97"/>
    </row>
    <row r="137" spans="1:9" ht="17.25">
      <c r="A137" s="94"/>
      <c r="B137" s="102"/>
      <c r="C137" s="96">
        <v>14</v>
      </c>
      <c r="D137" s="97">
        <v>62</v>
      </c>
      <c r="E137" s="97">
        <v>8</v>
      </c>
      <c r="F137" s="98">
        <v>25.3</v>
      </c>
      <c r="G137" s="99">
        <v>2.11</v>
      </c>
      <c r="H137" s="100"/>
      <c r="I137" s="97"/>
    </row>
    <row r="138" spans="1:9" ht="17.25">
      <c r="A138" s="94"/>
      <c r="B138" s="102"/>
      <c r="C138" s="96">
        <v>15</v>
      </c>
      <c r="D138" s="97">
        <v>61</v>
      </c>
      <c r="E138" s="97">
        <v>8</v>
      </c>
      <c r="F138" s="98">
        <v>33.200000000000003</v>
      </c>
      <c r="G138" s="99">
        <v>2.0699999999999998</v>
      </c>
      <c r="H138" s="100"/>
      <c r="I138" s="97"/>
    </row>
    <row r="139" spans="1:9" ht="17.25">
      <c r="A139" s="94"/>
      <c r="B139" s="102"/>
      <c r="C139" s="109" t="s">
        <v>45</v>
      </c>
      <c r="D139" s="110">
        <f>AVERAGE(D124:D138)</f>
        <v>60.133333333333333</v>
      </c>
      <c r="E139" s="110">
        <f t="shared" ref="E139:I139" si="87">AVERAGE(E124:E138)</f>
        <v>7.7</v>
      </c>
      <c r="F139" s="110">
        <f>AVERAGE(F124:F138)</f>
        <v>33.149333333333331</v>
      </c>
      <c r="G139" s="110">
        <f>AVERAGE(G124:G138)</f>
        <v>2.0639999999999996</v>
      </c>
      <c r="H139" s="110">
        <f t="shared" si="87"/>
        <v>51.666666666666664</v>
      </c>
      <c r="I139" s="110">
        <f t="shared" si="87"/>
        <v>861.28333333333342</v>
      </c>
    </row>
    <row r="140" spans="1:9" ht="17.25">
      <c r="A140" s="94"/>
      <c r="B140" s="102"/>
      <c r="C140" s="109" t="s">
        <v>40</v>
      </c>
      <c r="D140" s="110">
        <f>STDEV(D124:D138)</f>
        <v>6.6425755188638451</v>
      </c>
      <c r="E140" s="110">
        <f t="shared" ref="E140:I140" si="88">STDEV(E124:E138)</f>
        <v>0.36839419880650359</v>
      </c>
      <c r="F140" s="110">
        <f>STDEV(F124:F138)</f>
        <v>2.7176025849126302</v>
      </c>
      <c r="G140" s="110">
        <f>STDEV(G124:G138)</f>
        <v>0.44583469069664339</v>
      </c>
      <c r="H140" s="110">
        <f t="shared" si="88"/>
        <v>0.57735026918962584</v>
      </c>
      <c r="I140" s="110">
        <f t="shared" si="88"/>
        <v>9.624428987391104</v>
      </c>
    </row>
  </sheetData>
  <mergeCells count="42">
    <mergeCell ref="L82:L86"/>
    <mergeCell ref="M82:M86"/>
    <mergeCell ref="L57:L61"/>
    <mergeCell ref="M57:M61"/>
    <mergeCell ref="L62:L66"/>
    <mergeCell ref="M62:M66"/>
    <mergeCell ref="L67:L71"/>
    <mergeCell ref="M67:M71"/>
    <mergeCell ref="L72:L76"/>
    <mergeCell ref="M72:M76"/>
    <mergeCell ref="L77:L81"/>
    <mergeCell ref="M77:M81"/>
    <mergeCell ref="N45:N46"/>
    <mergeCell ref="O45:Q45"/>
    <mergeCell ref="L47:L51"/>
    <mergeCell ref="M47:M51"/>
    <mergeCell ref="L52:L56"/>
    <mergeCell ref="M52:M56"/>
    <mergeCell ref="L33:L37"/>
    <mergeCell ref="M33:M37"/>
    <mergeCell ref="L38:L42"/>
    <mergeCell ref="M38:M42"/>
    <mergeCell ref="L45:L46"/>
    <mergeCell ref="M45:M46"/>
    <mergeCell ref="L18:L22"/>
    <mergeCell ref="M18:M22"/>
    <mergeCell ref="L23:L27"/>
    <mergeCell ref="M23:M27"/>
    <mergeCell ref="L28:L32"/>
    <mergeCell ref="M28:M32"/>
    <mergeCell ref="L3:L7"/>
    <mergeCell ref="M3:M7"/>
    <mergeCell ref="L8:L12"/>
    <mergeCell ref="M8:M12"/>
    <mergeCell ref="O1:Q1"/>
    <mergeCell ref="R1:T1"/>
    <mergeCell ref="U1:W1"/>
    <mergeCell ref="L13:L17"/>
    <mergeCell ref="M13:M17"/>
    <mergeCell ref="L1:L2"/>
    <mergeCell ref="M1:M2"/>
    <mergeCell ref="N1:N2"/>
  </mergeCells>
  <phoneticPr fontId="4" type="noConversion"/>
  <pageMargins left="0.7" right="0.7" top="0.75" bottom="0.75" header="0.3" footer="0.3"/>
  <pageSetup paperSize="9" scale="3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BFD6-B145-4C91-A9BF-38517A938382}">
  <sheetPr>
    <pageSetUpPr fitToPage="1"/>
  </sheetPr>
  <dimension ref="A1:W140"/>
  <sheetViews>
    <sheetView zoomScale="85" zoomScaleNormal="85" workbookViewId="0">
      <selection activeCell="X2" sqref="X1:AA1048576"/>
    </sheetView>
  </sheetViews>
  <sheetFormatPr defaultRowHeight="16.5"/>
  <cols>
    <col min="1" max="1" width="7.75" style="23" bestFit="1" customWidth="1"/>
    <col min="2" max="2" width="9.125" style="23" bestFit="1" customWidth="1"/>
    <col min="3" max="3" width="5.75" style="23" bestFit="1" customWidth="1"/>
    <col min="4" max="4" width="10.125" style="23" bestFit="1" customWidth="1"/>
    <col min="5" max="5" width="10.125" style="23" customWidth="1"/>
    <col min="6" max="6" width="11.875" style="23" bestFit="1" customWidth="1"/>
    <col min="7" max="7" width="10.25" style="23" bestFit="1" customWidth="1"/>
    <col min="8" max="9" width="12.125" style="23" customWidth="1"/>
    <col min="10" max="10" width="10.25" style="23" customWidth="1"/>
    <col min="11" max="16" width="9" style="23"/>
    <col min="17" max="17" width="13.125" style="23" bestFit="1" customWidth="1"/>
    <col min="18" max="16384" width="9" style="23"/>
  </cols>
  <sheetData>
    <row r="1" spans="1:23" ht="35.25">
      <c r="A1" s="87" t="s">
        <v>1</v>
      </c>
      <c r="B1" s="88" t="s">
        <v>48</v>
      </c>
      <c r="C1" s="88" t="s">
        <v>49</v>
      </c>
      <c r="D1" s="88" t="s">
        <v>50</v>
      </c>
      <c r="E1" s="89" t="s">
        <v>51</v>
      </c>
      <c r="F1" s="90" t="s">
        <v>52</v>
      </c>
      <c r="G1" s="91" t="s">
        <v>53</v>
      </c>
      <c r="H1" s="92" t="s">
        <v>78</v>
      </c>
      <c r="I1" s="92" t="s">
        <v>79</v>
      </c>
      <c r="L1" s="203" t="s">
        <v>1</v>
      </c>
      <c r="M1" s="205" t="s">
        <v>48</v>
      </c>
      <c r="N1" s="205" t="s">
        <v>49</v>
      </c>
      <c r="O1" s="201" t="s">
        <v>55</v>
      </c>
      <c r="P1" s="202"/>
      <c r="Q1" s="207"/>
      <c r="R1" s="201" t="s">
        <v>56</v>
      </c>
      <c r="S1" s="202"/>
      <c r="T1" s="207"/>
      <c r="U1" s="201" t="s">
        <v>57</v>
      </c>
      <c r="V1" s="202"/>
      <c r="W1" s="207"/>
    </row>
    <row r="2" spans="1:23" ht="17.25">
      <c r="A2" s="94" t="s">
        <v>31</v>
      </c>
      <c r="B2" s="134" t="s">
        <v>100</v>
      </c>
      <c r="C2" s="96">
        <v>1</v>
      </c>
      <c r="D2" s="97">
        <v>73</v>
      </c>
      <c r="E2" s="97">
        <v>7</v>
      </c>
      <c r="F2" s="98">
        <v>10.6</v>
      </c>
      <c r="G2" s="99">
        <v>0.56999999999999995</v>
      </c>
      <c r="H2" s="100">
        <v>41</v>
      </c>
      <c r="I2" s="97">
        <f>H2*16.67</f>
        <v>683.47</v>
      </c>
      <c r="L2" s="204"/>
      <c r="M2" s="206"/>
      <c r="N2" s="206"/>
      <c r="O2" s="101" t="s">
        <v>58</v>
      </c>
      <c r="P2" s="101" t="s">
        <v>59</v>
      </c>
      <c r="Q2" s="101" t="s">
        <v>60</v>
      </c>
      <c r="R2" s="101" t="s">
        <v>58</v>
      </c>
      <c r="S2" s="101" t="s">
        <v>59</v>
      </c>
      <c r="T2" s="101" t="s">
        <v>60</v>
      </c>
      <c r="U2" s="101" t="s">
        <v>58</v>
      </c>
      <c r="V2" s="101" t="s">
        <v>59</v>
      </c>
      <c r="W2" s="101" t="s">
        <v>60</v>
      </c>
    </row>
    <row r="3" spans="1:23" ht="17.25">
      <c r="A3" s="94"/>
      <c r="B3" s="102"/>
      <c r="C3" s="96">
        <v>2</v>
      </c>
      <c r="D3" s="97">
        <v>72</v>
      </c>
      <c r="E3" s="97">
        <v>8</v>
      </c>
      <c r="F3" s="98">
        <v>0.4</v>
      </c>
      <c r="G3" s="99">
        <v>0.72</v>
      </c>
      <c r="H3" s="100"/>
      <c r="I3" s="97"/>
      <c r="L3" s="195" t="s">
        <v>31</v>
      </c>
      <c r="M3" s="198" t="s">
        <v>70</v>
      </c>
      <c r="N3" s="103">
        <v>1</v>
      </c>
      <c r="O3" s="119">
        <v>6.23</v>
      </c>
      <c r="P3" s="119">
        <v>4.96</v>
      </c>
      <c r="Q3" s="2">
        <f>P3/O3*100</f>
        <v>79.614767255216691</v>
      </c>
      <c r="R3" s="119">
        <v>81.75</v>
      </c>
      <c r="S3" s="119">
        <v>28.3</v>
      </c>
      <c r="T3" s="2">
        <f>S3/R3*100</f>
        <v>34.617737003058103</v>
      </c>
      <c r="U3" s="119">
        <v>75.569999999999993</v>
      </c>
      <c r="V3" s="119">
        <v>41.31</v>
      </c>
      <c r="W3" s="2">
        <f>V3/U3*100</f>
        <v>54.664549424374762</v>
      </c>
    </row>
    <row r="4" spans="1:23" ht="17.25">
      <c r="A4" s="94"/>
      <c r="B4" s="102"/>
      <c r="C4" s="96">
        <v>3</v>
      </c>
      <c r="D4" s="97">
        <v>74</v>
      </c>
      <c r="E4" s="97">
        <v>8</v>
      </c>
      <c r="F4" s="98">
        <v>25.5</v>
      </c>
      <c r="G4" s="99">
        <v>0.51</v>
      </c>
      <c r="H4" s="100"/>
      <c r="I4" s="97"/>
      <c r="L4" s="196"/>
      <c r="M4" s="199"/>
      <c r="N4" s="103">
        <v>2</v>
      </c>
      <c r="O4" s="119">
        <v>6.78</v>
      </c>
      <c r="P4" s="119">
        <v>5.54</v>
      </c>
      <c r="Q4" s="2">
        <f t="shared" ref="Q4:Q5" si="0">P4/O4*100</f>
        <v>81.710914454277287</v>
      </c>
      <c r="R4" s="119">
        <v>91.75</v>
      </c>
      <c r="S4" s="119">
        <v>32.97</v>
      </c>
      <c r="T4" s="2">
        <f t="shared" ref="T4:T5" si="1">S4/R4*100</f>
        <v>35.934604904632153</v>
      </c>
      <c r="U4" s="119">
        <v>75.88</v>
      </c>
      <c r="V4" s="119">
        <v>44.1</v>
      </c>
      <c r="W4" s="2">
        <f t="shared" ref="W4:W5" si="2">V4/U4*100</f>
        <v>58.118081180811807</v>
      </c>
    </row>
    <row r="5" spans="1:23" ht="17.25">
      <c r="A5" s="94"/>
      <c r="B5" s="102"/>
      <c r="C5" s="96">
        <v>4</v>
      </c>
      <c r="D5" s="97">
        <v>79</v>
      </c>
      <c r="E5" s="97">
        <v>7</v>
      </c>
      <c r="F5" s="98">
        <v>27</v>
      </c>
      <c r="G5" s="99">
        <v>0.76</v>
      </c>
      <c r="H5" s="100"/>
      <c r="I5" s="97"/>
      <c r="L5" s="196"/>
      <c r="M5" s="199"/>
      <c r="N5" s="103">
        <v>3</v>
      </c>
      <c r="O5" s="119">
        <v>7.37</v>
      </c>
      <c r="P5" s="119">
        <v>6</v>
      </c>
      <c r="Q5" s="2">
        <f t="shared" si="0"/>
        <v>81.411126187245586</v>
      </c>
      <c r="R5" s="119">
        <v>88.57</v>
      </c>
      <c r="S5" s="119">
        <v>31.34</v>
      </c>
      <c r="T5" s="2">
        <f t="shared" si="1"/>
        <v>35.384441684543297</v>
      </c>
      <c r="U5" s="119">
        <v>78.59</v>
      </c>
      <c r="V5" s="119">
        <v>44.88</v>
      </c>
      <c r="W5" s="2">
        <f t="shared" si="2"/>
        <v>57.10650209950375</v>
      </c>
    </row>
    <row r="6" spans="1:23" ht="17.25">
      <c r="A6" s="94"/>
      <c r="B6" s="102"/>
      <c r="C6" s="96">
        <v>5</v>
      </c>
      <c r="D6" s="97">
        <v>78</v>
      </c>
      <c r="E6" s="97">
        <v>8</v>
      </c>
      <c r="F6" s="98">
        <v>25.5</v>
      </c>
      <c r="G6" s="99">
        <v>0.74</v>
      </c>
      <c r="H6" s="100"/>
      <c r="I6" s="97"/>
      <c r="L6" s="196"/>
      <c r="M6" s="199"/>
      <c r="N6" s="106" t="s">
        <v>39</v>
      </c>
      <c r="O6" s="107">
        <f t="shared" ref="O6:W6" si="3">AVERAGE(O3:O5)</f>
        <v>6.7933333333333339</v>
      </c>
      <c r="P6" s="107">
        <f t="shared" si="3"/>
        <v>5.5</v>
      </c>
      <c r="Q6" s="108">
        <f t="shared" si="3"/>
        <v>80.912269298913188</v>
      </c>
      <c r="R6" s="107">
        <f t="shared" si="3"/>
        <v>87.356666666666669</v>
      </c>
      <c r="S6" s="107">
        <f t="shared" si="3"/>
        <v>30.87</v>
      </c>
      <c r="T6" s="108">
        <f t="shared" si="3"/>
        <v>35.312261197411182</v>
      </c>
      <c r="U6" s="107">
        <f t="shared" si="3"/>
        <v>76.679999999999993</v>
      </c>
      <c r="V6" s="107">
        <f t="shared" si="3"/>
        <v>43.43</v>
      </c>
      <c r="W6" s="108">
        <f t="shared" si="3"/>
        <v>56.629710901563442</v>
      </c>
    </row>
    <row r="7" spans="1:23" ht="17.25">
      <c r="A7" s="94"/>
      <c r="B7" s="102"/>
      <c r="C7" s="96">
        <v>6</v>
      </c>
      <c r="D7" s="97">
        <v>75</v>
      </c>
      <c r="E7" s="97">
        <v>8</v>
      </c>
      <c r="F7" s="98">
        <v>21.9</v>
      </c>
      <c r="G7" s="99">
        <v>1.05</v>
      </c>
      <c r="H7" s="100">
        <v>40</v>
      </c>
      <c r="I7" s="97">
        <f t="shared" ref="I7:I12" si="4">H7*16.67</f>
        <v>666.80000000000007</v>
      </c>
      <c r="L7" s="197"/>
      <c r="M7" s="200"/>
      <c r="N7" s="106" t="s">
        <v>69</v>
      </c>
      <c r="O7" s="107">
        <f>STDEV(O3:O6)</f>
        <v>0.4654985380094</v>
      </c>
      <c r="P7" s="107">
        <f t="shared" ref="P7:W7" si="5">STDEV(P3:P6)</f>
        <v>0.42551929059287863</v>
      </c>
      <c r="Q7" s="107">
        <f t="shared" si="5"/>
        <v>0.92559959532903391</v>
      </c>
      <c r="R7" s="107">
        <f t="shared" si="5"/>
        <v>4.1716610067880096</v>
      </c>
      <c r="S7" s="107">
        <f t="shared" si="5"/>
        <v>1.9352691457951434</v>
      </c>
      <c r="T7" s="107">
        <f t="shared" si="5"/>
        <v>0.54002640959554438</v>
      </c>
      <c r="U7" s="107">
        <f t="shared" si="5"/>
        <v>1.3564905700618337</v>
      </c>
      <c r="V7" s="107">
        <f t="shared" si="5"/>
        <v>1.5325142739955149</v>
      </c>
      <c r="W7" s="107">
        <f t="shared" si="5"/>
        <v>1.4496477234153133</v>
      </c>
    </row>
    <row r="8" spans="1:23" ht="17.25">
      <c r="A8" s="94"/>
      <c r="B8" s="102"/>
      <c r="C8" s="96">
        <v>7</v>
      </c>
      <c r="D8" s="97">
        <v>76</v>
      </c>
      <c r="E8" s="97">
        <v>9</v>
      </c>
      <c r="F8" s="98">
        <v>14.5</v>
      </c>
      <c r="G8" s="99">
        <v>0.92</v>
      </c>
      <c r="H8" s="100"/>
      <c r="I8" s="97"/>
      <c r="L8" s="195" t="s">
        <v>61</v>
      </c>
      <c r="M8" s="198" t="s">
        <v>70</v>
      </c>
      <c r="N8" s="103">
        <v>1</v>
      </c>
      <c r="O8" s="119">
        <v>9.74</v>
      </c>
      <c r="P8" s="119">
        <v>5.75</v>
      </c>
      <c r="Q8" s="2">
        <f>P8/O8*100</f>
        <v>59.034907597535934</v>
      </c>
      <c r="R8" s="119">
        <v>99.29</v>
      </c>
      <c r="S8" s="119">
        <v>31.61</v>
      </c>
      <c r="T8" s="2">
        <f>S8/R8*100</f>
        <v>31.836035854567424</v>
      </c>
      <c r="U8" s="119">
        <v>92.22</v>
      </c>
      <c r="V8" s="119">
        <v>48.37</v>
      </c>
      <c r="W8" s="2">
        <f>V8/U8*100</f>
        <v>52.450661461721971</v>
      </c>
    </row>
    <row r="9" spans="1:23" ht="17.25">
      <c r="A9" s="94"/>
      <c r="B9" s="102"/>
      <c r="C9" s="96">
        <v>8</v>
      </c>
      <c r="D9" s="97">
        <v>79</v>
      </c>
      <c r="E9" s="97">
        <v>8</v>
      </c>
      <c r="F9" s="98">
        <v>1.7</v>
      </c>
      <c r="G9" s="99">
        <v>1.33</v>
      </c>
      <c r="H9" s="100"/>
      <c r="I9" s="97"/>
      <c r="L9" s="196"/>
      <c r="M9" s="199"/>
      <c r="N9" s="103">
        <v>2</v>
      </c>
      <c r="O9" s="119">
        <v>9.7100000000000009</v>
      </c>
      <c r="P9" s="119">
        <v>6.22</v>
      </c>
      <c r="Q9" s="2">
        <f t="shared" ref="Q9:Q10" si="6">P9/O9*100</f>
        <v>64.057672502574661</v>
      </c>
      <c r="R9" s="119">
        <v>96.52</v>
      </c>
      <c r="S9" s="119">
        <v>34.99</v>
      </c>
      <c r="T9" s="2">
        <f t="shared" ref="T9:T10" si="7">S9/R9*100</f>
        <v>36.251554082055534</v>
      </c>
      <c r="U9" s="119">
        <v>93.44</v>
      </c>
      <c r="V9" s="119">
        <v>51.11</v>
      </c>
      <c r="W9" s="2">
        <f t="shared" ref="W9:W10" si="8">V9/U9*100</f>
        <v>54.698202054794521</v>
      </c>
    </row>
    <row r="10" spans="1:23" ht="17.25">
      <c r="A10" s="94"/>
      <c r="B10" s="102"/>
      <c r="C10" s="96">
        <v>9</v>
      </c>
      <c r="D10" s="97">
        <v>69</v>
      </c>
      <c r="E10" s="97">
        <v>7</v>
      </c>
      <c r="F10" s="98">
        <v>19</v>
      </c>
      <c r="G10" s="99">
        <v>1.1599999999999999</v>
      </c>
      <c r="H10" s="100"/>
      <c r="I10" s="97"/>
      <c r="L10" s="196"/>
      <c r="M10" s="199"/>
      <c r="N10" s="103">
        <v>3</v>
      </c>
      <c r="O10" s="119">
        <v>10.02</v>
      </c>
      <c r="P10" s="119">
        <v>5.58</v>
      </c>
      <c r="Q10" s="2">
        <f t="shared" si="6"/>
        <v>55.688622754491021</v>
      </c>
      <c r="R10" s="119">
        <v>104.25</v>
      </c>
      <c r="S10" s="119">
        <v>35.54</v>
      </c>
      <c r="T10" s="2">
        <f t="shared" si="7"/>
        <v>34.091127098321344</v>
      </c>
      <c r="U10" s="119">
        <v>84.88</v>
      </c>
      <c r="V10" s="119">
        <v>43.92</v>
      </c>
      <c r="W10" s="2">
        <f t="shared" si="8"/>
        <v>51.743638077285581</v>
      </c>
    </row>
    <row r="11" spans="1:23" ht="17.25">
      <c r="A11" s="94"/>
      <c r="B11" s="102"/>
      <c r="C11" s="96">
        <v>10</v>
      </c>
      <c r="D11" s="97">
        <v>77</v>
      </c>
      <c r="E11" s="97">
        <v>7.5</v>
      </c>
      <c r="F11" s="98">
        <v>16.899999999999999</v>
      </c>
      <c r="G11" s="99">
        <v>0.68</v>
      </c>
      <c r="H11" s="100"/>
      <c r="I11" s="97"/>
      <c r="L11" s="196"/>
      <c r="M11" s="199"/>
      <c r="N11" s="106" t="s">
        <v>39</v>
      </c>
      <c r="O11" s="107">
        <f t="shared" ref="O11:W11" si="9">AVERAGE(O8:O10)</f>
        <v>9.8233333333333341</v>
      </c>
      <c r="P11" s="107">
        <f t="shared" si="9"/>
        <v>5.8499999999999988</v>
      </c>
      <c r="Q11" s="108">
        <f t="shared" si="9"/>
        <v>59.593734284867203</v>
      </c>
      <c r="R11" s="107">
        <f t="shared" si="9"/>
        <v>100.02</v>
      </c>
      <c r="S11" s="107">
        <f t="shared" si="9"/>
        <v>34.04666666666666</v>
      </c>
      <c r="T11" s="108">
        <f t="shared" si="9"/>
        <v>34.059572344981433</v>
      </c>
      <c r="U11" s="107">
        <f t="shared" si="9"/>
        <v>90.179999999999993</v>
      </c>
      <c r="V11" s="107">
        <f t="shared" si="9"/>
        <v>47.79999999999999</v>
      </c>
      <c r="W11" s="108">
        <f t="shared" si="9"/>
        <v>52.964167197934025</v>
      </c>
    </row>
    <row r="12" spans="1:23" ht="17.25">
      <c r="A12" s="94"/>
      <c r="B12" s="102"/>
      <c r="C12" s="96">
        <v>11</v>
      </c>
      <c r="D12" s="97">
        <v>74</v>
      </c>
      <c r="E12" s="97">
        <v>9</v>
      </c>
      <c r="F12" s="98">
        <v>25.7</v>
      </c>
      <c r="G12" s="126">
        <v>4.24</v>
      </c>
      <c r="H12" s="100">
        <v>46</v>
      </c>
      <c r="I12" s="97">
        <f t="shared" si="4"/>
        <v>766.82</v>
      </c>
      <c r="L12" s="197"/>
      <c r="M12" s="200"/>
      <c r="N12" s="106" t="s">
        <v>69</v>
      </c>
      <c r="O12" s="107">
        <f>STDEV(O8:O11)</f>
        <v>0.13960261060914567</v>
      </c>
      <c r="P12" s="107">
        <f t="shared" ref="P12:W12" si="10">STDEV(P8:P11)</f>
        <v>0.27067816067549039</v>
      </c>
      <c r="Q12" s="107">
        <f t="shared" si="10"/>
        <v>3.4394247456350353</v>
      </c>
      <c r="R12" s="107">
        <f t="shared" si="10"/>
        <v>3.1976970880098494</v>
      </c>
      <c r="S12" s="107">
        <f t="shared" si="10"/>
        <v>1.737552557158744</v>
      </c>
      <c r="T12" s="107">
        <f t="shared" si="10"/>
        <v>1.8027658530091464</v>
      </c>
      <c r="U12" s="107">
        <f t="shared" si="10"/>
        <v>3.7806172335568005</v>
      </c>
      <c r="V12" s="107">
        <f t="shared" si="10"/>
        <v>2.9628477292406812</v>
      </c>
      <c r="W12" s="107">
        <f t="shared" si="10"/>
        <v>1.2596634947848504</v>
      </c>
    </row>
    <row r="13" spans="1:23" ht="17.25">
      <c r="A13" s="94"/>
      <c r="B13" s="102"/>
      <c r="C13" s="96">
        <v>12</v>
      </c>
      <c r="D13" s="97">
        <v>73</v>
      </c>
      <c r="E13" s="97">
        <v>8.8000000000000007</v>
      </c>
      <c r="F13" s="98">
        <v>4.3</v>
      </c>
      <c r="G13" s="126">
        <v>6.8</v>
      </c>
      <c r="H13" s="100"/>
      <c r="I13" s="97"/>
      <c r="L13" s="195" t="s">
        <v>33</v>
      </c>
      <c r="M13" s="198" t="s">
        <v>70</v>
      </c>
      <c r="N13" s="103">
        <v>1</v>
      </c>
      <c r="O13" s="119">
        <v>14.24</v>
      </c>
      <c r="P13" s="119">
        <v>5.87</v>
      </c>
      <c r="Q13" s="2">
        <f>P13/O13*100</f>
        <v>41.221910112359552</v>
      </c>
      <c r="R13" s="119">
        <v>106.23</v>
      </c>
      <c r="S13" s="119">
        <v>47.5</v>
      </c>
      <c r="T13" s="2">
        <f>S13/R13*100</f>
        <v>44.714299162195239</v>
      </c>
      <c r="U13" s="119">
        <v>109.93</v>
      </c>
      <c r="V13" s="119">
        <v>50.94</v>
      </c>
      <c r="W13" s="2">
        <f>V13/U13*100</f>
        <v>46.338579095788226</v>
      </c>
    </row>
    <row r="14" spans="1:23" ht="17.25">
      <c r="A14" s="94"/>
      <c r="B14" s="102"/>
      <c r="C14" s="96">
        <v>13</v>
      </c>
      <c r="D14" s="97">
        <v>75</v>
      </c>
      <c r="E14" s="97">
        <v>8.5</v>
      </c>
      <c r="F14" s="98">
        <v>32.6</v>
      </c>
      <c r="G14" s="126">
        <v>5.46</v>
      </c>
      <c r="H14" s="100"/>
      <c r="I14" s="97"/>
      <c r="L14" s="196"/>
      <c r="M14" s="199"/>
      <c r="N14" s="103">
        <v>2</v>
      </c>
      <c r="O14" s="119">
        <v>13.4</v>
      </c>
      <c r="P14" s="119">
        <v>5.71</v>
      </c>
      <c r="Q14" s="2">
        <f t="shared" ref="Q14:Q15" si="11">P14/O14*100</f>
        <v>42.611940298507463</v>
      </c>
      <c r="R14" s="119">
        <v>84.56</v>
      </c>
      <c r="S14" s="119">
        <v>29.6</v>
      </c>
      <c r="T14" s="2">
        <f t="shared" ref="T14:T15" si="12">S14/R14*100</f>
        <v>35.004730368968779</v>
      </c>
      <c r="U14" s="119">
        <v>110.02</v>
      </c>
      <c r="V14" s="119">
        <v>49.64</v>
      </c>
      <c r="W14" s="2">
        <f t="shared" ref="W14:W15" si="13">V14/U14*100</f>
        <v>45.119069260134523</v>
      </c>
    </row>
    <row r="15" spans="1:23" ht="17.25">
      <c r="A15" s="94"/>
      <c r="B15" s="102"/>
      <c r="C15" s="96">
        <v>14</v>
      </c>
      <c r="D15" s="97">
        <v>70</v>
      </c>
      <c r="E15" s="97">
        <v>8</v>
      </c>
      <c r="F15" s="98">
        <v>2.7</v>
      </c>
      <c r="G15" s="126">
        <v>1.37</v>
      </c>
      <c r="H15" s="100"/>
      <c r="I15" s="97"/>
      <c r="L15" s="196"/>
      <c r="M15" s="199"/>
      <c r="N15" s="103">
        <v>3</v>
      </c>
      <c r="O15" s="119">
        <v>8.15</v>
      </c>
      <c r="P15" s="119">
        <v>4.38</v>
      </c>
      <c r="Q15" s="2">
        <f t="shared" si="11"/>
        <v>53.742331288343557</v>
      </c>
      <c r="R15" s="119">
        <v>61.72</v>
      </c>
      <c r="S15" s="119">
        <v>21.14</v>
      </c>
      <c r="T15" s="2">
        <f t="shared" si="12"/>
        <v>34.251458198314971</v>
      </c>
      <c r="U15" s="119">
        <v>78.47</v>
      </c>
      <c r="V15" s="119">
        <v>36.18</v>
      </c>
      <c r="W15" s="2">
        <f t="shared" si="13"/>
        <v>46.106792404740666</v>
      </c>
    </row>
    <row r="16" spans="1:23" ht="17.25">
      <c r="A16" s="94"/>
      <c r="B16" s="102"/>
      <c r="C16" s="96">
        <v>15</v>
      </c>
      <c r="D16" s="97">
        <v>79</v>
      </c>
      <c r="E16" s="97">
        <v>7</v>
      </c>
      <c r="F16" s="98">
        <v>36.1</v>
      </c>
      <c r="G16" s="126">
        <v>1.43</v>
      </c>
      <c r="H16" s="100"/>
      <c r="I16" s="97"/>
      <c r="L16" s="196"/>
      <c r="M16" s="199"/>
      <c r="N16" s="106" t="s">
        <v>39</v>
      </c>
      <c r="O16" s="107">
        <f t="shared" ref="O16:W16" si="14">AVERAGE(O13:O15)</f>
        <v>11.93</v>
      </c>
      <c r="P16" s="107">
        <f t="shared" si="14"/>
        <v>5.32</v>
      </c>
      <c r="Q16" s="108">
        <f t="shared" si="14"/>
        <v>45.858727233070191</v>
      </c>
      <c r="R16" s="107">
        <f t="shared" si="14"/>
        <v>84.17</v>
      </c>
      <c r="S16" s="107">
        <f t="shared" si="14"/>
        <v>32.746666666666663</v>
      </c>
      <c r="T16" s="108">
        <f t="shared" si="14"/>
        <v>37.990162576492992</v>
      </c>
      <c r="U16" s="107">
        <f t="shared" si="14"/>
        <v>99.473333333333315</v>
      </c>
      <c r="V16" s="107">
        <f t="shared" si="14"/>
        <v>45.586666666666666</v>
      </c>
      <c r="W16" s="108">
        <f t="shared" si="14"/>
        <v>45.854813586887808</v>
      </c>
    </row>
    <row r="17" spans="1:23" ht="17.25">
      <c r="A17" s="94"/>
      <c r="B17" s="102"/>
      <c r="C17" s="109" t="s">
        <v>45</v>
      </c>
      <c r="D17" s="110">
        <f>AVERAGE(D2:D16)</f>
        <v>74.86666666666666</v>
      </c>
      <c r="E17" s="110">
        <f t="shared" ref="E17:I17" si="15">AVERAGE(E2:E16)</f>
        <v>7.92</v>
      </c>
      <c r="F17" s="110">
        <f t="shared" si="15"/>
        <v>17.626666666666669</v>
      </c>
      <c r="G17" s="110">
        <f t="shared" si="15"/>
        <v>1.8493333333333335</v>
      </c>
      <c r="H17" s="110">
        <f t="shared" si="15"/>
        <v>42.333333333333336</v>
      </c>
      <c r="I17" s="110">
        <f t="shared" si="15"/>
        <v>705.69666666666672</v>
      </c>
      <c r="L17" s="197"/>
      <c r="M17" s="200"/>
      <c r="N17" s="106" t="s">
        <v>69</v>
      </c>
      <c r="O17" s="107">
        <f>STDEV(O13:O16)</f>
        <v>2.6947727176888279</v>
      </c>
      <c r="P17" s="107">
        <f t="shared" ref="P17:W17" si="16">STDEV(P13:P16)</f>
        <v>0.66788222514651996</v>
      </c>
      <c r="Q17" s="107">
        <f t="shared" si="16"/>
        <v>5.6033594479765698</v>
      </c>
      <c r="R17" s="107">
        <f t="shared" si="16"/>
        <v>18.173223893042913</v>
      </c>
      <c r="S17" s="107">
        <f t="shared" si="16"/>
        <v>10.989041005575622</v>
      </c>
      <c r="T17" s="107">
        <f t="shared" si="16"/>
        <v>4.7646171135538617</v>
      </c>
      <c r="U17" s="107">
        <f t="shared" si="16"/>
        <v>14.851644877102355</v>
      </c>
      <c r="V17" s="107">
        <f t="shared" si="16"/>
        <v>6.6726573084158387</v>
      </c>
      <c r="W17" s="107">
        <f t="shared" si="16"/>
        <v>0.52878543430451663</v>
      </c>
    </row>
    <row r="18" spans="1:23" ht="17.25">
      <c r="A18" s="94"/>
      <c r="B18" s="102"/>
      <c r="C18" s="109" t="s">
        <v>40</v>
      </c>
      <c r="D18" s="110">
        <f>STDEV(D2:D16)</f>
        <v>3.1817934445544269</v>
      </c>
      <c r="E18" s="110">
        <f t="shared" ref="E18:I18" si="17">STDEV(E2:E16)</f>
        <v>0.70932563547559546</v>
      </c>
      <c r="F18" s="110">
        <f t="shared" si="17"/>
        <v>11.566976803856413</v>
      </c>
      <c r="G18" s="110">
        <f t="shared" si="17"/>
        <v>1.9713101758789275</v>
      </c>
      <c r="H18" s="110">
        <f t="shared" si="17"/>
        <v>3.214550253664318</v>
      </c>
      <c r="I18" s="110">
        <f t="shared" si="17"/>
        <v>53.586552728584188</v>
      </c>
      <c r="L18" s="195" t="s">
        <v>34</v>
      </c>
      <c r="M18" s="198" t="s">
        <v>70</v>
      </c>
      <c r="N18" s="103">
        <v>1</v>
      </c>
      <c r="O18" s="119">
        <v>7.79</v>
      </c>
      <c r="P18" s="119">
        <v>5.7</v>
      </c>
      <c r="Q18" s="2">
        <f>P18/O18*100</f>
        <v>73.170731707317074</v>
      </c>
      <c r="R18" s="119">
        <v>70.37</v>
      </c>
      <c r="S18" s="119">
        <v>29.48</v>
      </c>
      <c r="T18" s="2">
        <f>S18/R18*100</f>
        <v>41.892852067642458</v>
      </c>
      <c r="U18" s="119">
        <v>90.98</v>
      </c>
      <c r="V18" s="119">
        <v>49.2</v>
      </c>
      <c r="W18" s="2">
        <f>V18/U18*100</f>
        <v>54.077819300945265</v>
      </c>
    </row>
    <row r="19" spans="1:23" ht="17.25">
      <c r="A19" s="94" t="s">
        <v>32</v>
      </c>
      <c r="B19" s="95"/>
      <c r="C19" s="96">
        <v>1</v>
      </c>
      <c r="D19" s="97">
        <v>85</v>
      </c>
      <c r="E19" s="97">
        <v>9</v>
      </c>
      <c r="F19" s="98">
        <v>18.3</v>
      </c>
      <c r="G19" s="126">
        <v>1.72</v>
      </c>
      <c r="H19" s="100">
        <v>35</v>
      </c>
      <c r="I19" s="97">
        <f>H19*16.67</f>
        <v>583.45000000000005</v>
      </c>
      <c r="L19" s="196"/>
      <c r="M19" s="199"/>
      <c r="N19" s="103">
        <v>2</v>
      </c>
      <c r="O19" s="119">
        <v>7.72</v>
      </c>
      <c r="P19" s="119">
        <v>5.83</v>
      </c>
      <c r="Q19" s="2">
        <f t="shared" ref="Q19:Q20" si="18">P19/O19*100</f>
        <v>75.518134715025909</v>
      </c>
      <c r="R19" s="119">
        <v>73.599999999999994</v>
      </c>
      <c r="S19" s="119">
        <v>29.94</v>
      </c>
      <c r="T19" s="2">
        <f t="shared" ref="T19:T20" si="19">S19/R19*100</f>
        <v>40.679347826086961</v>
      </c>
      <c r="U19" s="119">
        <v>92.74</v>
      </c>
      <c r="V19" s="119">
        <v>50.04</v>
      </c>
      <c r="W19" s="2">
        <f t="shared" ref="W19:W20" si="20">V19/U19*100</f>
        <v>53.957299978434335</v>
      </c>
    </row>
    <row r="20" spans="1:23" ht="17.25">
      <c r="A20" s="94"/>
      <c r="B20" s="102"/>
      <c r="C20" s="96">
        <v>2</v>
      </c>
      <c r="D20" s="97">
        <v>83</v>
      </c>
      <c r="E20" s="97">
        <v>8</v>
      </c>
      <c r="F20" s="98">
        <v>11.8</v>
      </c>
      <c r="G20" s="126">
        <v>1.68</v>
      </c>
      <c r="H20" s="100"/>
      <c r="I20" s="97"/>
      <c r="L20" s="196"/>
      <c r="M20" s="199"/>
      <c r="N20" s="103">
        <v>3</v>
      </c>
      <c r="O20" s="119">
        <v>6.79</v>
      </c>
      <c r="P20" s="119">
        <v>5.2</v>
      </c>
      <c r="Q20" s="2">
        <f t="shared" si="18"/>
        <v>76.583210603829173</v>
      </c>
      <c r="R20" s="119">
        <v>57.58</v>
      </c>
      <c r="S20" s="119">
        <v>26.12</v>
      </c>
      <c r="T20" s="2">
        <f t="shared" si="19"/>
        <v>45.362973254602295</v>
      </c>
      <c r="U20" s="119">
        <v>85.99</v>
      </c>
      <c r="V20" s="119">
        <v>46.27</v>
      </c>
      <c r="W20" s="2">
        <f t="shared" si="20"/>
        <v>53.808582393301549</v>
      </c>
    </row>
    <row r="21" spans="1:23" ht="17.25">
      <c r="A21" s="94"/>
      <c r="B21" s="102"/>
      <c r="C21" s="96">
        <v>3</v>
      </c>
      <c r="D21" s="97">
        <v>86</v>
      </c>
      <c r="E21" s="97">
        <v>10.5</v>
      </c>
      <c r="F21" s="98">
        <v>15.3</v>
      </c>
      <c r="G21" s="126">
        <v>6.67</v>
      </c>
      <c r="H21" s="100"/>
      <c r="I21" s="97"/>
      <c r="L21" s="196"/>
      <c r="M21" s="199"/>
      <c r="N21" s="106" t="s">
        <v>39</v>
      </c>
      <c r="O21" s="107">
        <f t="shared" ref="O21:W21" si="21">AVERAGE(O18:O20)</f>
        <v>7.4333333333333336</v>
      </c>
      <c r="P21" s="107">
        <f t="shared" si="21"/>
        <v>5.5766666666666671</v>
      </c>
      <c r="Q21" s="108">
        <f t="shared" si="21"/>
        <v>75.09069234205738</v>
      </c>
      <c r="R21" s="107">
        <f t="shared" si="21"/>
        <v>67.183333333333337</v>
      </c>
      <c r="S21" s="107">
        <f t="shared" si="21"/>
        <v>28.513333333333335</v>
      </c>
      <c r="T21" s="108">
        <f t="shared" si="21"/>
        <v>42.645057716110571</v>
      </c>
      <c r="U21" s="107">
        <f t="shared" si="21"/>
        <v>89.903333333333322</v>
      </c>
      <c r="V21" s="107">
        <f t="shared" si="21"/>
        <v>48.503333333333337</v>
      </c>
      <c r="W21" s="108">
        <f t="shared" si="21"/>
        <v>53.947900557560388</v>
      </c>
    </row>
    <row r="22" spans="1:23" ht="17.25">
      <c r="A22" s="94"/>
      <c r="B22" s="102"/>
      <c r="C22" s="96">
        <v>4</v>
      </c>
      <c r="D22" s="97">
        <v>78</v>
      </c>
      <c r="E22" s="97">
        <v>8</v>
      </c>
      <c r="F22" s="98">
        <v>9.1999999999999993</v>
      </c>
      <c r="G22" s="126">
        <v>5.1100000000000003</v>
      </c>
      <c r="H22" s="100"/>
      <c r="I22" s="97"/>
      <c r="L22" s="197"/>
      <c r="M22" s="200"/>
      <c r="N22" s="106" t="s">
        <v>69</v>
      </c>
      <c r="O22" s="107">
        <f>STDEV(O18:O21)</f>
        <v>0.45580210130664761</v>
      </c>
      <c r="P22" s="107">
        <f t="shared" ref="P22:W22" si="22">STDEV(P18:P21)</f>
        <v>0.27157974069424901</v>
      </c>
      <c r="Q22" s="107">
        <f t="shared" si="22"/>
        <v>1.4255486175368484</v>
      </c>
      <c r="R22" s="107">
        <f t="shared" si="22"/>
        <v>6.9174288736655773</v>
      </c>
      <c r="S22" s="107">
        <f t="shared" si="22"/>
        <v>1.7027298343803365</v>
      </c>
      <c r="T22" s="107">
        <f t="shared" si="22"/>
        <v>1.9846824753344237</v>
      </c>
      <c r="U22" s="107">
        <f t="shared" si="22"/>
        <v>2.8589081054758583</v>
      </c>
      <c r="V22" s="107">
        <f t="shared" si="22"/>
        <v>1.6160101759855612</v>
      </c>
      <c r="W22" s="107">
        <f t="shared" si="22"/>
        <v>0.11011627171301547</v>
      </c>
    </row>
    <row r="23" spans="1:23" ht="17.25">
      <c r="A23" s="94"/>
      <c r="B23" s="102"/>
      <c r="C23" s="96">
        <v>5</v>
      </c>
      <c r="D23" s="97">
        <v>77</v>
      </c>
      <c r="E23" s="97">
        <v>10</v>
      </c>
      <c r="F23" s="98">
        <v>10.3</v>
      </c>
      <c r="G23" s="126">
        <v>3</v>
      </c>
      <c r="H23" s="100"/>
      <c r="I23" s="97"/>
      <c r="L23" s="195" t="s">
        <v>35</v>
      </c>
      <c r="M23" s="198" t="s">
        <v>70</v>
      </c>
      <c r="N23" s="103">
        <v>1</v>
      </c>
      <c r="O23" s="119">
        <v>5.75</v>
      </c>
      <c r="P23" s="119">
        <v>4.57</v>
      </c>
      <c r="Q23" s="2">
        <f>P23/O23*100</f>
        <v>79.478260869565219</v>
      </c>
      <c r="R23" s="119">
        <v>37.32</v>
      </c>
      <c r="S23" s="119">
        <v>20.22</v>
      </c>
      <c r="T23" s="2">
        <f>S23/R23*100</f>
        <v>54.180064308681665</v>
      </c>
      <c r="U23" s="119">
        <v>69.58</v>
      </c>
      <c r="V23" s="119">
        <v>39.51</v>
      </c>
      <c r="W23" s="2">
        <f>V23/U23*100</f>
        <v>56.783558493820067</v>
      </c>
    </row>
    <row r="24" spans="1:23" ht="17.25">
      <c r="A24" s="94"/>
      <c r="B24" s="102"/>
      <c r="C24" s="96">
        <v>6</v>
      </c>
      <c r="D24" s="97">
        <v>82</v>
      </c>
      <c r="E24" s="97">
        <v>10</v>
      </c>
      <c r="F24" s="98">
        <v>35.700000000000003</v>
      </c>
      <c r="G24" s="99">
        <v>1.28</v>
      </c>
      <c r="H24" s="100">
        <v>42</v>
      </c>
      <c r="I24" s="97">
        <f t="shared" ref="I24:I29" si="23">H24*16.67</f>
        <v>700.1400000000001</v>
      </c>
      <c r="L24" s="196"/>
      <c r="M24" s="199"/>
      <c r="N24" s="103">
        <v>2</v>
      </c>
      <c r="O24" s="135">
        <v>7</v>
      </c>
      <c r="P24" s="119">
        <v>5.74</v>
      </c>
      <c r="Q24" s="2">
        <f t="shared" ref="Q24:Q25" si="24">P24/O24*100</f>
        <v>82</v>
      </c>
      <c r="R24" s="135">
        <v>41.86</v>
      </c>
      <c r="S24" s="119">
        <v>23.68</v>
      </c>
      <c r="T24" s="2">
        <f t="shared" ref="T24:T25" si="25">S24/R24*100</f>
        <v>56.569517439082659</v>
      </c>
      <c r="U24" s="135">
        <v>92.46</v>
      </c>
      <c r="V24" s="119">
        <v>53.56</v>
      </c>
      <c r="W24" s="2">
        <f t="shared" ref="W24:W25" si="26">V24/U24*100</f>
        <v>57.927752541639634</v>
      </c>
    </row>
    <row r="25" spans="1:23" ht="17.25">
      <c r="A25" s="94"/>
      <c r="B25" s="102"/>
      <c r="C25" s="96">
        <v>7</v>
      </c>
      <c r="D25" s="97">
        <v>82</v>
      </c>
      <c r="E25" s="97">
        <v>9</v>
      </c>
      <c r="F25" s="98">
        <v>47.2</v>
      </c>
      <c r="G25" s="99">
        <v>2.27</v>
      </c>
      <c r="H25" s="100"/>
      <c r="I25" s="97"/>
      <c r="L25" s="196"/>
      <c r="M25" s="199"/>
      <c r="N25" s="103">
        <v>3</v>
      </c>
      <c r="O25" s="135">
        <v>5.49</v>
      </c>
      <c r="P25" s="119">
        <v>4.3499999999999996</v>
      </c>
      <c r="Q25" s="2">
        <f t="shared" si="24"/>
        <v>79.234972677595621</v>
      </c>
      <c r="R25" s="135">
        <v>33.880000000000003</v>
      </c>
      <c r="S25" s="119">
        <v>17.510000000000002</v>
      </c>
      <c r="T25" s="2">
        <f t="shared" si="25"/>
        <v>51.682408500590313</v>
      </c>
      <c r="U25" s="135">
        <v>68.489999999999995</v>
      </c>
      <c r="V25" s="119">
        <v>37.979999999999997</v>
      </c>
      <c r="W25" s="2">
        <f t="shared" si="26"/>
        <v>55.453350854139295</v>
      </c>
    </row>
    <row r="26" spans="1:23" ht="17.25">
      <c r="A26" s="94"/>
      <c r="B26" s="102"/>
      <c r="C26" s="96">
        <v>8</v>
      </c>
      <c r="D26" s="97">
        <v>78</v>
      </c>
      <c r="E26" s="97">
        <v>9.5</v>
      </c>
      <c r="F26" s="98">
        <v>39.5</v>
      </c>
      <c r="G26" s="99">
        <v>2.48</v>
      </c>
      <c r="H26" s="100"/>
      <c r="I26" s="97"/>
      <c r="L26" s="196"/>
      <c r="M26" s="199"/>
      <c r="N26" s="106" t="s">
        <v>39</v>
      </c>
      <c r="O26" s="107">
        <f t="shared" ref="O26:W26" si="27">AVERAGE(O23:O25)</f>
        <v>6.080000000000001</v>
      </c>
      <c r="P26" s="107">
        <f t="shared" si="27"/>
        <v>4.8866666666666667</v>
      </c>
      <c r="Q26" s="108">
        <f t="shared" si="27"/>
        <v>80.23774451572028</v>
      </c>
      <c r="R26" s="107">
        <f t="shared" si="27"/>
        <v>37.686666666666667</v>
      </c>
      <c r="S26" s="107">
        <f t="shared" si="27"/>
        <v>20.47</v>
      </c>
      <c r="T26" s="108">
        <f t="shared" si="27"/>
        <v>54.143996749451539</v>
      </c>
      <c r="U26" s="107">
        <f t="shared" si="27"/>
        <v>76.84333333333332</v>
      </c>
      <c r="V26" s="107">
        <f t="shared" si="27"/>
        <v>43.68333333333333</v>
      </c>
      <c r="W26" s="108">
        <f t="shared" si="27"/>
        <v>56.721553963199661</v>
      </c>
    </row>
    <row r="27" spans="1:23" ht="17.25">
      <c r="A27" s="94"/>
      <c r="B27" s="102"/>
      <c r="C27" s="96">
        <v>9</v>
      </c>
      <c r="D27" s="97">
        <v>80</v>
      </c>
      <c r="E27" s="97">
        <v>8</v>
      </c>
      <c r="F27" s="98">
        <v>37.299999999999997</v>
      </c>
      <c r="G27" s="99">
        <v>2.0099999999999998</v>
      </c>
      <c r="H27" s="100"/>
      <c r="I27" s="97"/>
      <c r="L27" s="197"/>
      <c r="M27" s="200"/>
      <c r="N27" s="106" t="s">
        <v>69</v>
      </c>
      <c r="O27" s="107">
        <f>STDEV(O23:O26)</f>
        <v>0.65914085495185826</v>
      </c>
      <c r="P27" s="107">
        <f t="shared" ref="P27:W27" si="28">STDEV(P23:P26)</f>
        <v>0.61004553564103381</v>
      </c>
      <c r="Q27" s="107">
        <f t="shared" si="28"/>
        <v>1.2500548201294805</v>
      </c>
      <c r="R27" s="107">
        <f t="shared" si="28"/>
        <v>3.2681221247410894</v>
      </c>
      <c r="S27" s="107">
        <f t="shared" si="28"/>
        <v>2.5250874572312894</v>
      </c>
      <c r="T27" s="107">
        <f t="shared" si="28"/>
        <v>1.9953168663639302</v>
      </c>
      <c r="U27" s="107">
        <f t="shared" si="28"/>
        <v>11.051613255790137</v>
      </c>
      <c r="V27" s="107">
        <f t="shared" si="28"/>
        <v>7.0117346086558658</v>
      </c>
      <c r="W27" s="107">
        <f t="shared" si="28"/>
        <v>1.0111212750009184</v>
      </c>
    </row>
    <row r="28" spans="1:23" ht="17.25">
      <c r="A28" s="94"/>
      <c r="B28" s="102"/>
      <c r="C28" s="96">
        <v>10</v>
      </c>
      <c r="D28" s="97">
        <v>82</v>
      </c>
      <c r="E28" s="97">
        <v>9</v>
      </c>
      <c r="F28" s="98">
        <v>38.200000000000003</v>
      </c>
      <c r="G28" s="99">
        <v>2.09</v>
      </c>
      <c r="H28" s="100"/>
      <c r="I28" s="97"/>
      <c r="L28" s="195" t="s">
        <v>62</v>
      </c>
      <c r="M28" s="198" t="s">
        <v>70</v>
      </c>
      <c r="N28" s="103">
        <v>1</v>
      </c>
      <c r="O28" s="119">
        <v>6.05</v>
      </c>
      <c r="P28" s="119">
        <v>4.4800000000000004</v>
      </c>
      <c r="Q28" s="2">
        <f>P28/O28*100</f>
        <v>74.049586776859513</v>
      </c>
      <c r="R28" s="119">
        <v>43.32</v>
      </c>
      <c r="S28" s="119">
        <v>21.39</v>
      </c>
      <c r="T28" s="2">
        <f>S28/R28*100</f>
        <v>49.37673130193906</v>
      </c>
      <c r="U28" s="119">
        <v>93.14</v>
      </c>
      <c r="V28" s="119">
        <v>51.4</v>
      </c>
      <c r="W28" s="2">
        <f>V28/U28*100</f>
        <v>55.185741893923122</v>
      </c>
    </row>
    <row r="29" spans="1:23" ht="17.25">
      <c r="A29" s="94"/>
      <c r="B29" s="102"/>
      <c r="C29" s="96">
        <v>11</v>
      </c>
      <c r="D29" s="97">
        <v>81</v>
      </c>
      <c r="E29" s="97">
        <v>8.5</v>
      </c>
      <c r="F29" s="98">
        <v>38.200000000000003</v>
      </c>
      <c r="G29" s="126">
        <v>4.42</v>
      </c>
      <c r="H29" s="100">
        <v>33</v>
      </c>
      <c r="I29" s="97">
        <f t="shared" si="23"/>
        <v>550.11</v>
      </c>
      <c r="L29" s="196"/>
      <c r="M29" s="199"/>
      <c r="N29" s="103">
        <v>2</v>
      </c>
      <c r="O29" s="119">
        <v>6.57</v>
      </c>
      <c r="P29" s="119">
        <v>5.22</v>
      </c>
      <c r="Q29" s="2">
        <f t="shared" ref="Q29:Q30" si="29">P29/O29*100</f>
        <v>79.452054794520549</v>
      </c>
      <c r="R29" s="119">
        <v>47.34</v>
      </c>
      <c r="S29" s="119">
        <v>23.49</v>
      </c>
      <c r="T29" s="2">
        <f t="shared" ref="T29:T30" si="30">S29/R29*100</f>
        <v>49.619771863117862</v>
      </c>
      <c r="U29" s="119">
        <v>102.51</v>
      </c>
      <c r="V29" s="119">
        <v>56.6</v>
      </c>
      <c r="W29" s="2">
        <f t="shared" ref="W29:W30" si="31">V29/U29*100</f>
        <v>55.214125451175491</v>
      </c>
    </row>
    <row r="30" spans="1:23" ht="17.25">
      <c r="A30" s="94"/>
      <c r="B30" s="102"/>
      <c r="C30" s="96">
        <v>12</v>
      </c>
      <c r="D30" s="97">
        <v>81</v>
      </c>
      <c r="E30" s="97">
        <v>9</v>
      </c>
      <c r="F30" s="98">
        <v>45.8</v>
      </c>
      <c r="G30" s="126">
        <v>6.47</v>
      </c>
      <c r="H30" s="100"/>
      <c r="I30" s="97"/>
      <c r="L30" s="196"/>
      <c r="M30" s="199"/>
      <c r="N30" s="103">
        <v>3</v>
      </c>
      <c r="O30" s="119">
        <v>9.89</v>
      </c>
      <c r="P30" s="119">
        <v>6.45</v>
      </c>
      <c r="Q30" s="2">
        <f t="shared" si="29"/>
        <v>65.217391304347828</v>
      </c>
      <c r="R30" s="119">
        <v>78.94</v>
      </c>
      <c r="S30" s="119">
        <v>30.82</v>
      </c>
      <c r="T30" s="2">
        <f t="shared" si="30"/>
        <v>39.042310615657463</v>
      </c>
      <c r="U30" s="119">
        <v>132.16999999999999</v>
      </c>
      <c r="V30" s="119">
        <v>68.38</v>
      </c>
      <c r="W30" s="2">
        <f t="shared" si="31"/>
        <v>51.736400090792166</v>
      </c>
    </row>
    <row r="31" spans="1:23" ht="17.25">
      <c r="A31" s="94"/>
      <c r="B31" s="102"/>
      <c r="C31" s="96">
        <v>13</v>
      </c>
      <c r="D31" s="97">
        <v>79</v>
      </c>
      <c r="E31" s="97">
        <v>9</v>
      </c>
      <c r="F31" s="98">
        <v>23.7</v>
      </c>
      <c r="G31" s="126">
        <v>4.5599999999999996</v>
      </c>
      <c r="H31" s="100"/>
      <c r="I31" s="97"/>
      <c r="L31" s="196"/>
      <c r="M31" s="199"/>
      <c r="N31" s="106" t="s">
        <v>39</v>
      </c>
      <c r="O31" s="107">
        <f t="shared" ref="O31:W31" si="32">AVERAGE(O28:O30)</f>
        <v>7.5033333333333339</v>
      </c>
      <c r="P31" s="107">
        <f t="shared" si="32"/>
        <v>5.3833333333333329</v>
      </c>
      <c r="Q31" s="108">
        <f t="shared" si="32"/>
        <v>72.906344291909292</v>
      </c>
      <c r="R31" s="107">
        <f t="shared" si="32"/>
        <v>56.533333333333331</v>
      </c>
      <c r="S31" s="107">
        <f t="shared" si="32"/>
        <v>25.233333333333331</v>
      </c>
      <c r="T31" s="108">
        <f t="shared" si="32"/>
        <v>46.01293792690479</v>
      </c>
      <c r="U31" s="107">
        <f t="shared" si="32"/>
        <v>109.27333333333333</v>
      </c>
      <c r="V31" s="107">
        <f t="shared" si="32"/>
        <v>58.793333333333329</v>
      </c>
      <c r="W31" s="108">
        <f t="shared" si="32"/>
        <v>54.045422478630258</v>
      </c>
    </row>
    <row r="32" spans="1:23" ht="17.25">
      <c r="A32" s="94"/>
      <c r="B32" s="102"/>
      <c r="C32" s="96">
        <v>14</v>
      </c>
      <c r="D32" s="97">
        <v>87</v>
      </c>
      <c r="E32" s="97">
        <v>8</v>
      </c>
      <c r="F32" s="98">
        <v>34</v>
      </c>
      <c r="G32" s="126">
        <v>3.5</v>
      </c>
      <c r="H32" s="100"/>
      <c r="I32" s="97"/>
      <c r="L32" s="197"/>
      <c r="M32" s="200"/>
      <c r="N32" s="106" t="s">
        <v>69</v>
      </c>
      <c r="O32" s="107">
        <f>STDEV(O28:O31)</f>
        <v>1.7009278513668802</v>
      </c>
      <c r="P32" s="107">
        <f t="shared" ref="P32:W32" si="33">STDEV(P28:P31)</f>
        <v>0.81249957264946426</v>
      </c>
      <c r="Q32" s="107">
        <f t="shared" si="33"/>
        <v>5.8672346526656209</v>
      </c>
      <c r="R32" s="107">
        <f t="shared" si="33"/>
        <v>15.928677143929933</v>
      </c>
      <c r="S32" s="107">
        <f t="shared" si="33"/>
        <v>4.042328811739881</v>
      </c>
      <c r="T32" s="107">
        <f t="shared" si="33"/>
        <v>4.9299764037856502</v>
      </c>
      <c r="U32" s="107">
        <f t="shared" si="33"/>
        <v>16.636150062105358</v>
      </c>
      <c r="V32" s="107">
        <f t="shared" si="33"/>
        <v>7.1034326600282487</v>
      </c>
      <c r="W32" s="107">
        <f t="shared" si="33"/>
        <v>1.6327665065227428</v>
      </c>
    </row>
    <row r="33" spans="1:23" ht="17.25">
      <c r="A33" s="94"/>
      <c r="B33" s="102"/>
      <c r="C33" s="96">
        <v>15</v>
      </c>
      <c r="D33" s="97">
        <v>79</v>
      </c>
      <c r="E33" s="97">
        <v>9</v>
      </c>
      <c r="F33" s="98">
        <v>27.1</v>
      </c>
      <c r="G33" s="126">
        <v>4.49</v>
      </c>
      <c r="H33" s="100"/>
      <c r="I33" s="97"/>
      <c r="L33" s="195" t="s">
        <v>37</v>
      </c>
      <c r="M33" s="198" t="s">
        <v>70</v>
      </c>
      <c r="N33" s="103">
        <v>1</v>
      </c>
      <c r="O33" s="119">
        <v>12.86</v>
      </c>
      <c r="P33" s="119">
        <v>6.41</v>
      </c>
      <c r="Q33" s="2">
        <f>P33/O33*100</f>
        <v>49.844479004665629</v>
      </c>
      <c r="R33" s="119">
        <v>84.73</v>
      </c>
      <c r="S33" s="119">
        <v>28.43</v>
      </c>
      <c r="T33" s="2">
        <f>S33/R33*100</f>
        <v>33.553640977221761</v>
      </c>
      <c r="U33" s="119">
        <v>149.02000000000001</v>
      </c>
      <c r="V33" s="119">
        <v>67.650000000000006</v>
      </c>
      <c r="W33" s="2">
        <f>V33/U33*100</f>
        <v>45.396591061602471</v>
      </c>
    </row>
    <row r="34" spans="1:23" ht="17.25">
      <c r="A34" s="94"/>
      <c r="B34" s="102"/>
      <c r="C34" s="109" t="s">
        <v>45</v>
      </c>
      <c r="D34" s="110">
        <f>AVERAGE(D19:D33)</f>
        <v>81.333333333333329</v>
      </c>
      <c r="E34" s="110">
        <f t="shared" ref="E34:I34" si="34">AVERAGE(E19:E33)</f>
        <v>8.9666666666666668</v>
      </c>
      <c r="F34" s="110">
        <f t="shared" si="34"/>
        <v>28.773333333333333</v>
      </c>
      <c r="G34" s="110">
        <f t="shared" si="34"/>
        <v>3.45</v>
      </c>
      <c r="H34" s="110">
        <f t="shared" si="34"/>
        <v>36.666666666666664</v>
      </c>
      <c r="I34" s="110">
        <f t="shared" si="34"/>
        <v>611.23333333333346</v>
      </c>
      <c r="L34" s="196"/>
      <c r="M34" s="199"/>
      <c r="N34" s="103">
        <v>2</v>
      </c>
      <c r="O34" s="119">
        <v>10.029999999999999</v>
      </c>
      <c r="P34" s="119">
        <v>4.3499999999999996</v>
      </c>
      <c r="Q34" s="2">
        <f t="shared" ref="Q34:Q35" si="35">P34/O34*100</f>
        <v>43.369890329012961</v>
      </c>
      <c r="R34" s="119">
        <v>61.77</v>
      </c>
      <c r="S34" s="119">
        <v>20.07</v>
      </c>
      <c r="T34" s="2">
        <f t="shared" ref="T34:T35" si="36">S34/R34*100</f>
        <v>32.491500728508981</v>
      </c>
      <c r="U34" s="119">
        <v>95.94</v>
      </c>
      <c r="V34" s="119">
        <v>40.4</v>
      </c>
      <c r="W34" s="2">
        <f t="shared" ref="W34:W35" si="37">V34/U34*100</f>
        <v>42.109651865749427</v>
      </c>
    </row>
    <row r="35" spans="1:23" ht="18" thickBot="1">
      <c r="A35" s="94"/>
      <c r="B35" s="102"/>
      <c r="C35" s="109" t="s">
        <v>40</v>
      </c>
      <c r="D35" s="110">
        <f>STDEV(D19:D33)</f>
        <v>2.9920529661723836</v>
      </c>
      <c r="E35" s="110">
        <f t="shared" ref="E35:I35" si="38">STDEV(E19:E33)</f>
        <v>0.78981613291292296</v>
      </c>
      <c r="F35" s="110">
        <f t="shared" si="38"/>
        <v>13.099807341367747</v>
      </c>
      <c r="G35" s="116">
        <f t="shared" si="38"/>
        <v>1.7483706700811472</v>
      </c>
      <c r="H35" s="110">
        <f t="shared" si="38"/>
        <v>4.7258156262526008</v>
      </c>
      <c r="I35" s="110">
        <f t="shared" si="38"/>
        <v>78.779346489629873</v>
      </c>
      <c r="L35" s="196"/>
      <c r="M35" s="199"/>
      <c r="N35" s="103">
        <v>3</v>
      </c>
      <c r="O35" s="119">
        <v>14.75</v>
      </c>
      <c r="P35" s="119">
        <v>6.23</v>
      </c>
      <c r="Q35" s="2">
        <f t="shared" si="35"/>
        <v>42.237288135593218</v>
      </c>
      <c r="R35" s="119">
        <v>92.71</v>
      </c>
      <c r="S35" s="119">
        <v>30.7</v>
      </c>
      <c r="T35" s="2">
        <f t="shared" si="36"/>
        <v>33.11401143350232</v>
      </c>
      <c r="U35" s="119">
        <v>152.38999999999999</v>
      </c>
      <c r="V35" s="119">
        <v>66.84</v>
      </c>
      <c r="W35" s="2">
        <f t="shared" si="37"/>
        <v>43.861145744471429</v>
      </c>
    </row>
    <row r="36" spans="1:23" ht="35.25">
      <c r="A36" s="87" t="s">
        <v>1</v>
      </c>
      <c r="B36" s="88" t="s">
        <v>48</v>
      </c>
      <c r="C36" s="88" t="s">
        <v>49</v>
      </c>
      <c r="D36" s="88" t="s">
        <v>50</v>
      </c>
      <c r="E36" s="89" t="s">
        <v>51</v>
      </c>
      <c r="F36" s="90" t="s">
        <v>52</v>
      </c>
      <c r="G36" s="115" t="s">
        <v>71</v>
      </c>
      <c r="H36" s="92" t="s">
        <v>78</v>
      </c>
      <c r="I36" s="92" t="s">
        <v>79</v>
      </c>
      <c r="L36" s="196"/>
      <c r="M36" s="199"/>
      <c r="N36" s="106" t="s">
        <v>39</v>
      </c>
      <c r="O36" s="107">
        <f t="shared" ref="O36:W36" si="39">AVERAGE(O33:O35)</f>
        <v>12.546666666666667</v>
      </c>
      <c r="P36" s="107">
        <f t="shared" si="39"/>
        <v>5.663333333333334</v>
      </c>
      <c r="Q36" s="108">
        <f t="shared" si="39"/>
        <v>45.150552489757274</v>
      </c>
      <c r="R36" s="107">
        <f t="shared" si="39"/>
        <v>79.736666666666665</v>
      </c>
      <c r="S36" s="107">
        <f t="shared" si="39"/>
        <v>26.400000000000002</v>
      </c>
      <c r="T36" s="108">
        <f t="shared" si="39"/>
        <v>33.053051046411021</v>
      </c>
      <c r="U36" s="107">
        <f t="shared" si="39"/>
        <v>132.45000000000002</v>
      </c>
      <c r="V36" s="107">
        <f t="shared" si="39"/>
        <v>58.296666666666674</v>
      </c>
      <c r="W36" s="108">
        <f t="shared" si="39"/>
        <v>43.789129557274443</v>
      </c>
    </row>
    <row r="37" spans="1:23" ht="17.25">
      <c r="A37" s="94" t="s">
        <v>64</v>
      </c>
      <c r="B37" s="95"/>
      <c r="C37" s="96">
        <v>1</v>
      </c>
      <c r="D37" s="97">
        <v>70</v>
      </c>
      <c r="E37" s="97">
        <v>9</v>
      </c>
      <c r="F37" s="98">
        <v>30.7</v>
      </c>
      <c r="G37" s="127">
        <v>1.1399999999999999</v>
      </c>
      <c r="H37" s="100">
        <v>44</v>
      </c>
      <c r="I37" s="97">
        <f>H37*16.67</f>
        <v>733.48</v>
      </c>
      <c r="L37" s="197"/>
      <c r="M37" s="200"/>
      <c r="N37" s="106" t="s">
        <v>69</v>
      </c>
      <c r="O37" s="107">
        <f>STDEV(O33:O36)</f>
        <v>1.9396276847775511</v>
      </c>
      <c r="P37" s="107">
        <f t="shared" ref="P37:W37" si="40">STDEV(P33:P36)</f>
        <v>0.93156976240226441</v>
      </c>
      <c r="Q37" s="107">
        <f t="shared" si="40"/>
        <v>3.3511596527823628</v>
      </c>
      <c r="R37" s="107">
        <f t="shared" si="40"/>
        <v>13.115409088379801</v>
      </c>
      <c r="S37" s="107">
        <f t="shared" si="40"/>
        <v>4.5709152985661943</v>
      </c>
      <c r="T37" s="107">
        <f t="shared" si="40"/>
        <v>0.43575421480436427</v>
      </c>
      <c r="U37" s="107">
        <f t="shared" si="40"/>
        <v>25.853101683679309</v>
      </c>
      <c r="V37" s="107">
        <f t="shared" si="40"/>
        <v>12.659174099793725</v>
      </c>
      <c r="W37" s="107">
        <f t="shared" si="40"/>
        <v>1.3428531981624197</v>
      </c>
    </row>
    <row r="38" spans="1:23" ht="17.25">
      <c r="A38" s="94"/>
      <c r="B38" s="102"/>
      <c r="C38" s="96">
        <v>2</v>
      </c>
      <c r="D38" s="97">
        <v>73</v>
      </c>
      <c r="E38" s="97">
        <v>8</v>
      </c>
      <c r="F38" s="98">
        <v>17.100000000000001</v>
      </c>
      <c r="G38" s="127">
        <v>1.3</v>
      </c>
      <c r="H38" s="100"/>
      <c r="I38" s="97"/>
      <c r="L38" s="195" t="s">
        <v>38</v>
      </c>
      <c r="M38" s="198" t="s">
        <v>70</v>
      </c>
      <c r="N38" s="103">
        <v>1</v>
      </c>
      <c r="O38" s="119">
        <v>5.9</v>
      </c>
      <c r="P38" s="119">
        <v>3.5</v>
      </c>
      <c r="Q38" s="2">
        <f>P38/O38*100</f>
        <v>59.322033898305079</v>
      </c>
      <c r="R38" s="119">
        <v>58.66</v>
      </c>
      <c r="S38" s="119">
        <v>22.13</v>
      </c>
      <c r="T38" s="2">
        <f>S38/R38*100</f>
        <v>37.725877940675076</v>
      </c>
      <c r="U38" s="119">
        <v>69.38</v>
      </c>
      <c r="V38" s="119">
        <v>33.979999999999997</v>
      </c>
      <c r="W38" s="2">
        <f>V38/U38*100</f>
        <v>48.976650331507635</v>
      </c>
    </row>
    <row r="39" spans="1:23" ht="17.25">
      <c r="A39" s="94"/>
      <c r="B39" s="102"/>
      <c r="C39" s="96">
        <v>3</v>
      </c>
      <c r="D39" s="97">
        <v>72</v>
      </c>
      <c r="E39" s="97">
        <v>7.5</v>
      </c>
      <c r="F39" s="98">
        <v>34</v>
      </c>
      <c r="G39" s="127">
        <v>1.42</v>
      </c>
      <c r="H39" s="100"/>
      <c r="I39" s="97"/>
      <c r="L39" s="196"/>
      <c r="M39" s="199"/>
      <c r="N39" s="103">
        <v>2</v>
      </c>
      <c r="O39" s="135">
        <v>7.21</v>
      </c>
      <c r="P39" s="119">
        <v>4.6399999999999997</v>
      </c>
      <c r="Q39" s="2">
        <f t="shared" ref="Q39:Q40" si="41">P39/O39*100</f>
        <v>64.35506241331484</v>
      </c>
      <c r="R39" s="135">
        <v>67.56</v>
      </c>
      <c r="S39" s="119">
        <v>25.35</v>
      </c>
      <c r="T39" s="2">
        <f t="shared" ref="T39:T40" si="42">S39/R39*100</f>
        <v>37.522202486678509</v>
      </c>
      <c r="U39" s="135">
        <v>87.4</v>
      </c>
      <c r="V39" s="119">
        <v>41.56</v>
      </c>
      <c r="W39" s="2">
        <f t="shared" ref="W39:W40" si="43">V39/U39*100</f>
        <v>47.55148741418764</v>
      </c>
    </row>
    <row r="40" spans="1:23" ht="17.25">
      <c r="A40" s="94"/>
      <c r="B40" s="102"/>
      <c r="C40" s="96">
        <v>4</v>
      </c>
      <c r="D40" s="97">
        <v>65</v>
      </c>
      <c r="E40" s="97">
        <v>8</v>
      </c>
      <c r="F40" s="98">
        <v>18.3</v>
      </c>
      <c r="G40" s="127">
        <v>1.18</v>
      </c>
      <c r="H40" s="100"/>
      <c r="I40" s="97"/>
      <c r="L40" s="196"/>
      <c r="M40" s="199"/>
      <c r="N40" s="103">
        <v>3</v>
      </c>
      <c r="O40" s="135">
        <v>7.32</v>
      </c>
      <c r="P40" s="119">
        <v>4.83</v>
      </c>
      <c r="Q40" s="2">
        <f t="shared" si="41"/>
        <v>65.983606557377044</v>
      </c>
      <c r="R40" s="135">
        <v>69.83</v>
      </c>
      <c r="S40" s="119">
        <v>26.22</v>
      </c>
      <c r="T40" s="2">
        <f t="shared" si="42"/>
        <v>37.548331662609193</v>
      </c>
      <c r="U40" s="135">
        <v>97.04</v>
      </c>
      <c r="V40" s="119">
        <v>48.1</v>
      </c>
      <c r="W40" s="2">
        <f t="shared" si="43"/>
        <v>49.567188788128611</v>
      </c>
    </row>
    <row r="41" spans="1:23" ht="17.25">
      <c r="A41" s="94"/>
      <c r="B41" s="102"/>
      <c r="C41" s="96">
        <v>5</v>
      </c>
      <c r="D41" s="97">
        <v>62</v>
      </c>
      <c r="E41" s="97">
        <v>7.5</v>
      </c>
      <c r="F41" s="98">
        <v>40.4</v>
      </c>
      <c r="G41" s="127">
        <v>1.2</v>
      </c>
      <c r="H41" s="100"/>
      <c r="I41" s="97"/>
      <c r="L41" s="196"/>
      <c r="M41" s="199"/>
      <c r="N41" s="106" t="s">
        <v>39</v>
      </c>
      <c r="O41" s="107">
        <f t="shared" ref="O41:W41" si="44">AVERAGE(O38:O40)</f>
        <v>6.81</v>
      </c>
      <c r="P41" s="107">
        <f t="shared" si="44"/>
        <v>4.3233333333333333</v>
      </c>
      <c r="Q41" s="108">
        <f t="shared" si="44"/>
        <v>63.220234289665655</v>
      </c>
      <c r="R41" s="107">
        <f t="shared" si="44"/>
        <v>65.350000000000009</v>
      </c>
      <c r="S41" s="107">
        <f t="shared" si="44"/>
        <v>24.566666666666666</v>
      </c>
      <c r="T41" s="108">
        <f t="shared" si="44"/>
        <v>37.598804029987598</v>
      </c>
      <c r="U41" s="107">
        <f t="shared" si="44"/>
        <v>84.606666666666669</v>
      </c>
      <c r="V41" s="107">
        <f t="shared" si="44"/>
        <v>41.213333333333331</v>
      </c>
      <c r="W41" s="108">
        <f t="shared" si="44"/>
        <v>48.698442177941295</v>
      </c>
    </row>
    <row r="42" spans="1:23" ht="18" thickBot="1">
      <c r="A42" s="94"/>
      <c r="B42" s="102"/>
      <c r="C42" s="96">
        <v>6</v>
      </c>
      <c r="D42" s="97">
        <v>68</v>
      </c>
      <c r="E42" s="97">
        <v>8.5</v>
      </c>
      <c r="F42" s="98">
        <v>4.0999999999999996</v>
      </c>
      <c r="G42" s="126">
        <v>2.16</v>
      </c>
      <c r="H42" s="100">
        <v>48</v>
      </c>
      <c r="I42" s="97">
        <f t="shared" ref="I42:I47" si="45">H42*16.67</f>
        <v>800.16000000000008</v>
      </c>
      <c r="L42" s="208"/>
      <c r="M42" s="209"/>
      <c r="N42" s="113" t="s">
        <v>69</v>
      </c>
      <c r="O42" s="114">
        <f>STDEV(O38:O41)</f>
        <v>0.64503229893290348</v>
      </c>
      <c r="P42" s="114">
        <f t="shared" ref="P42:W42" si="46">STDEV(P38:P41)</f>
        <v>0.58732917138140039</v>
      </c>
      <c r="Q42" s="114">
        <f t="shared" si="46"/>
        <v>2.8354909893106259</v>
      </c>
      <c r="R42" s="114">
        <f t="shared" si="46"/>
        <v>4.8204633248959254</v>
      </c>
      <c r="S42" s="114">
        <f t="shared" si="46"/>
        <v>1.7592106815905317</v>
      </c>
      <c r="T42" s="114">
        <f t="shared" si="46"/>
        <v>9.0485790935232915E-2</v>
      </c>
      <c r="U42" s="114">
        <f t="shared" si="46"/>
        <v>11.4635926111999</v>
      </c>
      <c r="V42" s="114">
        <f t="shared" si="46"/>
        <v>5.7696755156209463</v>
      </c>
      <c r="W42" s="114">
        <f t="shared" si="46"/>
        <v>0.84609410026701448</v>
      </c>
    </row>
    <row r="43" spans="1:23" ht="17.25">
      <c r="A43" s="94"/>
      <c r="B43" s="102"/>
      <c r="C43" s="96">
        <v>7</v>
      </c>
      <c r="D43" s="97">
        <v>70</v>
      </c>
      <c r="E43" s="97">
        <v>7</v>
      </c>
      <c r="F43" s="98">
        <v>34</v>
      </c>
      <c r="G43" s="126">
        <v>1.78</v>
      </c>
      <c r="H43" s="100"/>
      <c r="I43" s="97"/>
    </row>
    <row r="44" spans="1:23" ht="18" thickBot="1">
      <c r="A44" s="94"/>
      <c r="B44" s="102"/>
      <c r="C44" s="96">
        <v>8</v>
      </c>
      <c r="D44" s="97">
        <v>73</v>
      </c>
      <c r="E44" s="97">
        <v>9</v>
      </c>
      <c r="F44" s="98">
        <v>29.7</v>
      </c>
      <c r="G44" s="126">
        <v>1.17</v>
      </c>
      <c r="H44" s="100"/>
      <c r="I44" s="97"/>
    </row>
    <row r="45" spans="1:23" ht="17.25">
      <c r="A45" s="94"/>
      <c r="B45" s="102"/>
      <c r="C45" s="96">
        <v>9</v>
      </c>
      <c r="D45" s="97">
        <v>75</v>
      </c>
      <c r="E45" s="97">
        <v>8.5</v>
      </c>
      <c r="F45" s="98">
        <v>23.6</v>
      </c>
      <c r="G45" s="126">
        <v>2.76</v>
      </c>
      <c r="H45" s="100"/>
      <c r="I45" s="97"/>
      <c r="L45" s="181" t="s">
        <v>1</v>
      </c>
      <c r="M45" s="179" t="s">
        <v>48</v>
      </c>
      <c r="N45" s="179" t="s">
        <v>49</v>
      </c>
      <c r="O45" s="212" t="s">
        <v>72</v>
      </c>
      <c r="P45" s="213"/>
      <c r="Q45" s="214"/>
    </row>
    <row r="46" spans="1:23" ht="17.25">
      <c r="A46" s="94"/>
      <c r="B46" s="102"/>
      <c r="C46" s="96">
        <v>10</v>
      </c>
      <c r="D46" s="97">
        <v>65</v>
      </c>
      <c r="E46" s="97">
        <v>8</v>
      </c>
      <c r="F46" s="98">
        <v>33.4</v>
      </c>
      <c r="G46" s="126">
        <v>2.61</v>
      </c>
      <c r="H46" s="100"/>
      <c r="I46" s="97"/>
      <c r="L46" s="210"/>
      <c r="M46" s="211"/>
      <c r="N46" s="211"/>
      <c r="O46" s="117" t="s">
        <v>58</v>
      </c>
      <c r="P46" s="117" t="s">
        <v>59</v>
      </c>
      <c r="Q46" s="118" t="s">
        <v>60</v>
      </c>
    </row>
    <row r="47" spans="1:23" ht="17.25">
      <c r="A47" s="94"/>
      <c r="B47" s="102"/>
      <c r="C47" s="96">
        <v>11</v>
      </c>
      <c r="D47" s="97">
        <v>62</v>
      </c>
      <c r="E47" s="97">
        <v>9</v>
      </c>
      <c r="F47" s="98">
        <v>18.8</v>
      </c>
      <c r="G47" s="99">
        <v>1.57</v>
      </c>
      <c r="H47" s="100">
        <v>35</v>
      </c>
      <c r="I47" s="97">
        <f t="shared" si="45"/>
        <v>583.45000000000005</v>
      </c>
      <c r="L47" s="215" t="s">
        <v>31</v>
      </c>
      <c r="M47" s="218"/>
      <c r="N47" s="1">
        <v>1</v>
      </c>
      <c r="O47" s="119">
        <v>13.82</v>
      </c>
      <c r="P47" s="119">
        <v>7.81</v>
      </c>
      <c r="Q47" s="3">
        <f>P47/O47*100</f>
        <v>56.512301013024604</v>
      </c>
    </row>
    <row r="48" spans="1:23" ht="17.25">
      <c r="A48" s="94"/>
      <c r="B48" s="102"/>
      <c r="C48" s="96">
        <v>12</v>
      </c>
      <c r="D48" s="97">
        <v>72</v>
      </c>
      <c r="E48" s="97">
        <v>8</v>
      </c>
      <c r="F48" s="98">
        <v>44.6</v>
      </c>
      <c r="G48" s="99">
        <v>1.62</v>
      </c>
      <c r="H48" s="100"/>
      <c r="I48" s="97"/>
      <c r="L48" s="216"/>
      <c r="M48" s="219"/>
      <c r="N48" s="1">
        <v>2</v>
      </c>
      <c r="O48" s="119">
        <v>13.19</v>
      </c>
      <c r="P48" s="119">
        <v>7.71</v>
      </c>
      <c r="Q48" s="3">
        <f t="shared" ref="Q48:Q49" si="47">P48/O48*100</f>
        <v>58.453373768006067</v>
      </c>
    </row>
    <row r="49" spans="1:17" ht="17.25">
      <c r="A49" s="94"/>
      <c r="B49" s="102"/>
      <c r="C49" s="96">
        <v>13</v>
      </c>
      <c r="D49" s="97">
        <v>69</v>
      </c>
      <c r="E49" s="97">
        <v>7</v>
      </c>
      <c r="F49" s="98">
        <v>29.9</v>
      </c>
      <c r="G49" s="99">
        <v>1.42</v>
      </c>
      <c r="H49" s="100"/>
      <c r="I49" s="97"/>
      <c r="L49" s="216"/>
      <c r="M49" s="219"/>
      <c r="N49" s="1">
        <v>3</v>
      </c>
      <c r="O49" s="119">
        <v>14.14</v>
      </c>
      <c r="P49" s="119">
        <v>8.0500000000000007</v>
      </c>
      <c r="Q49" s="3">
        <f t="shared" si="47"/>
        <v>56.93069306930694</v>
      </c>
    </row>
    <row r="50" spans="1:17" ht="17.25">
      <c r="A50" s="94"/>
      <c r="B50" s="102"/>
      <c r="C50" s="96">
        <v>14</v>
      </c>
      <c r="D50" s="97">
        <v>75</v>
      </c>
      <c r="E50" s="97">
        <v>7.5</v>
      </c>
      <c r="F50" s="98">
        <v>27.8</v>
      </c>
      <c r="G50" s="99">
        <v>1.41</v>
      </c>
      <c r="H50" s="100"/>
      <c r="I50" s="97"/>
      <c r="L50" s="216"/>
      <c r="M50" s="219"/>
      <c r="N50" s="120" t="s">
        <v>39</v>
      </c>
      <c r="O50" s="121">
        <f>AVERAGE(O47:O49)</f>
        <v>13.716666666666667</v>
      </c>
      <c r="P50" s="121">
        <f t="shared" ref="P50:Q50" si="48">AVERAGE(P47:P49)</f>
        <v>7.8566666666666665</v>
      </c>
      <c r="Q50" s="122">
        <f t="shared" si="48"/>
        <v>57.298789283445871</v>
      </c>
    </row>
    <row r="51" spans="1:17" ht="17.25">
      <c r="A51" s="94"/>
      <c r="B51" s="102"/>
      <c r="C51" s="96">
        <v>15</v>
      </c>
      <c r="D51" s="97">
        <v>73</v>
      </c>
      <c r="E51" s="97">
        <v>8.5</v>
      </c>
      <c r="F51" s="98">
        <v>33.4</v>
      </c>
      <c r="G51" s="99">
        <v>1.6</v>
      </c>
      <c r="H51" s="100"/>
      <c r="I51" s="97"/>
      <c r="L51" s="217"/>
      <c r="M51" s="220"/>
      <c r="N51" s="120" t="s">
        <v>69</v>
      </c>
      <c r="O51" s="121">
        <f>STDEV(O47:O49)</f>
        <v>0.48335632129241246</v>
      </c>
      <c r="P51" s="121">
        <f t="shared" ref="P51:Q51" si="49">STDEV(P47:P49)</f>
        <v>0.17473789896108255</v>
      </c>
      <c r="Q51" s="122">
        <f t="shared" si="49"/>
        <v>1.0215488129210424</v>
      </c>
    </row>
    <row r="52" spans="1:17" ht="17.25">
      <c r="A52" s="94"/>
      <c r="B52" s="102"/>
      <c r="C52" s="109" t="s">
        <v>45</v>
      </c>
      <c r="D52" s="110">
        <f>AVERAGE(D37:D51)</f>
        <v>69.599999999999994</v>
      </c>
      <c r="E52" s="110">
        <f t="shared" ref="E52:F52" si="50">AVERAGE(E37:E51)</f>
        <v>8.0666666666666664</v>
      </c>
      <c r="F52" s="110">
        <f t="shared" si="50"/>
        <v>27.986666666666665</v>
      </c>
      <c r="G52" s="110">
        <v>1.87</v>
      </c>
      <c r="H52" s="110">
        <f t="shared" ref="H52:I52" si="51">AVERAGE(H37:H51)</f>
        <v>42.333333333333336</v>
      </c>
      <c r="I52" s="110">
        <f t="shared" si="51"/>
        <v>705.69666666666672</v>
      </c>
      <c r="L52" s="215" t="s">
        <v>61</v>
      </c>
      <c r="M52" s="218"/>
      <c r="N52" s="1">
        <v>1</v>
      </c>
      <c r="O52" s="119">
        <v>13.81</v>
      </c>
      <c r="P52" s="119">
        <v>7.33</v>
      </c>
      <c r="Q52" s="3">
        <f>P52/O52*100</f>
        <v>53.077480086893559</v>
      </c>
    </row>
    <row r="53" spans="1:17" ht="17.25">
      <c r="A53" s="94"/>
      <c r="B53" s="102"/>
      <c r="C53" s="109" t="s">
        <v>40</v>
      </c>
      <c r="D53" s="110">
        <f>STDEV(D37:D51)</f>
        <v>4.3556203428936007</v>
      </c>
      <c r="E53" s="110">
        <f t="shared" ref="E53:F53" si="52">STDEV(E37:E51)</f>
        <v>0.67788185513687371</v>
      </c>
      <c r="F53" s="110">
        <f t="shared" si="52"/>
        <v>10.21755259112383</v>
      </c>
      <c r="G53" s="110">
        <v>1.73</v>
      </c>
      <c r="H53" s="110">
        <f t="shared" ref="H53:I53" si="53">STDEV(H37:H51)</f>
        <v>6.6583281184794041</v>
      </c>
      <c r="I53" s="110">
        <f t="shared" si="53"/>
        <v>110.99432973505162</v>
      </c>
      <c r="L53" s="216"/>
      <c r="M53" s="219"/>
      <c r="N53" s="1">
        <v>2</v>
      </c>
      <c r="O53" s="119">
        <v>14.36</v>
      </c>
      <c r="P53" s="119">
        <v>7.59</v>
      </c>
      <c r="Q53" s="3">
        <f t="shared" ref="Q53:Q54" si="54">P53/O53*100</f>
        <v>52.855153203342617</v>
      </c>
    </row>
    <row r="54" spans="1:17" ht="17.25">
      <c r="A54" s="94" t="s">
        <v>65</v>
      </c>
      <c r="B54" s="95"/>
      <c r="C54" s="96">
        <v>1</v>
      </c>
      <c r="D54" s="97">
        <v>70</v>
      </c>
      <c r="E54" s="97">
        <v>7</v>
      </c>
      <c r="F54" s="98">
        <v>4</v>
      </c>
      <c r="G54" s="99">
        <v>1.07</v>
      </c>
      <c r="H54" s="100">
        <v>46</v>
      </c>
      <c r="I54" s="97">
        <f>H54*16.67</f>
        <v>766.82</v>
      </c>
      <c r="L54" s="216"/>
      <c r="M54" s="219"/>
      <c r="N54" s="1">
        <v>3</v>
      </c>
      <c r="O54" s="119">
        <v>14.91</v>
      </c>
      <c r="P54" s="119">
        <v>7.82</v>
      </c>
      <c r="Q54" s="3">
        <f t="shared" si="54"/>
        <v>52.448021462105977</v>
      </c>
    </row>
    <row r="55" spans="1:17" ht="17.25">
      <c r="A55" s="94"/>
      <c r="B55" s="102"/>
      <c r="C55" s="96">
        <v>2</v>
      </c>
      <c r="D55" s="97">
        <v>66</v>
      </c>
      <c r="E55" s="97">
        <v>9</v>
      </c>
      <c r="F55" s="98">
        <v>4.5999999999999996</v>
      </c>
      <c r="G55" s="99">
        <v>0.9</v>
      </c>
      <c r="H55" s="100"/>
      <c r="I55" s="97"/>
      <c r="L55" s="216"/>
      <c r="M55" s="219"/>
      <c r="N55" s="120" t="s">
        <v>39</v>
      </c>
      <c r="O55" s="121">
        <f>AVERAGE(O52:O54)</f>
        <v>14.36</v>
      </c>
      <c r="P55" s="121">
        <f t="shared" ref="P55:Q55" si="55">AVERAGE(P52:P54)</f>
        <v>7.580000000000001</v>
      </c>
      <c r="Q55" s="122">
        <f t="shared" si="55"/>
        <v>52.793551584114049</v>
      </c>
    </row>
    <row r="56" spans="1:17" ht="17.25">
      <c r="A56" s="94"/>
      <c r="B56" s="102"/>
      <c r="C56" s="96">
        <v>3</v>
      </c>
      <c r="D56" s="97">
        <v>69</v>
      </c>
      <c r="E56" s="97">
        <v>6</v>
      </c>
      <c r="F56" s="98">
        <v>17.7</v>
      </c>
      <c r="G56" s="99">
        <v>1.01</v>
      </c>
      <c r="H56" s="100"/>
      <c r="I56" s="97"/>
      <c r="L56" s="217"/>
      <c r="M56" s="220"/>
      <c r="N56" s="120" t="s">
        <v>69</v>
      </c>
      <c r="O56" s="121">
        <f>STDEV(O52:O54)</f>
        <v>0.54999999999999982</v>
      </c>
      <c r="P56" s="121">
        <f t="shared" ref="P56:Q56" si="56">STDEV(P52:P54)</f>
        <v>0.24515301344262536</v>
      </c>
      <c r="Q56" s="122">
        <f t="shared" si="56"/>
        <v>0.31921874897717739</v>
      </c>
    </row>
    <row r="57" spans="1:17" ht="17.25">
      <c r="A57" s="94"/>
      <c r="B57" s="102"/>
      <c r="C57" s="96">
        <v>4</v>
      </c>
      <c r="D57" s="97">
        <v>74</v>
      </c>
      <c r="E57" s="97">
        <v>8</v>
      </c>
      <c r="F57" s="98">
        <v>21</v>
      </c>
      <c r="G57" s="99">
        <v>0.99</v>
      </c>
      <c r="H57" s="100"/>
      <c r="I57" s="97"/>
      <c r="L57" s="215" t="s">
        <v>33</v>
      </c>
      <c r="M57" s="218"/>
      <c r="N57" s="1">
        <v>1</v>
      </c>
      <c r="O57" s="119">
        <v>14.16</v>
      </c>
      <c r="P57" s="119">
        <v>7.35</v>
      </c>
      <c r="Q57" s="3">
        <f>P57/O57*100</f>
        <v>51.906779661016941</v>
      </c>
    </row>
    <row r="58" spans="1:17" ht="17.25">
      <c r="A58" s="94"/>
      <c r="B58" s="102"/>
      <c r="C58" s="96">
        <v>5</v>
      </c>
      <c r="D58" s="97">
        <v>76</v>
      </c>
      <c r="E58" s="97">
        <v>8.5</v>
      </c>
      <c r="F58" s="98">
        <v>31.3</v>
      </c>
      <c r="G58" s="99">
        <v>0.94</v>
      </c>
      <c r="H58" s="100"/>
      <c r="I58" s="97"/>
      <c r="L58" s="216"/>
      <c r="M58" s="219"/>
      <c r="N58" s="1">
        <v>2</v>
      </c>
      <c r="O58" s="119">
        <v>14.77</v>
      </c>
      <c r="P58" s="119">
        <v>8.15</v>
      </c>
      <c r="Q58" s="3">
        <f t="shared" ref="Q58:Q59" si="57">P58/O58*100</f>
        <v>55.179417738659453</v>
      </c>
    </row>
    <row r="59" spans="1:17" ht="17.25">
      <c r="A59" s="94"/>
      <c r="B59" s="102"/>
      <c r="C59" s="96">
        <v>6</v>
      </c>
      <c r="D59" s="97">
        <v>74</v>
      </c>
      <c r="E59" s="97">
        <v>8.5</v>
      </c>
      <c r="F59" s="98">
        <v>19.899999999999999</v>
      </c>
      <c r="G59" s="99">
        <v>1.24</v>
      </c>
      <c r="H59" s="100">
        <v>43</v>
      </c>
      <c r="I59" s="97">
        <f t="shared" ref="I59:I64" si="58">H59*16.67</f>
        <v>716.81000000000006</v>
      </c>
      <c r="L59" s="216"/>
      <c r="M59" s="219"/>
      <c r="N59" s="1">
        <v>3</v>
      </c>
      <c r="O59" s="119">
        <v>14.16</v>
      </c>
      <c r="P59" s="119">
        <v>7.8</v>
      </c>
      <c r="Q59" s="3">
        <f t="shared" si="57"/>
        <v>55.084745762711862</v>
      </c>
    </row>
    <row r="60" spans="1:17" ht="17.25">
      <c r="A60" s="94"/>
      <c r="B60" s="102"/>
      <c r="C60" s="96">
        <v>7</v>
      </c>
      <c r="D60" s="97">
        <v>67</v>
      </c>
      <c r="E60" s="97">
        <v>8</v>
      </c>
      <c r="F60" s="98">
        <v>4.3</v>
      </c>
      <c r="G60" s="99">
        <v>1.1100000000000001</v>
      </c>
      <c r="H60" s="100"/>
      <c r="I60" s="97"/>
      <c r="L60" s="216"/>
      <c r="M60" s="219"/>
      <c r="N60" s="120" t="s">
        <v>39</v>
      </c>
      <c r="O60" s="121">
        <f>AVERAGE(O57:O59)</f>
        <v>14.363333333333335</v>
      </c>
      <c r="P60" s="121">
        <f t="shared" ref="P60:Q60" si="59">AVERAGE(P57:P59)</f>
        <v>7.7666666666666666</v>
      </c>
      <c r="Q60" s="122">
        <f t="shared" si="59"/>
        <v>54.056981054129416</v>
      </c>
    </row>
    <row r="61" spans="1:17" ht="17.25">
      <c r="A61" s="94"/>
      <c r="B61" s="102"/>
      <c r="C61" s="96">
        <v>8</v>
      </c>
      <c r="D61" s="97">
        <v>80</v>
      </c>
      <c r="E61" s="97">
        <v>8</v>
      </c>
      <c r="F61" s="98">
        <v>20.3</v>
      </c>
      <c r="G61" s="99">
        <v>1.02</v>
      </c>
      <c r="H61" s="100"/>
      <c r="I61" s="97"/>
      <c r="L61" s="217"/>
      <c r="M61" s="220"/>
      <c r="N61" s="120" t="s">
        <v>69</v>
      </c>
      <c r="O61" s="121">
        <f>STDEV(O57:O59)</f>
        <v>0.35218366420567138</v>
      </c>
      <c r="P61" s="121">
        <f t="shared" ref="P61:Q61" si="60">STDEV(P57:P59)</f>
        <v>0.40104031385053251</v>
      </c>
      <c r="Q61" s="122">
        <f t="shared" si="60"/>
        <v>1.8627305814219577</v>
      </c>
    </row>
    <row r="62" spans="1:17" ht="17.25">
      <c r="A62" s="94"/>
      <c r="B62" s="102"/>
      <c r="C62" s="96">
        <v>9</v>
      </c>
      <c r="D62" s="97">
        <v>74</v>
      </c>
      <c r="E62" s="97">
        <v>8</v>
      </c>
      <c r="F62" s="98">
        <v>15.5</v>
      </c>
      <c r="G62" s="99">
        <v>1.1100000000000001</v>
      </c>
      <c r="H62" s="100"/>
      <c r="I62" s="97"/>
      <c r="L62" s="215" t="s">
        <v>34</v>
      </c>
      <c r="M62" s="218"/>
      <c r="N62" s="1">
        <v>1</v>
      </c>
      <c r="O62" s="140">
        <v>13.01</v>
      </c>
      <c r="P62" s="119">
        <v>7.05</v>
      </c>
      <c r="Q62" s="3">
        <f>P62/O62*100</f>
        <v>54.189085318985398</v>
      </c>
    </row>
    <row r="63" spans="1:17" ht="17.25">
      <c r="A63" s="94"/>
      <c r="B63" s="102"/>
      <c r="C63" s="96">
        <v>10</v>
      </c>
      <c r="D63" s="97">
        <v>66</v>
      </c>
      <c r="E63" s="97">
        <v>7.5</v>
      </c>
      <c r="F63" s="98">
        <v>14.9</v>
      </c>
      <c r="G63" s="99">
        <v>1.05</v>
      </c>
      <c r="H63" s="100"/>
      <c r="I63" s="97"/>
      <c r="L63" s="216"/>
      <c r="M63" s="219"/>
      <c r="N63" s="1">
        <v>2</v>
      </c>
      <c r="O63" s="140">
        <v>12.92</v>
      </c>
      <c r="P63" s="119">
        <v>6.88</v>
      </c>
      <c r="Q63" s="3">
        <f t="shared" ref="Q63:Q64" si="61">P63/O63*100</f>
        <v>53.250773993808053</v>
      </c>
    </row>
    <row r="64" spans="1:17" ht="17.25">
      <c r="A64" s="94"/>
      <c r="B64" s="102"/>
      <c r="C64" s="96">
        <v>11</v>
      </c>
      <c r="D64" s="97">
        <v>65</v>
      </c>
      <c r="E64" s="97">
        <v>8.5</v>
      </c>
      <c r="F64" s="98">
        <v>9.8000000000000007</v>
      </c>
      <c r="G64" s="99">
        <v>0.9</v>
      </c>
      <c r="H64" s="100">
        <v>41</v>
      </c>
      <c r="I64" s="97">
        <f t="shared" si="58"/>
        <v>683.47</v>
      </c>
      <c r="L64" s="216"/>
      <c r="M64" s="219"/>
      <c r="N64" s="1">
        <v>3</v>
      </c>
      <c r="O64" s="140">
        <v>13.18</v>
      </c>
      <c r="P64" s="119">
        <v>6.96</v>
      </c>
      <c r="Q64" s="3">
        <f t="shared" si="61"/>
        <v>52.807283763277688</v>
      </c>
    </row>
    <row r="65" spans="1:17" ht="17.25">
      <c r="A65" s="94"/>
      <c r="B65" s="102"/>
      <c r="C65" s="96">
        <v>12</v>
      </c>
      <c r="D65" s="97">
        <v>72</v>
      </c>
      <c r="E65" s="97">
        <v>8.5</v>
      </c>
      <c r="F65" s="98">
        <v>11.3</v>
      </c>
      <c r="G65" s="99">
        <v>0.74</v>
      </c>
      <c r="H65" s="100"/>
      <c r="I65" s="97"/>
      <c r="L65" s="216"/>
      <c r="M65" s="219"/>
      <c r="N65" s="120" t="s">
        <v>39</v>
      </c>
      <c r="O65" s="121">
        <f>AVERAGE(O62:O64)</f>
        <v>13.036666666666667</v>
      </c>
      <c r="P65" s="121">
        <f t="shared" ref="P65:Q65" si="62">AVERAGE(P62:P64)</f>
        <v>6.9633333333333338</v>
      </c>
      <c r="Q65" s="122">
        <f t="shared" si="62"/>
        <v>53.415714358690387</v>
      </c>
    </row>
    <row r="66" spans="1:17" ht="17.25">
      <c r="A66" s="94"/>
      <c r="B66" s="102"/>
      <c r="C66" s="96">
        <v>13</v>
      </c>
      <c r="D66" s="97">
        <v>78</v>
      </c>
      <c r="E66" s="97">
        <v>6.5</v>
      </c>
      <c r="F66" s="98">
        <v>12.6</v>
      </c>
      <c r="G66" s="99">
        <v>0.71</v>
      </c>
      <c r="H66" s="100"/>
      <c r="I66" s="97"/>
      <c r="L66" s="217"/>
      <c r="M66" s="220"/>
      <c r="N66" s="120" t="s">
        <v>69</v>
      </c>
      <c r="O66" s="121">
        <f>STDEV(O62:O64)</f>
        <v>0.13203534880225562</v>
      </c>
      <c r="P66" s="121">
        <f t="shared" ref="P66:Q66" si="63">STDEV(P62:P64)</f>
        <v>8.504900548115378E-2</v>
      </c>
      <c r="Q66" s="122">
        <f t="shared" si="63"/>
        <v>0.70551249302524643</v>
      </c>
    </row>
    <row r="67" spans="1:17" ht="17.25">
      <c r="A67" s="94"/>
      <c r="B67" s="102"/>
      <c r="C67" s="96">
        <v>14</v>
      </c>
      <c r="D67" s="97">
        <v>78</v>
      </c>
      <c r="E67" s="97">
        <v>7</v>
      </c>
      <c r="F67" s="98">
        <v>7</v>
      </c>
      <c r="G67" s="99">
        <v>0.56000000000000005</v>
      </c>
      <c r="H67" s="100"/>
      <c r="I67" s="97"/>
      <c r="L67" s="215" t="s">
        <v>35</v>
      </c>
      <c r="M67" s="218"/>
      <c r="N67" s="1">
        <v>1</v>
      </c>
      <c r="O67" s="119">
        <v>10.73</v>
      </c>
      <c r="P67" s="119">
        <v>7.04</v>
      </c>
      <c r="Q67" s="3">
        <f>P67/O67*100</f>
        <v>65.610438024231115</v>
      </c>
    </row>
    <row r="68" spans="1:17" ht="17.25">
      <c r="A68" s="94"/>
      <c r="B68" s="102"/>
      <c r="C68" s="96">
        <v>15</v>
      </c>
      <c r="D68" s="97">
        <v>78</v>
      </c>
      <c r="E68" s="97">
        <v>7</v>
      </c>
      <c r="F68" s="98">
        <v>6.6</v>
      </c>
      <c r="G68" s="99">
        <v>1.1399999999999999</v>
      </c>
      <c r="H68" s="100"/>
      <c r="I68" s="97"/>
      <c r="L68" s="216"/>
      <c r="M68" s="219"/>
      <c r="N68" s="1">
        <v>2</v>
      </c>
      <c r="O68" s="119">
        <v>10.71</v>
      </c>
      <c r="P68" s="119">
        <v>6.86</v>
      </c>
      <c r="Q68" s="3">
        <f t="shared" ref="Q68:Q69" si="64">P68/O68*100</f>
        <v>64.052287581699346</v>
      </c>
    </row>
    <row r="69" spans="1:17" ht="17.25">
      <c r="A69" s="94"/>
      <c r="B69" s="102"/>
      <c r="C69" s="109" t="s">
        <v>45</v>
      </c>
      <c r="D69" s="110">
        <f>AVERAGE(D54:D68)</f>
        <v>72.466666666666669</v>
      </c>
      <c r="E69" s="110">
        <f t="shared" ref="E69:I69" si="65">AVERAGE(E54:E68)</f>
        <v>7.7333333333333334</v>
      </c>
      <c r="F69" s="110">
        <f t="shared" si="65"/>
        <v>13.386666666666667</v>
      </c>
      <c r="G69" s="110">
        <f t="shared" si="65"/>
        <v>0.9660000000000003</v>
      </c>
      <c r="H69" s="110">
        <f t="shared" si="65"/>
        <v>43.333333333333336</v>
      </c>
      <c r="I69" s="110">
        <f t="shared" si="65"/>
        <v>722.36666666666679</v>
      </c>
      <c r="L69" s="216"/>
      <c r="M69" s="219"/>
      <c r="N69" s="1">
        <v>3</v>
      </c>
      <c r="O69" s="119">
        <v>11.68</v>
      </c>
      <c r="P69" s="119">
        <v>7.28</v>
      </c>
      <c r="Q69" s="3">
        <f t="shared" si="64"/>
        <v>62.328767123287676</v>
      </c>
    </row>
    <row r="70" spans="1:17" ht="18" thickBot="1">
      <c r="A70" s="94"/>
      <c r="B70" s="102"/>
      <c r="C70" s="109" t="s">
        <v>40</v>
      </c>
      <c r="D70" s="110">
        <f>STDEV(D54:D68)</f>
        <v>5.0407860309205557</v>
      </c>
      <c r="E70" s="110">
        <f t="shared" ref="E70:I70" si="66">STDEV(E54:E68)</f>
        <v>0.86327173893165965</v>
      </c>
      <c r="F70" s="110">
        <f t="shared" si="66"/>
        <v>7.7781623487691132</v>
      </c>
      <c r="G70" s="116">
        <f t="shared" si="66"/>
        <v>0.18145444135020133</v>
      </c>
      <c r="H70" s="110">
        <f t="shared" si="66"/>
        <v>2.5166114784235831</v>
      </c>
      <c r="I70" s="110">
        <f t="shared" si="66"/>
        <v>41.951913345321145</v>
      </c>
      <c r="L70" s="216"/>
      <c r="M70" s="219"/>
      <c r="N70" s="120" t="s">
        <v>39</v>
      </c>
      <c r="O70" s="121">
        <f>AVERAGE(O67:O69)</f>
        <v>11.040000000000001</v>
      </c>
      <c r="P70" s="121">
        <f t="shared" ref="P70:Q70" si="67">AVERAGE(P67:P69)</f>
        <v>7.06</v>
      </c>
      <c r="Q70" s="122">
        <f t="shared" si="67"/>
        <v>63.99716424307271</v>
      </c>
    </row>
    <row r="71" spans="1:17" ht="35.25">
      <c r="A71" s="87" t="s">
        <v>1</v>
      </c>
      <c r="B71" s="88" t="s">
        <v>48</v>
      </c>
      <c r="C71" s="88" t="s">
        <v>49</v>
      </c>
      <c r="D71" s="88" t="s">
        <v>50</v>
      </c>
      <c r="E71" s="89" t="s">
        <v>51</v>
      </c>
      <c r="F71" s="90" t="s">
        <v>52</v>
      </c>
      <c r="G71" s="115" t="s">
        <v>53</v>
      </c>
      <c r="H71" s="92" t="s">
        <v>78</v>
      </c>
      <c r="I71" s="92" t="s">
        <v>79</v>
      </c>
      <c r="L71" s="217"/>
      <c r="M71" s="220"/>
      <c r="N71" s="120" t="s">
        <v>69</v>
      </c>
      <c r="O71" s="121">
        <f>STDEV(O67:O69)</f>
        <v>0.55434646206140736</v>
      </c>
      <c r="P71" s="121">
        <f t="shared" ref="P71:Q71" si="68">STDEV(P67:P69)</f>
        <v>0.21071307505705478</v>
      </c>
      <c r="Q71" s="122">
        <f t="shared" si="68"/>
        <v>1.6415297476350346</v>
      </c>
    </row>
    <row r="72" spans="1:17" ht="17.25">
      <c r="A72" s="94" t="s">
        <v>66</v>
      </c>
      <c r="B72" s="95"/>
      <c r="C72" s="96">
        <v>1</v>
      </c>
      <c r="D72" s="97">
        <v>60</v>
      </c>
      <c r="E72" s="97">
        <v>7</v>
      </c>
      <c r="F72" s="98">
        <v>6.8</v>
      </c>
      <c r="G72" s="99">
        <v>0.97</v>
      </c>
      <c r="H72" s="100">
        <v>49</v>
      </c>
      <c r="I72" s="97">
        <f>H72*16.67</f>
        <v>816.83</v>
      </c>
      <c r="L72" s="215" t="s">
        <v>62</v>
      </c>
      <c r="M72" s="218"/>
      <c r="N72" s="1">
        <v>1</v>
      </c>
      <c r="O72" s="119">
        <v>14.95</v>
      </c>
      <c r="P72" s="119">
        <v>8.42</v>
      </c>
      <c r="Q72" s="3">
        <f>P72/O72*100</f>
        <v>56.321070234113712</v>
      </c>
    </row>
    <row r="73" spans="1:17" ht="17.25">
      <c r="A73" s="94"/>
      <c r="B73" s="102"/>
      <c r="C73" s="96">
        <v>2</v>
      </c>
      <c r="D73" s="97">
        <v>59</v>
      </c>
      <c r="E73" s="97">
        <v>7</v>
      </c>
      <c r="F73" s="98">
        <v>10.5</v>
      </c>
      <c r="G73" s="99">
        <v>0.83</v>
      </c>
      <c r="H73" s="100"/>
      <c r="I73" s="97"/>
      <c r="L73" s="216"/>
      <c r="M73" s="219"/>
      <c r="N73" s="1">
        <v>2</v>
      </c>
      <c r="O73" s="119">
        <v>13.32</v>
      </c>
      <c r="P73" s="119">
        <v>7.49</v>
      </c>
      <c r="Q73" s="3">
        <f t="shared" ref="Q73:Q74" si="69">P73/O73*100</f>
        <v>56.231231231231227</v>
      </c>
    </row>
    <row r="74" spans="1:17" ht="17.25">
      <c r="A74" s="94"/>
      <c r="B74" s="102"/>
      <c r="C74" s="96">
        <v>3</v>
      </c>
      <c r="D74" s="97">
        <v>55</v>
      </c>
      <c r="E74" s="97">
        <v>7</v>
      </c>
      <c r="F74" s="98">
        <v>13.7</v>
      </c>
      <c r="G74" s="99">
        <v>0.96</v>
      </c>
      <c r="H74" s="100"/>
      <c r="I74" s="97"/>
      <c r="L74" s="216"/>
      <c r="M74" s="219"/>
      <c r="N74" s="1">
        <v>3</v>
      </c>
      <c r="O74" s="119">
        <v>15.77</v>
      </c>
      <c r="P74" s="119">
        <v>9</v>
      </c>
      <c r="Q74" s="3">
        <f t="shared" si="69"/>
        <v>57.070386810399498</v>
      </c>
    </row>
    <row r="75" spans="1:17" ht="17.25">
      <c r="A75" s="94"/>
      <c r="B75" s="102"/>
      <c r="C75" s="96">
        <v>4</v>
      </c>
      <c r="D75" s="97">
        <v>58</v>
      </c>
      <c r="E75" s="97">
        <v>7.5</v>
      </c>
      <c r="F75" s="98">
        <v>28.6</v>
      </c>
      <c r="G75" s="99">
        <v>0.73</v>
      </c>
      <c r="H75" s="100"/>
      <c r="I75" s="97"/>
      <c r="L75" s="216"/>
      <c r="M75" s="219"/>
      <c r="N75" s="120" t="s">
        <v>39</v>
      </c>
      <c r="O75" s="121">
        <f>AVERAGE(O72:O74)</f>
        <v>14.68</v>
      </c>
      <c r="P75" s="121">
        <f t="shared" ref="P75:Q75" si="70">AVERAGE(P72:P74)</f>
        <v>8.3033333333333328</v>
      </c>
      <c r="Q75" s="122">
        <f t="shared" si="70"/>
        <v>56.540896091914817</v>
      </c>
    </row>
    <row r="76" spans="1:17" ht="17.25">
      <c r="A76" s="94"/>
      <c r="B76" s="102"/>
      <c r="C76" s="96">
        <v>5</v>
      </c>
      <c r="D76" s="97">
        <v>58</v>
      </c>
      <c r="E76" s="97">
        <v>7.5</v>
      </c>
      <c r="F76" s="98">
        <v>8.5</v>
      </c>
      <c r="G76" s="99">
        <v>1.08</v>
      </c>
      <c r="H76" s="100"/>
      <c r="I76" s="97"/>
      <c r="L76" s="217"/>
      <c r="M76" s="220"/>
      <c r="N76" s="120" t="s">
        <v>69</v>
      </c>
      <c r="O76" s="121">
        <f>STDEV(O72:O74)</f>
        <v>1.2471166745737943</v>
      </c>
      <c r="P76" s="121">
        <f t="shared" ref="P76:Q76" si="71">STDEV(P72:P74)</f>
        <v>0.76173048602070081</v>
      </c>
      <c r="Q76" s="122">
        <f t="shared" si="71"/>
        <v>0.46074730311831563</v>
      </c>
    </row>
    <row r="77" spans="1:17" ht="17.25">
      <c r="A77" s="94"/>
      <c r="B77" s="102"/>
      <c r="C77" s="96">
        <v>6</v>
      </c>
      <c r="D77" s="97">
        <v>60</v>
      </c>
      <c r="E77" s="97">
        <v>7</v>
      </c>
      <c r="F77" s="98">
        <v>26.7</v>
      </c>
      <c r="G77" s="99">
        <v>0.94</v>
      </c>
      <c r="H77" s="100">
        <v>53</v>
      </c>
      <c r="I77" s="97">
        <f t="shared" ref="I77:I82" si="72">H77*16.67</f>
        <v>883.5100000000001</v>
      </c>
      <c r="L77" s="215" t="s">
        <v>37</v>
      </c>
      <c r="M77" s="218"/>
      <c r="N77" s="1">
        <v>1</v>
      </c>
      <c r="O77" s="119">
        <v>13.99</v>
      </c>
      <c r="P77" s="119">
        <v>6.94</v>
      </c>
      <c r="Q77" s="3">
        <f>P77/O77*100</f>
        <v>49.606862044317374</v>
      </c>
    </row>
    <row r="78" spans="1:17" ht="17.25">
      <c r="A78" s="94"/>
      <c r="B78" s="102"/>
      <c r="C78" s="96">
        <v>7</v>
      </c>
      <c r="D78" s="97">
        <v>57</v>
      </c>
      <c r="E78" s="97">
        <v>8</v>
      </c>
      <c r="F78" s="98">
        <v>28.3</v>
      </c>
      <c r="G78" s="99">
        <v>1.1599999999999999</v>
      </c>
      <c r="H78" s="100"/>
      <c r="I78" s="97"/>
      <c r="L78" s="216"/>
      <c r="M78" s="219"/>
      <c r="N78" s="1">
        <v>2</v>
      </c>
      <c r="O78" s="119">
        <v>13.79</v>
      </c>
      <c r="P78" s="119">
        <v>6.65</v>
      </c>
      <c r="Q78" s="3">
        <f t="shared" ref="Q78:Q79" si="73">P78/O78*100</f>
        <v>48.223350253807112</v>
      </c>
    </row>
    <row r="79" spans="1:17" ht="17.25">
      <c r="A79" s="94"/>
      <c r="B79" s="102"/>
      <c r="C79" s="96">
        <v>8</v>
      </c>
      <c r="D79" s="97">
        <v>57</v>
      </c>
      <c r="E79" s="97">
        <v>8.5</v>
      </c>
      <c r="F79" s="98">
        <v>12.7</v>
      </c>
      <c r="G79" s="99">
        <v>1.34</v>
      </c>
      <c r="H79" s="100"/>
      <c r="I79" s="97"/>
      <c r="L79" s="216"/>
      <c r="M79" s="219"/>
      <c r="N79" s="1">
        <v>3</v>
      </c>
      <c r="O79" s="119">
        <v>14.71</v>
      </c>
      <c r="P79" s="119">
        <v>6.89</v>
      </c>
      <c r="Q79" s="3">
        <f t="shared" si="73"/>
        <v>46.83888511216859</v>
      </c>
    </row>
    <row r="80" spans="1:17" ht="17.25">
      <c r="A80" s="94"/>
      <c r="B80" s="102"/>
      <c r="C80" s="96">
        <v>9</v>
      </c>
      <c r="D80" s="97">
        <v>56</v>
      </c>
      <c r="E80" s="97">
        <v>7</v>
      </c>
      <c r="F80" s="98">
        <v>10.199999999999999</v>
      </c>
      <c r="G80" s="99">
        <v>1.35</v>
      </c>
      <c r="H80" s="100"/>
      <c r="I80" s="97"/>
      <c r="L80" s="216"/>
      <c r="M80" s="219"/>
      <c r="N80" s="120" t="s">
        <v>39</v>
      </c>
      <c r="O80" s="121">
        <f>AVERAGE(O77:O79)</f>
        <v>14.163333333333334</v>
      </c>
      <c r="P80" s="121">
        <f t="shared" ref="P80:Q80" si="74">AVERAGE(P77:P79)</f>
        <v>6.8266666666666671</v>
      </c>
      <c r="Q80" s="122">
        <f t="shared" si="74"/>
        <v>48.223032470097685</v>
      </c>
    </row>
    <row r="81" spans="1:17" ht="17.25">
      <c r="A81" s="94"/>
      <c r="B81" s="102"/>
      <c r="C81" s="96">
        <v>10</v>
      </c>
      <c r="D81" s="97">
        <v>52</v>
      </c>
      <c r="E81" s="97">
        <v>8</v>
      </c>
      <c r="F81" s="98">
        <v>7.7</v>
      </c>
      <c r="G81" s="99">
        <v>1.18</v>
      </c>
      <c r="H81" s="100"/>
      <c r="I81" s="97"/>
      <c r="L81" s="217"/>
      <c r="M81" s="220"/>
      <c r="N81" s="120" t="s">
        <v>69</v>
      </c>
      <c r="O81" s="121">
        <f>STDEV(O77:O79)</f>
        <v>0.48387326164330891</v>
      </c>
      <c r="P81" s="121">
        <f t="shared" ref="P81:Q81" si="75">STDEV(P77:P79)</f>
        <v>0.15502687938977969</v>
      </c>
      <c r="Q81" s="122">
        <f t="shared" si="75"/>
        <v>1.3839884934372875</v>
      </c>
    </row>
    <row r="82" spans="1:17" ht="17.25">
      <c r="A82" s="94"/>
      <c r="B82" s="102"/>
      <c r="C82" s="96">
        <v>11</v>
      </c>
      <c r="D82" s="97">
        <v>62</v>
      </c>
      <c r="E82" s="97">
        <v>8</v>
      </c>
      <c r="F82" s="98">
        <v>18.100000000000001</v>
      </c>
      <c r="G82" s="99">
        <v>1.2</v>
      </c>
      <c r="H82" s="100">
        <v>44</v>
      </c>
      <c r="I82" s="97">
        <f t="shared" si="72"/>
        <v>733.48</v>
      </c>
      <c r="L82" s="215" t="s">
        <v>9</v>
      </c>
      <c r="M82" s="218"/>
      <c r="N82" s="1">
        <v>1</v>
      </c>
      <c r="O82" s="119">
        <v>13.87</v>
      </c>
      <c r="P82" s="119">
        <v>6.66</v>
      </c>
      <c r="Q82" s="3">
        <f>P82/O82*100</f>
        <v>48.017303532804618</v>
      </c>
    </row>
    <row r="83" spans="1:17" ht="17.25">
      <c r="A83" s="94"/>
      <c r="B83" s="102"/>
      <c r="C83" s="96">
        <v>12</v>
      </c>
      <c r="D83" s="97">
        <v>61</v>
      </c>
      <c r="E83" s="97">
        <v>7.5</v>
      </c>
      <c r="F83" s="98">
        <v>18.899999999999999</v>
      </c>
      <c r="G83" s="99">
        <v>1.06</v>
      </c>
      <c r="H83" s="100"/>
      <c r="I83" s="97"/>
      <c r="L83" s="216"/>
      <c r="M83" s="219"/>
      <c r="N83" s="1">
        <v>2</v>
      </c>
      <c r="O83" s="119">
        <v>13.13</v>
      </c>
      <c r="P83" s="119">
        <v>6.42</v>
      </c>
      <c r="Q83" s="3">
        <f t="shared" ref="Q83:Q84" si="76">P83/O83*100</f>
        <v>48.895658796648895</v>
      </c>
    </row>
    <row r="84" spans="1:17" ht="17.25">
      <c r="A84" s="94"/>
      <c r="B84" s="102"/>
      <c r="C84" s="96">
        <v>13</v>
      </c>
      <c r="D84" s="97">
        <v>55</v>
      </c>
      <c r="E84" s="97">
        <v>7</v>
      </c>
      <c r="F84" s="98">
        <v>3.8</v>
      </c>
      <c r="G84" s="99">
        <v>0.91</v>
      </c>
      <c r="H84" s="100"/>
      <c r="I84" s="97"/>
      <c r="L84" s="216"/>
      <c r="M84" s="219"/>
      <c r="N84" s="1">
        <v>3</v>
      </c>
      <c r="O84" s="119">
        <v>12.66</v>
      </c>
      <c r="P84" s="119">
        <v>6.51</v>
      </c>
      <c r="Q84" s="3">
        <f t="shared" si="76"/>
        <v>51.42180094786729</v>
      </c>
    </row>
    <row r="85" spans="1:17" ht="17.25">
      <c r="A85" s="94"/>
      <c r="B85" s="102"/>
      <c r="C85" s="96">
        <v>14</v>
      </c>
      <c r="D85" s="97">
        <v>62</v>
      </c>
      <c r="E85" s="97">
        <v>7</v>
      </c>
      <c r="F85" s="98">
        <v>14.9</v>
      </c>
      <c r="G85" s="99">
        <v>1.08</v>
      </c>
      <c r="H85" s="100"/>
      <c r="I85" s="97"/>
      <c r="L85" s="216"/>
      <c r="M85" s="219"/>
      <c r="N85" s="120" t="s">
        <v>39</v>
      </c>
      <c r="O85" s="121">
        <f>AVERAGE(O82:O84)</f>
        <v>13.219999999999999</v>
      </c>
      <c r="P85" s="121">
        <f t="shared" ref="P85:Q85" si="77">AVERAGE(P82:P84)</f>
        <v>6.53</v>
      </c>
      <c r="Q85" s="122">
        <f t="shared" si="77"/>
        <v>49.444921092440268</v>
      </c>
    </row>
    <row r="86" spans="1:17" ht="18" thickBot="1">
      <c r="A86" s="94"/>
      <c r="B86" s="102"/>
      <c r="C86" s="96">
        <v>15</v>
      </c>
      <c r="D86" s="97">
        <v>57</v>
      </c>
      <c r="E86" s="97">
        <v>8</v>
      </c>
      <c r="F86" s="98">
        <v>7</v>
      </c>
      <c r="G86" s="99">
        <v>1.03</v>
      </c>
      <c r="H86" s="100"/>
      <c r="I86" s="97"/>
      <c r="L86" s="221"/>
      <c r="M86" s="222"/>
      <c r="N86" s="123" t="s">
        <v>69</v>
      </c>
      <c r="O86" s="124">
        <f>STDEV(O82:O84)</f>
        <v>0.60999999999999943</v>
      </c>
      <c r="P86" s="124">
        <f t="shared" ref="P86:Q86" si="78">STDEV(P82:P84)</f>
        <v>0.12124355652982154</v>
      </c>
      <c r="Q86" s="125">
        <f t="shared" si="78"/>
        <v>1.7674607391610173</v>
      </c>
    </row>
    <row r="87" spans="1:17" ht="17.25">
      <c r="A87" s="94"/>
      <c r="B87" s="102"/>
      <c r="C87" s="109" t="s">
        <v>45</v>
      </c>
      <c r="D87" s="110">
        <f>AVERAGE(D72:D86)</f>
        <v>57.93333333333333</v>
      </c>
      <c r="E87" s="110">
        <f t="shared" ref="E87:I87" si="79">AVERAGE(E72:E86)</f>
        <v>7.4666666666666668</v>
      </c>
      <c r="F87" s="110">
        <f t="shared" si="79"/>
        <v>14.426666666666666</v>
      </c>
      <c r="G87" s="110">
        <f t="shared" si="79"/>
        <v>1.0546666666666666</v>
      </c>
      <c r="H87" s="110">
        <f t="shared" si="79"/>
        <v>48.666666666666664</v>
      </c>
      <c r="I87" s="110">
        <f t="shared" si="79"/>
        <v>811.27333333333343</v>
      </c>
    </row>
    <row r="88" spans="1:17" ht="17.25">
      <c r="A88" s="94"/>
      <c r="B88" s="102"/>
      <c r="C88" s="109" t="s">
        <v>40</v>
      </c>
      <c r="D88" s="110">
        <f>STDEV(D72:D86)</f>
        <v>2.8149262021959873</v>
      </c>
      <c r="E88" s="110">
        <f t="shared" ref="E88:I88" si="80">STDEV(E72:E86)</f>
        <v>0.51639777949432231</v>
      </c>
      <c r="F88" s="110">
        <f t="shared" si="80"/>
        <v>8.1114087790563492</v>
      </c>
      <c r="G88" s="110">
        <f t="shared" si="80"/>
        <v>0.17414553300807639</v>
      </c>
      <c r="H88" s="110">
        <f t="shared" si="80"/>
        <v>4.5092497528228943</v>
      </c>
      <c r="I88" s="110">
        <f t="shared" si="80"/>
        <v>75.169193379557683</v>
      </c>
    </row>
    <row r="89" spans="1:17" ht="17.25">
      <c r="A89" s="94" t="s">
        <v>36</v>
      </c>
      <c r="B89" s="95"/>
      <c r="C89" s="96">
        <v>1</v>
      </c>
      <c r="D89" s="97">
        <v>70</v>
      </c>
      <c r="E89" s="97">
        <v>9</v>
      </c>
      <c r="F89" s="98">
        <v>15.1</v>
      </c>
      <c r="G89" s="99">
        <v>0.99</v>
      </c>
      <c r="H89" s="100">
        <v>38</v>
      </c>
      <c r="I89" s="97">
        <f>H89*16.67</f>
        <v>633.46</v>
      </c>
    </row>
    <row r="90" spans="1:17" ht="17.25">
      <c r="A90" s="94"/>
      <c r="B90" s="102"/>
      <c r="C90" s="96">
        <v>2</v>
      </c>
      <c r="D90" s="97">
        <v>65</v>
      </c>
      <c r="E90" s="97">
        <v>9.5</v>
      </c>
      <c r="F90" s="98">
        <v>34.1</v>
      </c>
      <c r="G90" s="99">
        <v>1.03</v>
      </c>
      <c r="H90" s="100"/>
      <c r="I90" s="97"/>
    </row>
    <row r="91" spans="1:17" ht="17.25">
      <c r="A91" s="94"/>
      <c r="B91" s="102"/>
      <c r="C91" s="96">
        <v>3</v>
      </c>
      <c r="D91" s="97">
        <v>62</v>
      </c>
      <c r="E91" s="97">
        <v>9</v>
      </c>
      <c r="F91" s="98">
        <v>14.5</v>
      </c>
      <c r="G91" s="99">
        <v>1.05</v>
      </c>
      <c r="H91" s="100"/>
      <c r="I91" s="97"/>
    </row>
    <row r="92" spans="1:17" ht="17.25">
      <c r="A92" s="94"/>
      <c r="B92" s="102"/>
      <c r="C92" s="96">
        <v>4</v>
      </c>
      <c r="D92" s="97">
        <v>57</v>
      </c>
      <c r="E92" s="97">
        <v>9</v>
      </c>
      <c r="F92" s="98">
        <v>26.1</v>
      </c>
      <c r="G92" s="99">
        <v>1.1499999999999999</v>
      </c>
      <c r="H92" s="100"/>
      <c r="I92" s="97"/>
    </row>
    <row r="93" spans="1:17" ht="17.25">
      <c r="A93" s="94"/>
      <c r="B93" s="102"/>
      <c r="C93" s="96">
        <v>5</v>
      </c>
      <c r="D93" s="97">
        <v>54</v>
      </c>
      <c r="E93" s="97">
        <v>8</v>
      </c>
      <c r="F93" s="98">
        <v>42.5</v>
      </c>
      <c r="G93" s="99">
        <v>1.36</v>
      </c>
      <c r="H93" s="100"/>
      <c r="I93" s="97"/>
    </row>
    <row r="94" spans="1:17" ht="17.25">
      <c r="A94" s="94"/>
      <c r="B94" s="102"/>
      <c r="C94" s="96">
        <v>6</v>
      </c>
      <c r="D94" s="97">
        <v>65</v>
      </c>
      <c r="E94" s="97">
        <v>7</v>
      </c>
      <c r="F94" s="98">
        <v>46.2</v>
      </c>
      <c r="G94" s="99">
        <v>1.04</v>
      </c>
      <c r="H94" s="100">
        <v>43</v>
      </c>
      <c r="I94" s="97">
        <f t="shared" ref="I94:I99" si="81">H94*16.67</f>
        <v>716.81000000000006</v>
      </c>
    </row>
    <row r="95" spans="1:17" ht="17.25">
      <c r="A95" s="94"/>
      <c r="B95" s="102"/>
      <c r="C95" s="96">
        <v>7</v>
      </c>
      <c r="D95" s="97">
        <v>67</v>
      </c>
      <c r="E95" s="97">
        <v>7</v>
      </c>
      <c r="F95" s="98">
        <v>20.9</v>
      </c>
      <c r="G95" s="99">
        <v>0.87</v>
      </c>
      <c r="H95" s="100"/>
      <c r="I95" s="97"/>
    </row>
    <row r="96" spans="1:17" ht="17.25">
      <c r="A96" s="94"/>
      <c r="B96" s="102"/>
      <c r="C96" s="96">
        <v>8</v>
      </c>
      <c r="D96" s="97">
        <v>75</v>
      </c>
      <c r="E96" s="97">
        <v>8</v>
      </c>
      <c r="F96" s="98">
        <v>18.399999999999999</v>
      </c>
      <c r="G96" s="99">
        <v>1.06</v>
      </c>
      <c r="H96" s="100"/>
      <c r="I96" s="97"/>
    </row>
    <row r="97" spans="1:9" ht="17.25">
      <c r="A97" s="94"/>
      <c r="B97" s="102"/>
      <c r="C97" s="96">
        <v>9</v>
      </c>
      <c r="D97" s="97">
        <v>65</v>
      </c>
      <c r="E97" s="97">
        <v>8</v>
      </c>
      <c r="F97" s="98">
        <v>11.6</v>
      </c>
      <c r="G97" s="99">
        <v>0.94</v>
      </c>
      <c r="H97" s="100"/>
      <c r="I97" s="97"/>
    </row>
    <row r="98" spans="1:9" ht="17.25">
      <c r="A98" s="94"/>
      <c r="B98" s="102"/>
      <c r="C98" s="96">
        <v>10</v>
      </c>
      <c r="D98" s="97">
        <v>69</v>
      </c>
      <c r="E98" s="97">
        <v>8</v>
      </c>
      <c r="F98" s="98">
        <v>33.1</v>
      </c>
      <c r="G98" s="99">
        <v>0.96</v>
      </c>
      <c r="H98" s="100"/>
      <c r="I98" s="97"/>
    </row>
    <row r="99" spans="1:9" ht="17.25">
      <c r="A99" s="94"/>
      <c r="B99" s="102"/>
      <c r="C99" s="96">
        <v>11</v>
      </c>
      <c r="D99" s="97">
        <v>68</v>
      </c>
      <c r="E99" s="97">
        <v>9</v>
      </c>
      <c r="F99" s="98">
        <v>26.4</v>
      </c>
      <c r="G99" s="99">
        <v>0.88</v>
      </c>
      <c r="H99" s="100">
        <v>47</v>
      </c>
      <c r="I99" s="97">
        <f t="shared" si="81"/>
        <v>783.49000000000012</v>
      </c>
    </row>
    <row r="100" spans="1:9" ht="17.25">
      <c r="A100" s="94"/>
      <c r="B100" s="102"/>
      <c r="C100" s="96">
        <v>12</v>
      </c>
      <c r="D100" s="97">
        <v>65</v>
      </c>
      <c r="E100" s="97">
        <v>8.5</v>
      </c>
      <c r="F100" s="98">
        <v>11.7</v>
      </c>
      <c r="G100" s="99">
        <v>0.56999999999999995</v>
      </c>
      <c r="H100" s="100"/>
      <c r="I100" s="97"/>
    </row>
    <row r="101" spans="1:9" ht="17.25">
      <c r="A101" s="94"/>
      <c r="B101" s="102"/>
      <c r="C101" s="96">
        <v>13</v>
      </c>
      <c r="D101" s="97">
        <v>67</v>
      </c>
      <c r="E101" s="97">
        <v>8</v>
      </c>
      <c r="F101" s="98">
        <v>13.2</v>
      </c>
      <c r="G101" s="99">
        <v>0.5</v>
      </c>
      <c r="H101" s="100"/>
      <c r="I101" s="97"/>
    </row>
    <row r="102" spans="1:9" ht="17.25">
      <c r="A102" s="94"/>
      <c r="B102" s="102"/>
      <c r="C102" s="96">
        <v>14</v>
      </c>
      <c r="D102" s="97">
        <v>68</v>
      </c>
      <c r="E102" s="97">
        <v>9</v>
      </c>
      <c r="F102" s="98">
        <v>18.100000000000001</v>
      </c>
      <c r="G102" s="99">
        <v>0.91</v>
      </c>
      <c r="H102" s="100"/>
      <c r="I102" s="97"/>
    </row>
    <row r="103" spans="1:9" ht="17.25">
      <c r="A103" s="94"/>
      <c r="B103" s="102"/>
      <c r="C103" s="96">
        <v>15</v>
      </c>
      <c r="D103" s="97">
        <v>70</v>
      </c>
      <c r="E103" s="97">
        <v>8.5</v>
      </c>
      <c r="F103" s="98">
        <v>10.4</v>
      </c>
      <c r="G103" s="99">
        <v>0.76</v>
      </c>
      <c r="H103" s="100"/>
      <c r="I103" s="97"/>
    </row>
    <row r="104" spans="1:9" ht="17.25">
      <c r="A104" s="94"/>
      <c r="B104" s="102"/>
      <c r="C104" s="109" t="s">
        <v>45</v>
      </c>
      <c r="D104" s="110">
        <f>AVERAGE(D89:D103)</f>
        <v>65.8</v>
      </c>
      <c r="E104" s="110">
        <f t="shared" ref="E104:I104" si="82">AVERAGE(E89:E103)</f>
        <v>8.3666666666666671</v>
      </c>
      <c r="F104" s="110">
        <f t="shared" si="82"/>
        <v>22.819999999999997</v>
      </c>
      <c r="G104" s="110">
        <f t="shared" si="82"/>
        <v>0.93800000000000006</v>
      </c>
      <c r="H104" s="110">
        <f t="shared" si="82"/>
        <v>42.666666666666664</v>
      </c>
      <c r="I104" s="110">
        <f t="shared" si="82"/>
        <v>711.25333333333344</v>
      </c>
    </row>
    <row r="105" spans="1:9" ht="18" thickBot="1">
      <c r="A105" s="94"/>
      <c r="B105" s="102"/>
      <c r="C105" s="109" t="s">
        <v>40</v>
      </c>
      <c r="D105" s="110">
        <f>STDEV(D89:D103)</f>
        <v>5.1851436128341017</v>
      </c>
      <c r="E105" s="110">
        <f t="shared" ref="E105:I105" si="83">STDEV(E89:E103)</f>
        <v>0.74322335295720665</v>
      </c>
      <c r="F105" s="110">
        <f t="shared" si="83"/>
        <v>11.529725557383037</v>
      </c>
      <c r="G105" s="116">
        <f t="shared" si="83"/>
        <v>0.21384907895856917</v>
      </c>
      <c r="H105" s="110">
        <f t="shared" si="83"/>
        <v>4.5092497528228943</v>
      </c>
      <c r="I105" s="110">
        <f t="shared" si="83"/>
        <v>75.169193379557683</v>
      </c>
    </row>
    <row r="106" spans="1:9" ht="35.25">
      <c r="A106" s="87" t="s">
        <v>1</v>
      </c>
      <c r="B106" s="88" t="s">
        <v>48</v>
      </c>
      <c r="C106" s="88" t="s">
        <v>49</v>
      </c>
      <c r="D106" s="88" t="s">
        <v>50</v>
      </c>
      <c r="E106" s="89" t="s">
        <v>51</v>
      </c>
      <c r="F106" s="90" t="s">
        <v>52</v>
      </c>
      <c r="G106" s="115" t="s">
        <v>53</v>
      </c>
      <c r="H106" s="92" t="s">
        <v>78</v>
      </c>
      <c r="I106" s="92" t="s">
        <v>79</v>
      </c>
    </row>
    <row r="107" spans="1:9" ht="17.25">
      <c r="A107" s="94" t="s">
        <v>67</v>
      </c>
      <c r="B107" s="95"/>
      <c r="C107" s="96">
        <v>1</v>
      </c>
      <c r="D107" s="97">
        <v>58</v>
      </c>
      <c r="E107" s="97">
        <v>8.5</v>
      </c>
      <c r="F107" s="98">
        <v>40</v>
      </c>
      <c r="G107" s="99">
        <v>0.68</v>
      </c>
      <c r="H107" s="100">
        <v>69</v>
      </c>
      <c r="I107" s="97">
        <f>H107*16.67</f>
        <v>1150.23</v>
      </c>
    </row>
    <row r="108" spans="1:9" ht="17.25">
      <c r="A108" s="94"/>
      <c r="B108" s="102"/>
      <c r="C108" s="96">
        <v>2</v>
      </c>
      <c r="D108" s="97">
        <v>59</v>
      </c>
      <c r="E108" s="97">
        <v>10</v>
      </c>
      <c r="F108" s="98">
        <v>36.4</v>
      </c>
      <c r="G108" s="99">
        <v>0.49</v>
      </c>
      <c r="H108" s="100"/>
      <c r="I108" s="97"/>
    </row>
    <row r="109" spans="1:9" ht="17.25">
      <c r="A109" s="94"/>
      <c r="B109" s="102"/>
      <c r="C109" s="96">
        <v>3</v>
      </c>
      <c r="D109" s="97">
        <v>60</v>
      </c>
      <c r="E109" s="97">
        <v>7</v>
      </c>
      <c r="F109" s="98">
        <v>9.6999999999999993</v>
      </c>
      <c r="G109" s="99">
        <v>0.27</v>
      </c>
      <c r="H109" s="100"/>
      <c r="I109" s="97"/>
    </row>
    <row r="110" spans="1:9" ht="17.25">
      <c r="A110" s="94"/>
      <c r="B110" s="102"/>
      <c r="C110" s="96">
        <v>4</v>
      </c>
      <c r="D110" s="97">
        <v>60</v>
      </c>
      <c r="E110" s="97">
        <v>7.5</v>
      </c>
      <c r="F110" s="98">
        <v>12.7</v>
      </c>
      <c r="G110" s="99">
        <v>0.31</v>
      </c>
      <c r="H110" s="100"/>
      <c r="I110" s="97"/>
    </row>
    <row r="111" spans="1:9" ht="17.25">
      <c r="A111" s="94"/>
      <c r="B111" s="102"/>
      <c r="C111" s="96">
        <v>5</v>
      </c>
      <c r="D111" s="97">
        <v>54</v>
      </c>
      <c r="E111" s="97">
        <v>7</v>
      </c>
      <c r="F111" s="98">
        <v>41.5</v>
      </c>
      <c r="G111" s="99">
        <v>0.34</v>
      </c>
      <c r="H111" s="100"/>
      <c r="I111" s="97"/>
    </row>
    <row r="112" spans="1:9" ht="17.25">
      <c r="A112" s="94"/>
      <c r="B112" s="102"/>
      <c r="C112" s="96">
        <v>6</v>
      </c>
      <c r="D112" s="97">
        <v>62</v>
      </c>
      <c r="E112" s="97">
        <v>8.5</v>
      </c>
      <c r="F112" s="98">
        <v>38.5</v>
      </c>
      <c r="G112" s="99">
        <v>1.4</v>
      </c>
      <c r="H112" s="100">
        <v>64</v>
      </c>
      <c r="I112" s="97">
        <f t="shared" ref="I112:I117" si="84">H112*16.67</f>
        <v>1066.8800000000001</v>
      </c>
    </row>
    <row r="113" spans="1:9" ht="17.25">
      <c r="A113" s="94"/>
      <c r="B113" s="102"/>
      <c r="C113" s="96">
        <v>7</v>
      </c>
      <c r="D113" s="97">
        <v>60</v>
      </c>
      <c r="E113" s="97">
        <v>8.5</v>
      </c>
      <c r="F113" s="98">
        <v>40</v>
      </c>
      <c r="G113" s="99">
        <v>1.07</v>
      </c>
      <c r="H113" s="100"/>
      <c r="I113" s="97"/>
    </row>
    <row r="114" spans="1:9" ht="17.25">
      <c r="A114" s="94"/>
      <c r="B114" s="102"/>
      <c r="C114" s="96">
        <v>8</v>
      </c>
      <c r="D114" s="97">
        <v>57</v>
      </c>
      <c r="E114" s="97">
        <v>8</v>
      </c>
      <c r="F114" s="98">
        <v>36.5</v>
      </c>
      <c r="G114" s="99">
        <v>0.94</v>
      </c>
      <c r="H114" s="100"/>
      <c r="I114" s="97"/>
    </row>
    <row r="115" spans="1:9" ht="17.25">
      <c r="A115" s="94"/>
      <c r="B115" s="102"/>
      <c r="C115" s="96">
        <v>9</v>
      </c>
      <c r="D115" s="97">
        <v>57</v>
      </c>
      <c r="E115" s="97">
        <v>7.5</v>
      </c>
      <c r="F115" s="98">
        <v>31.6</v>
      </c>
      <c r="G115" s="99">
        <v>0.87</v>
      </c>
      <c r="H115" s="100"/>
      <c r="I115" s="97"/>
    </row>
    <row r="116" spans="1:9" ht="17.25">
      <c r="A116" s="94"/>
      <c r="B116" s="102"/>
      <c r="C116" s="96">
        <v>10</v>
      </c>
      <c r="D116" s="97">
        <v>57.5</v>
      </c>
      <c r="E116" s="97">
        <v>8</v>
      </c>
      <c r="F116" s="98">
        <v>9.5</v>
      </c>
      <c r="G116" s="99">
        <v>0.62</v>
      </c>
      <c r="H116" s="100"/>
      <c r="I116" s="97"/>
    </row>
    <row r="117" spans="1:9" ht="17.25">
      <c r="A117" s="94"/>
      <c r="B117" s="102"/>
      <c r="C117" s="96">
        <v>11</v>
      </c>
      <c r="D117" s="97">
        <v>57</v>
      </c>
      <c r="E117" s="97">
        <v>7.5</v>
      </c>
      <c r="F117" s="98">
        <v>47</v>
      </c>
      <c r="G117" s="99">
        <v>0.92</v>
      </c>
      <c r="H117" s="100">
        <v>49</v>
      </c>
      <c r="I117" s="97">
        <f t="shared" si="84"/>
        <v>816.83</v>
      </c>
    </row>
    <row r="118" spans="1:9" ht="17.25">
      <c r="A118" s="94"/>
      <c r="B118" s="102"/>
      <c r="C118" s="96">
        <v>12</v>
      </c>
      <c r="D118" s="97">
        <v>61</v>
      </c>
      <c r="E118" s="97">
        <v>7.5</v>
      </c>
      <c r="F118" s="98">
        <v>36.4</v>
      </c>
      <c r="G118" s="99">
        <v>0.82</v>
      </c>
      <c r="H118" s="100"/>
      <c r="I118" s="97"/>
    </row>
    <row r="119" spans="1:9" ht="17.25">
      <c r="A119" s="94"/>
      <c r="B119" s="102"/>
      <c r="C119" s="96">
        <v>13</v>
      </c>
      <c r="D119" s="97">
        <v>58</v>
      </c>
      <c r="E119" s="97">
        <v>8</v>
      </c>
      <c r="F119" s="98">
        <v>42</v>
      </c>
      <c r="G119" s="99">
        <v>0.61</v>
      </c>
      <c r="H119" s="100"/>
      <c r="I119" s="97"/>
    </row>
    <row r="120" spans="1:9" ht="17.25">
      <c r="A120" s="94"/>
      <c r="B120" s="102"/>
      <c r="C120" s="96">
        <v>14</v>
      </c>
      <c r="D120" s="97">
        <v>59</v>
      </c>
      <c r="E120" s="97">
        <v>7</v>
      </c>
      <c r="F120" s="98">
        <v>44.2</v>
      </c>
      <c r="G120" s="99">
        <v>1.32</v>
      </c>
      <c r="H120" s="100"/>
      <c r="I120" s="97"/>
    </row>
    <row r="121" spans="1:9" ht="17.25">
      <c r="A121" s="94"/>
      <c r="B121" s="102"/>
      <c r="C121" s="96">
        <v>15</v>
      </c>
      <c r="D121" s="97">
        <v>60</v>
      </c>
      <c r="E121" s="97">
        <v>7.5</v>
      </c>
      <c r="F121" s="98">
        <v>40.6</v>
      </c>
      <c r="G121" s="99">
        <v>0.89</v>
      </c>
      <c r="H121" s="100"/>
      <c r="I121" s="97"/>
    </row>
    <row r="122" spans="1:9" ht="17.25">
      <c r="A122" s="94"/>
      <c r="B122" s="102"/>
      <c r="C122" s="109" t="s">
        <v>45</v>
      </c>
      <c r="D122" s="110">
        <f>AVERAGE(D107:D121)</f>
        <v>58.633333333333333</v>
      </c>
      <c r="E122" s="110">
        <f t="shared" ref="E122" si="85">AVERAGE(E107:E121)</f>
        <v>7.8666666666666663</v>
      </c>
      <c r="F122" s="110">
        <f>AVERAGE(F107:F121)</f>
        <v>33.773333333333333</v>
      </c>
      <c r="G122" s="110">
        <f t="shared" ref="G122:I122" si="86">AVERAGE(G107:G121)</f>
        <v>0.77</v>
      </c>
      <c r="H122" s="110">
        <f t="shared" si="86"/>
        <v>60.666666666666664</v>
      </c>
      <c r="I122" s="110">
        <f t="shared" si="86"/>
        <v>1011.3133333333334</v>
      </c>
    </row>
    <row r="123" spans="1:9" ht="17.25">
      <c r="A123" s="94"/>
      <c r="B123" s="102"/>
      <c r="C123" s="109" t="s">
        <v>40</v>
      </c>
      <c r="D123" s="110">
        <f>STDEV(D107:D121)</f>
        <v>2.0041623354076554</v>
      </c>
      <c r="E123" s="110">
        <f t="shared" ref="E123:I123" si="87">STDEV(E107:E121)</f>
        <v>0.78981613291292296</v>
      </c>
      <c r="F123" s="110">
        <f>STDEV(F107:F121)</f>
        <v>12.525087206235703</v>
      </c>
      <c r="G123" s="110">
        <f t="shared" si="87"/>
        <v>0.34317842090001599</v>
      </c>
      <c r="H123" s="110">
        <f t="shared" si="87"/>
        <v>10.408329997330648</v>
      </c>
      <c r="I123" s="110">
        <f t="shared" si="87"/>
        <v>173.50686105550156</v>
      </c>
    </row>
    <row r="124" spans="1:9" ht="17.25">
      <c r="A124" s="94" t="s">
        <v>68</v>
      </c>
      <c r="B124" s="95"/>
      <c r="C124" s="96">
        <v>1</v>
      </c>
      <c r="D124" s="97">
        <v>61</v>
      </c>
      <c r="E124" s="97">
        <v>9</v>
      </c>
      <c r="F124" s="98">
        <v>0.2</v>
      </c>
      <c r="G124" s="99">
        <v>0.61</v>
      </c>
      <c r="H124" s="100">
        <v>47</v>
      </c>
      <c r="I124" s="97">
        <f>H124*16.67</f>
        <v>783.49000000000012</v>
      </c>
    </row>
    <row r="125" spans="1:9" ht="17.25">
      <c r="A125" s="94"/>
      <c r="B125" s="102"/>
      <c r="C125" s="96">
        <v>2</v>
      </c>
      <c r="D125" s="97">
        <v>56</v>
      </c>
      <c r="E125" s="97">
        <v>7</v>
      </c>
      <c r="F125" s="98">
        <v>10.4</v>
      </c>
      <c r="G125" s="99">
        <v>0.43</v>
      </c>
      <c r="H125" s="100"/>
      <c r="I125" s="97"/>
    </row>
    <row r="126" spans="1:9" ht="17.25">
      <c r="A126" s="94"/>
      <c r="B126" s="102"/>
      <c r="C126" s="96">
        <v>3</v>
      </c>
      <c r="D126" s="97">
        <v>59</v>
      </c>
      <c r="E126" s="97">
        <v>7</v>
      </c>
      <c r="F126" s="98">
        <v>6.4</v>
      </c>
      <c r="G126" s="99">
        <v>0.25</v>
      </c>
      <c r="H126" s="100"/>
      <c r="I126" s="97"/>
    </row>
    <row r="127" spans="1:9" ht="17.25">
      <c r="A127" s="94"/>
      <c r="B127" s="102"/>
      <c r="C127" s="96">
        <v>4</v>
      </c>
      <c r="D127" s="97">
        <v>55</v>
      </c>
      <c r="E127" s="97">
        <v>8</v>
      </c>
      <c r="F127" s="98">
        <v>23.1</v>
      </c>
      <c r="G127" s="99">
        <v>1.01</v>
      </c>
      <c r="H127" s="100"/>
      <c r="I127" s="97"/>
    </row>
    <row r="128" spans="1:9" ht="17.25">
      <c r="A128" s="94"/>
      <c r="B128" s="102"/>
      <c r="C128" s="96">
        <v>5</v>
      </c>
      <c r="D128" s="97">
        <v>51</v>
      </c>
      <c r="E128" s="97">
        <v>7</v>
      </c>
      <c r="F128" s="98">
        <v>17.2</v>
      </c>
      <c r="G128" s="99">
        <v>0.61</v>
      </c>
      <c r="H128" s="100"/>
      <c r="I128" s="97"/>
    </row>
    <row r="129" spans="1:9" ht="17.25">
      <c r="A129" s="94"/>
      <c r="B129" s="102"/>
      <c r="C129" s="96">
        <v>6</v>
      </c>
      <c r="D129" s="97">
        <v>67</v>
      </c>
      <c r="E129" s="97">
        <v>9</v>
      </c>
      <c r="F129" s="98">
        <v>28.9</v>
      </c>
      <c r="G129" s="99">
        <v>0.73</v>
      </c>
      <c r="H129" s="100">
        <v>49</v>
      </c>
      <c r="I129" s="97">
        <f t="shared" ref="I129:I134" si="88">H129*16.67</f>
        <v>816.83</v>
      </c>
    </row>
    <row r="130" spans="1:9" ht="17.25">
      <c r="A130" s="94"/>
      <c r="B130" s="102"/>
      <c r="C130" s="96">
        <v>7</v>
      </c>
      <c r="D130" s="97">
        <v>67</v>
      </c>
      <c r="E130" s="97">
        <v>8.5</v>
      </c>
      <c r="F130" s="98">
        <v>20.7</v>
      </c>
      <c r="G130" s="99">
        <v>0.61</v>
      </c>
      <c r="H130" s="100"/>
      <c r="I130" s="97"/>
    </row>
    <row r="131" spans="1:9" ht="17.25">
      <c r="A131" s="94"/>
      <c r="B131" s="102"/>
      <c r="C131" s="96">
        <v>8</v>
      </c>
      <c r="D131" s="97">
        <v>51</v>
      </c>
      <c r="E131" s="97">
        <v>8</v>
      </c>
      <c r="F131" s="98">
        <v>8.4</v>
      </c>
      <c r="G131" s="99">
        <v>0.49</v>
      </c>
      <c r="H131" s="100"/>
      <c r="I131" s="97"/>
    </row>
    <row r="132" spans="1:9" ht="17.25">
      <c r="A132" s="94"/>
      <c r="B132" s="102"/>
      <c r="C132" s="96">
        <v>9</v>
      </c>
      <c r="D132" s="97">
        <v>52</v>
      </c>
      <c r="E132" s="97">
        <v>7.5</v>
      </c>
      <c r="F132" s="98">
        <v>14.4</v>
      </c>
      <c r="G132" s="99">
        <v>0.56000000000000005</v>
      </c>
      <c r="H132" s="100"/>
      <c r="I132" s="97"/>
    </row>
    <row r="133" spans="1:9" ht="17.25">
      <c r="A133" s="94"/>
      <c r="B133" s="102"/>
      <c r="C133" s="96">
        <v>10</v>
      </c>
      <c r="D133" s="97">
        <v>53</v>
      </c>
      <c r="E133" s="97">
        <v>8.5</v>
      </c>
      <c r="F133" s="98">
        <v>3.4</v>
      </c>
      <c r="G133" s="99">
        <v>0.94</v>
      </c>
      <c r="H133" s="100"/>
      <c r="I133" s="97"/>
    </row>
    <row r="134" spans="1:9" ht="17.25">
      <c r="A134" s="94"/>
      <c r="B134" s="102"/>
      <c r="C134" s="96">
        <v>11</v>
      </c>
      <c r="D134" s="97">
        <v>57</v>
      </c>
      <c r="E134" s="97">
        <v>7.5</v>
      </c>
      <c r="F134" s="98">
        <v>25.8</v>
      </c>
      <c r="G134" s="99">
        <v>0.84</v>
      </c>
      <c r="H134" s="100">
        <v>42</v>
      </c>
      <c r="I134" s="97">
        <f t="shared" si="88"/>
        <v>700.1400000000001</v>
      </c>
    </row>
    <row r="135" spans="1:9" ht="17.25">
      <c r="A135" s="94"/>
      <c r="B135" s="102"/>
      <c r="C135" s="96">
        <v>12</v>
      </c>
      <c r="D135" s="97">
        <v>56</v>
      </c>
      <c r="E135" s="97">
        <v>8</v>
      </c>
      <c r="F135" s="98">
        <v>26.9</v>
      </c>
      <c r="G135" s="99">
        <v>0.54</v>
      </c>
      <c r="H135" s="100"/>
      <c r="I135" s="97"/>
    </row>
    <row r="136" spans="1:9" ht="17.25">
      <c r="A136" s="94"/>
      <c r="B136" s="102"/>
      <c r="C136" s="96">
        <v>13</v>
      </c>
      <c r="D136" s="97">
        <v>58</v>
      </c>
      <c r="E136" s="97">
        <v>7</v>
      </c>
      <c r="F136" s="98">
        <v>25.2</v>
      </c>
      <c r="G136" s="99">
        <v>1.1100000000000001</v>
      </c>
      <c r="H136" s="100"/>
      <c r="I136" s="97"/>
    </row>
    <row r="137" spans="1:9" ht="17.25">
      <c r="A137" s="94"/>
      <c r="B137" s="102"/>
      <c r="C137" s="96">
        <v>14</v>
      </c>
      <c r="D137" s="97">
        <v>55</v>
      </c>
      <c r="E137" s="97">
        <v>7</v>
      </c>
      <c r="F137" s="98">
        <v>20.7</v>
      </c>
      <c r="G137" s="99">
        <v>1.01</v>
      </c>
      <c r="H137" s="100"/>
      <c r="I137" s="97"/>
    </row>
    <row r="138" spans="1:9" ht="17.25">
      <c r="A138" s="94"/>
      <c r="B138" s="102"/>
      <c r="C138" s="96">
        <v>15</v>
      </c>
      <c r="D138" s="97">
        <v>54</v>
      </c>
      <c r="E138" s="97">
        <v>7.5</v>
      </c>
      <c r="F138" s="98">
        <v>17.2</v>
      </c>
      <c r="G138" s="99">
        <v>1.1000000000000001</v>
      </c>
      <c r="H138" s="100"/>
      <c r="I138" s="97"/>
    </row>
    <row r="139" spans="1:9" ht="17.25">
      <c r="A139" s="94"/>
      <c r="B139" s="102"/>
      <c r="C139" s="109" t="s">
        <v>45</v>
      </c>
      <c r="D139" s="110">
        <f>AVERAGE(D124:D138)</f>
        <v>56.8</v>
      </c>
      <c r="E139" s="110">
        <f t="shared" ref="E139:I139" si="89">AVERAGE(E124:E138)</f>
        <v>7.7666666666666666</v>
      </c>
      <c r="F139" s="110">
        <f t="shared" si="89"/>
        <v>16.59333333333333</v>
      </c>
      <c r="G139" s="110">
        <f t="shared" si="89"/>
        <v>0.72266666666666668</v>
      </c>
      <c r="H139" s="110">
        <f t="shared" si="89"/>
        <v>46</v>
      </c>
      <c r="I139" s="110">
        <f t="shared" si="89"/>
        <v>766.82</v>
      </c>
    </row>
    <row r="140" spans="1:9" ht="17.25">
      <c r="A140" s="94"/>
      <c r="B140" s="102"/>
      <c r="C140" s="109" t="s">
        <v>40</v>
      </c>
      <c r="D140" s="110">
        <f>STDEV(D124:D138)</f>
        <v>5.017113569716015</v>
      </c>
      <c r="E140" s="110">
        <f t="shared" ref="E140:I140" si="90">STDEV(E124:E138)</f>
        <v>0.72866479327080202</v>
      </c>
      <c r="F140" s="110">
        <f t="shared" si="90"/>
        <v>9.0645673339868207</v>
      </c>
      <c r="G140" s="110">
        <f t="shared" si="90"/>
        <v>0.2645337317585324</v>
      </c>
      <c r="H140" s="110">
        <f t="shared" si="90"/>
        <v>3.6055512754639891</v>
      </c>
      <c r="I140" s="110">
        <f t="shared" si="90"/>
        <v>60.104539761984682</v>
      </c>
    </row>
  </sheetData>
  <mergeCells count="42">
    <mergeCell ref="L13:L17"/>
    <mergeCell ref="M13:M17"/>
    <mergeCell ref="L1:L2"/>
    <mergeCell ref="M1:M2"/>
    <mergeCell ref="N1:N2"/>
    <mergeCell ref="L3:L7"/>
    <mergeCell ref="M3:M7"/>
    <mergeCell ref="L8:L12"/>
    <mergeCell ref="M8:M12"/>
    <mergeCell ref="O1:Q1"/>
    <mergeCell ref="R1:T1"/>
    <mergeCell ref="U1:W1"/>
    <mergeCell ref="L18:L22"/>
    <mergeCell ref="M18:M22"/>
    <mergeCell ref="L23:L27"/>
    <mergeCell ref="M23:M27"/>
    <mergeCell ref="L28:L32"/>
    <mergeCell ref="M28:M32"/>
    <mergeCell ref="N45:N46"/>
    <mergeCell ref="O45:Q45"/>
    <mergeCell ref="L33:L37"/>
    <mergeCell ref="M33:M37"/>
    <mergeCell ref="L38:L42"/>
    <mergeCell ref="M38:M42"/>
    <mergeCell ref="L45:L46"/>
    <mergeCell ref="M45:M46"/>
    <mergeCell ref="L47:L51"/>
    <mergeCell ref="M47:M51"/>
    <mergeCell ref="L52:L56"/>
    <mergeCell ref="M52:M56"/>
    <mergeCell ref="L57:L61"/>
    <mergeCell ref="M82:M86"/>
    <mergeCell ref="M57:M61"/>
    <mergeCell ref="L62:L66"/>
    <mergeCell ref="M62:M66"/>
    <mergeCell ref="L67:L71"/>
    <mergeCell ref="M67:M71"/>
    <mergeCell ref="L72:L76"/>
    <mergeCell ref="M72:M76"/>
    <mergeCell ref="L77:L81"/>
    <mergeCell ref="M77:M81"/>
    <mergeCell ref="L82:L86"/>
  </mergeCells>
  <phoneticPr fontId="4" type="noConversion"/>
  <pageMargins left="0.7" right="0.7" top="0.75" bottom="0.75" header="0.3" footer="0.3"/>
  <pageSetup paperSize="9" scale="3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96C0A-9CA6-4404-9D0C-3068D4693C2E}">
  <sheetPr>
    <pageSetUpPr fitToPage="1"/>
  </sheetPr>
  <dimension ref="A1:AI140"/>
  <sheetViews>
    <sheetView tabSelected="1" zoomScale="55" zoomScaleNormal="55" workbookViewId="0">
      <selection activeCell="H5" sqref="H5"/>
    </sheetView>
  </sheetViews>
  <sheetFormatPr defaultRowHeight="16.5"/>
  <cols>
    <col min="1" max="1" width="7.75" style="23" bestFit="1" customWidth="1"/>
    <col min="2" max="2" width="9.125" style="23" bestFit="1" customWidth="1"/>
    <col min="3" max="3" width="5.75" style="23" bestFit="1" customWidth="1"/>
    <col min="4" max="4" width="10.125" style="23" bestFit="1" customWidth="1"/>
    <col min="5" max="5" width="10.125" style="23" customWidth="1"/>
    <col min="6" max="6" width="11.875" style="23" bestFit="1" customWidth="1"/>
    <col min="7" max="7" width="10.25" style="23" bestFit="1" customWidth="1"/>
    <col min="8" max="9" width="12.125" style="23" customWidth="1"/>
    <col min="10" max="10" width="16.25" style="158" customWidth="1"/>
    <col min="11" max="11" width="12.125" style="158" customWidth="1"/>
    <col min="12" max="12" width="10.25" style="23" customWidth="1"/>
    <col min="13" max="18" width="9" style="23"/>
    <col min="19" max="19" width="13.125" style="23" bestFit="1" customWidth="1"/>
    <col min="20" max="21" width="9" style="23"/>
    <col min="22" max="23" width="16.125" style="23" bestFit="1" customWidth="1"/>
    <col min="24" max="16384" width="9" style="23"/>
  </cols>
  <sheetData>
    <row r="1" spans="1:28" ht="35.25">
      <c r="A1" s="87" t="s">
        <v>1</v>
      </c>
      <c r="B1" s="88" t="s">
        <v>48</v>
      </c>
      <c r="C1" s="88" t="s">
        <v>49</v>
      </c>
      <c r="D1" s="88" t="s">
        <v>50</v>
      </c>
      <c r="E1" s="89" t="s">
        <v>51</v>
      </c>
      <c r="F1" s="90" t="s">
        <v>52</v>
      </c>
      <c r="G1" s="91" t="s">
        <v>53</v>
      </c>
      <c r="H1" s="92" t="s">
        <v>78</v>
      </c>
      <c r="I1" s="92" t="s">
        <v>79</v>
      </c>
      <c r="J1" s="156" t="s">
        <v>82</v>
      </c>
      <c r="K1" s="156" t="s">
        <v>83</v>
      </c>
      <c r="N1" s="203" t="s">
        <v>1</v>
      </c>
      <c r="O1" s="205" t="s">
        <v>48</v>
      </c>
      <c r="P1" s="205" t="s">
        <v>49</v>
      </c>
      <c r="Q1" s="201" t="s">
        <v>55</v>
      </c>
      <c r="R1" s="202"/>
      <c r="S1" s="207"/>
      <c r="T1" s="201" t="s">
        <v>56</v>
      </c>
      <c r="U1" s="202"/>
      <c r="V1" s="207"/>
      <c r="W1" s="201" t="s">
        <v>57</v>
      </c>
      <c r="X1" s="202"/>
      <c r="Y1" s="202"/>
      <c r="Z1" s="243"/>
      <c r="AA1" s="243"/>
      <c r="AB1" s="243"/>
    </row>
    <row r="2" spans="1:28" ht="17.25">
      <c r="A2" s="94" t="s">
        <v>31</v>
      </c>
      <c r="B2" s="134" t="s">
        <v>101</v>
      </c>
      <c r="C2" s="96">
        <v>1</v>
      </c>
      <c r="D2" s="97">
        <v>75</v>
      </c>
      <c r="E2" s="97">
        <v>9</v>
      </c>
      <c r="F2" s="98">
        <v>6.1</v>
      </c>
      <c r="G2" s="99">
        <v>1.23</v>
      </c>
      <c r="H2" s="100">
        <v>33</v>
      </c>
      <c r="I2" s="97">
        <f>H2*16.67</f>
        <v>550.11</v>
      </c>
      <c r="J2" s="111">
        <v>87.376999999999995</v>
      </c>
      <c r="K2" s="111">
        <f>J2*4</f>
        <v>349.50799999999998</v>
      </c>
      <c r="L2" s="169"/>
      <c r="N2" s="204"/>
      <c r="O2" s="206"/>
      <c r="P2" s="206"/>
      <c r="Q2" s="101" t="s">
        <v>58</v>
      </c>
      <c r="R2" s="101" t="s">
        <v>59</v>
      </c>
      <c r="S2" s="101" t="s">
        <v>60</v>
      </c>
      <c r="T2" s="101" t="s">
        <v>58</v>
      </c>
      <c r="U2" s="101" t="s">
        <v>59</v>
      </c>
      <c r="V2" s="101" t="s">
        <v>60</v>
      </c>
      <c r="W2" s="101" t="s">
        <v>58</v>
      </c>
      <c r="X2" s="101" t="s">
        <v>59</v>
      </c>
      <c r="Y2" s="232" t="s">
        <v>60</v>
      </c>
      <c r="Z2" s="237"/>
      <c r="AA2" s="237"/>
      <c r="AB2" s="237"/>
    </row>
    <row r="3" spans="1:28" ht="17.25">
      <c r="A3" s="94"/>
      <c r="B3" s="102"/>
      <c r="C3" s="96">
        <v>2</v>
      </c>
      <c r="D3" s="97">
        <v>74</v>
      </c>
      <c r="E3" s="97">
        <v>8</v>
      </c>
      <c r="F3" s="98">
        <v>6.5</v>
      </c>
      <c r="G3" s="99">
        <v>1.24</v>
      </c>
      <c r="H3" s="100"/>
      <c r="I3" s="97"/>
      <c r="J3" s="111">
        <v>88.492499999999993</v>
      </c>
      <c r="K3" s="111">
        <f t="shared" ref="K3:K11" si="0">J3*4</f>
        <v>353.96999999999997</v>
      </c>
      <c r="L3" s="169"/>
      <c r="N3" s="195" t="s">
        <v>31</v>
      </c>
      <c r="O3" s="198" t="s">
        <v>70</v>
      </c>
      <c r="P3" s="103">
        <v>1</v>
      </c>
      <c r="Q3" s="119">
        <v>3.69</v>
      </c>
      <c r="R3" s="119">
        <v>3.43</v>
      </c>
      <c r="S3" s="2">
        <f>R3/Q3*100</f>
        <v>92.953929539295402</v>
      </c>
      <c r="T3" s="119">
        <v>28.120999999999999</v>
      </c>
      <c r="U3" s="119">
        <v>19.16</v>
      </c>
      <c r="V3" s="2">
        <f>U3/T3*100</f>
        <v>68.134134632481064</v>
      </c>
      <c r="W3" s="119">
        <v>38.22</v>
      </c>
      <c r="X3" s="119">
        <v>35.83</v>
      </c>
      <c r="Y3" s="233">
        <f>X3/W3*100</f>
        <v>93.746729461015178</v>
      </c>
      <c r="Z3" s="238"/>
      <c r="AA3" s="238"/>
      <c r="AB3" s="239"/>
    </row>
    <row r="4" spans="1:28" ht="17.25">
      <c r="A4" s="94"/>
      <c r="B4" s="102"/>
      <c r="C4" s="96">
        <v>3</v>
      </c>
      <c r="D4" s="97">
        <v>72</v>
      </c>
      <c r="E4" s="97">
        <v>7.5</v>
      </c>
      <c r="F4" s="98">
        <v>7.9</v>
      </c>
      <c r="G4" s="99">
        <v>1.1599999999999999</v>
      </c>
      <c r="H4" s="100"/>
      <c r="I4" s="97"/>
      <c r="J4" s="111">
        <v>53.175999999999995</v>
      </c>
      <c r="K4" s="111">
        <f t="shared" si="0"/>
        <v>212.70399999999998</v>
      </c>
      <c r="L4" s="169"/>
      <c r="N4" s="196"/>
      <c r="O4" s="199"/>
      <c r="P4" s="103">
        <v>2</v>
      </c>
      <c r="Q4" s="119">
        <v>4.6100000000000003</v>
      </c>
      <c r="R4" s="119">
        <v>4.13</v>
      </c>
      <c r="S4" s="2">
        <f t="shared" ref="S4:S5" si="1">R4/Q4*100</f>
        <v>89.587852494577007</v>
      </c>
      <c r="T4" s="119">
        <v>31.84</v>
      </c>
      <c r="U4" s="119">
        <v>21.88</v>
      </c>
      <c r="V4" s="2">
        <f t="shared" ref="V4:V5" si="2">U4/T4*100</f>
        <v>68.718592964824126</v>
      </c>
      <c r="W4" s="119">
        <v>44.21</v>
      </c>
      <c r="X4" s="119">
        <v>41.2</v>
      </c>
      <c r="Y4" s="233">
        <f t="shared" ref="Y4:Y5" si="3">X4/W4*100</f>
        <v>93.191585614114459</v>
      </c>
      <c r="Z4" s="238"/>
      <c r="AA4" s="238"/>
      <c r="AB4" s="239"/>
    </row>
    <row r="5" spans="1:28" ht="17.25">
      <c r="A5" s="94"/>
      <c r="B5" s="102"/>
      <c r="C5" s="96">
        <v>4</v>
      </c>
      <c r="D5" s="97">
        <v>80</v>
      </c>
      <c r="E5" s="97">
        <v>8</v>
      </c>
      <c r="F5" s="98">
        <v>8.3000000000000007</v>
      </c>
      <c r="G5" s="99">
        <v>1.17</v>
      </c>
      <c r="H5" s="100"/>
      <c r="I5" s="97"/>
      <c r="J5" s="111">
        <v>125.06249999999999</v>
      </c>
      <c r="K5" s="111">
        <f t="shared" si="0"/>
        <v>500.24999999999994</v>
      </c>
      <c r="L5" s="169"/>
      <c r="N5" s="196"/>
      <c r="O5" s="199"/>
      <c r="P5" s="103">
        <v>3</v>
      </c>
      <c r="Q5" s="119">
        <v>5.24</v>
      </c>
      <c r="R5" s="119">
        <v>4.6100000000000003</v>
      </c>
      <c r="S5" s="2">
        <f t="shared" si="1"/>
        <v>87.977099236641223</v>
      </c>
      <c r="T5" s="119">
        <v>39.51</v>
      </c>
      <c r="U5" s="119">
        <v>25.96</v>
      </c>
      <c r="V5" s="2">
        <f t="shared" si="2"/>
        <v>65.704884839281192</v>
      </c>
      <c r="W5" s="119">
        <v>49.7</v>
      </c>
      <c r="X5" s="119">
        <v>46.65</v>
      </c>
      <c r="Y5" s="233">
        <f t="shared" si="3"/>
        <v>93.863179074446663</v>
      </c>
      <c r="Z5" s="238"/>
      <c r="AA5" s="238"/>
      <c r="AB5" s="239"/>
    </row>
    <row r="6" spans="1:28" ht="17.25">
      <c r="A6" s="94"/>
      <c r="B6" s="102"/>
      <c r="C6" s="96">
        <v>5</v>
      </c>
      <c r="D6" s="97">
        <v>64</v>
      </c>
      <c r="E6" s="97">
        <v>7.5</v>
      </c>
      <c r="F6" s="98">
        <v>6.4</v>
      </c>
      <c r="G6" s="99">
        <v>1.1000000000000001</v>
      </c>
      <c r="H6" s="100"/>
      <c r="I6" s="97"/>
      <c r="J6" s="111">
        <v>99.831499999999991</v>
      </c>
      <c r="K6" s="111">
        <f t="shared" si="0"/>
        <v>399.32599999999996</v>
      </c>
      <c r="L6" s="169"/>
      <c r="N6" s="196"/>
      <c r="O6" s="199"/>
      <c r="P6" s="106" t="s">
        <v>39</v>
      </c>
      <c r="Q6" s="107">
        <f t="shared" ref="Q6:AB6" si="4">AVERAGE(Q3:Q5)</f>
        <v>4.5133333333333336</v>
      </c>
      <c r="R6" s="107">
        <f t="shared" si="4"/>
        <v>4.0566666666666675</v>
      </c>
      <c r="S6" s="108">
        <f t="shared" si="4"/>
        <v>90.172960423504549</v>
      </c>
      <c r="T6" s="107">
        <f t="shared" si="4"/>
        <v>33.157000000000004</v>
      </c>
      <c r="U6" s="107">
        <f t="shared" si="4"/>
        <v>22.333333333333332</v>
      </c>
      <c r="V6" s="108">
        <f t="shared" si="4"/>
        <v>67.519204145528803</v>
      </c>
      <c r="W6" s="107">
        <f t="shared" si="4"/>
        <v>44.043333333333329</v>
      </c>
      <c r="X6" s="107">
        <f t="shared" si="4"/>
        <v>41.226666666666667</v>
      </c>
      <c r="Y6" s="234">
        <f t="shared" si="4"/>
        <v>93.600498049858786</v>
      </c>
      <c r="Z6" s="240"/>
      <c r="AA6" s="240"/>
      <c r="AB6" s="241"/>
    </row>
    <row r="7" spans="1:28" ht="17.25">
      <c r="A7" s="94"/>
      <c r="B7" s="102"/>
      <c r="C7" s="96">
        <v>6</v>
      </c>
      <c r="D7" s="97">
        <v>63</v>
      </c>
      <c r="E7" s="97">
        <v>9</v>
      </c>
      <c r="F7" s="98">
        <v>8</v>
      </c>
      <c r="G7" s="99">
        <v>0.96</v>
      </c>
      <c r="H7" s="100">
        <v>35</v>
      </c>
      <c r="I7" s="97">
        <f>H7*16.67</f>
        <v>583.45000000000005</v>
      </c>
      <c r="J7" s="111">
        <v>124.2345</v>
      </c>
      <c r="K7" s="111">
        <f t="shared" si="0"/>
        <v>496.93799999999999</v>
      </c>
      <c r="L7" s="169"/>
      <c r="N7" s="197"/>
      <c r="O7" s="200"/>
      <c r="P7" s="106" t="s">
        <v>69</v>
      </c>
      <c r="Q7" s="107">
        <f>STDEV(Q3:Q6)</f>
        <v>0.63646593694312359</v>
      </c>
      <c r="R7" s="107">
        <f t="shared" ref="R7:AB7" si="5">STDEV(R3:R6)</f>
        <v>0.48451579494950586</v>
      </c>
      <c r="S7" s="107">
        <f t="shared" si="5"/>
        <v>2.0734791103721659</v>
      </c>
      <c r="T7" s="107">
        <f t="shared" si="5"/>
        <v>4.7418840840605014</v>
      </c>
      <c r="U7" s="107">
        <f t="shared" si="5"/>
        <v>2.7945343480126099</v>
      </c>
      <c r="V7" s="107">
        <f t="shared" si="5"/>
        <v>1.3049173139394421</v>
      </c>
      <c r="W7" s="107">
        <f t="shared" si="5"/>
        <v>4.6881718777744883</v>
      </c>
      <c r="X7" s="107">
        <f t="shared" si="5"/>
        <v>4.4172867489243011</v>
      </c>
      <c r="Y7" s="235">
        <f t="shared" si="5"/>
        <v>0.29302691935138264</v>
      </c>
      <c r="Z7" s="240"/>
      <c r="AA7" s="240"/>
      <c r="AB7" s="240"/>
    </row>
    <row r="8" spans="1:28" ht="17.25">
      <c r="A8" s="94"/>
      <c r="B8" s="102"/>
      <c r="C8" s="96">
        <v>7</v>
      </c>
      <c r="D8" s="97">
        <v>79</v>
      </c>
      <c r="E8" s="97">
        <v>7.5</v>
      </c>
      <c r="F8" s="98">
        <v>8</v>
      </c>
      <c r="G8" s="99">
        <v>1.06</v>
      </c>
      <c r="H8" s="100"/>
      <c r="I8" s="97"/>
      <c r="J8" s="111">
        <v>78.498999999999995</v>
      </c>
      <c r="K8" s="111">
        <f t="shared" si="0"/>
        <v>313.99599999999998</v>
      </c>
      <c r="L8" s="169"/>
      <c r="N8" s="195" t="s">
        <v>61</v>
      </c>
      <c r="O8" s="198" t="s">
        <v>70</v>
      </c>
      <c r="P8" s="103">
        <v>1</v>
      </c>
      <c r="Q8" s="119">
        <v>5.43</v>
      </c>
      <c r="R8" s="119">
        <v>4.87</v>
      </c>
      <c r="S8" s="2">
        <f>R8/Q8*100</f>
        <v>89.686924493554329</v>
      </c>
      <c r="T8" s="119">
        <v>34.159999999999997</v>
      </c>
      <c r="U8" s="119">
        <v>23.64</v>
      </c>
      <c r="V8" s="2">
        <f>U8/T8*100</f>
        <v>69.203747072599541</v>
      </c>
      <c r="W8" s="119">
        <v>50.45</v>
      </c>
      <c r="X8" s="119">
        <v>46.98</v>
      </c>
      <c r="Y8" s="233">
        <f>X8/W8*100</f>
        <v>93.121902874132786</v>
      </c>
      <c r="Z8" s="238"/>
      <c r="AA8" s="238"/>
      <c r="AB8" s="239"/>
    </row>
    <row r="9" spans="1:28" ht="17.25">
      <c r="A9" s="94"/>
      <c r="B9" s="102"/>
      <c r="C9" s="96">
        <v>8</v>
      </c>
      <c r="D9" s="97">
        <v>79</v>
      </c>
      <c r="E9" s="97">
        <v>7.5</v>
      </c>
      <c r="F9" s="98">
        <v>4.2</v>
      </c>
      <c r="G9" s="99">
        <v>1.08</v>
      </c>
      <c r="H9" s="100"/>
      <c r="I9" s="97"/>
      <c r="J9" s="111">
        <v>89.458499999999987</v>
      </c>
      <c r="K9" s="111">
        <f t="shared" si="0"/>
        <v>357.83399999999995</v>
      </c>
      <c r="L9" s="169"/>
      <c r="N9" s="196"/>
      <c r="O9" s="199"/>
      <c r="P9" s="103">
        <v>2</v>
      </c>
      <c r="Q9" s="119">
        <v>4.59</v>
      </c>
      <c r="R9" s="119">
        <v>4.08</v>
      </c>
      <c r="S9" s="2">
        <f t="shared" ref="S9:S10" si="6">R9/Q9*100</f>
        <v>88.8888888888889</v>
      </c>
      <c r="T9" s="119">
        <v>35.64</v>
      </c>
      <c r="U9" s="119">
        <v>25.53</v>
      </c>
      <c r="V9" s="2">
        <f t="shared" ref="V9:V10" si="7">U9/T9*100</f>
        <v>71.632996632996637</v>
      </c>
      <c r="W9" s="119">
        <v>58.83</v>
      </c>
      <c r="X9" s="119">
        <v>54.93</v>
      </c>
      <c r="Y9" s="233">
        <f t="shared" ref="Y9:Y10" si="8">X9/W9*100</f>
        <v>93.370729219785829</v>
      </c>
      <c r="Z9" s="238"/>
      <c r="AA9" s="238"/>
      <c r="AB9" s="239"/>
    </row>
    <row r="10" spans="1:28" ht="17.25">
      <c r="A10" s="94"/>
      <c r="B10" s="102"/>
      <c r="C10" s="96">
        <v>9</v>
      </c>
      <c r="D10" s="97">
        <v>79</v>
      </c>
      <c r="E10" s="97">
        <v>7</v>
      </c>
      <c r="F10" s="98">
        <v>4.5</v>
      </c>
      <c r="G10" s="99">
        <v>1.1100000000000001</v>
      </c>
      <c r="H10" s="100"/>
      <c r="I10" s="97"/>
      <c r="J10" s="111">
        <v>75.416999999999987</v>
      </c>
      <c r="K10" s="111">
        <f t="shared" si="0"/>
        <v>301.66799999999995</v>
      </c>
      <c r="L10" s="169"/>
      <c r="N10" s="196"/>
      <c r="O10" s="199"/>
      <c r="P10" s="103">
        <v>3</v>
      </c>
      <c r="Q10" s="119">
        <v>4.32</v>
      </c>
      <c r="R10" s="119">
        <v>3.79</v>
      </c>
      <c r="S10" s="2">
        <f t="shared" si="6"/>
        <v>87.731481481481481</v>
      </c>
      <c r="T10" s="119">
        <v>33.909999999999997</v>
      </c>
      <c r="U10" s="119">
        <v>22.15</v>
      </c>
      <c r="V10" s="2">
        <f t="shared" si="7"/>
        <v>65.319964612208793</v>
      </c>
      <c r="W10" s="119">
        <v>50.09</v>
      </c>
      <c r="X10" s="119">
        <v>46.57</v>
      </c>
      <c r="Y10" s="233">
        <f t="shared" si="8"/>
        <v>92.972649231383514</v>
      </c>
      <c r="Z10" s="238"/>
      <c r="AA10" s="238"/>
      <c r="AB10" s="239"/>
    </row>
    <row r="11" spans="1:28" ht="17.25">
      <c r="A11" s="94"/>
      <c r="B11" s="102"/>
      <c r="C11" s="96">
        <v>10</v>
      </c>
      <c r="D11" s="97">
        <v>79</v>
      </c>
      <c r="E11" s="97">
        <v>7</v>
      </c>
      <c r="F11" s="98">
        <v>4</v>
      </c>
      <c r="G11" s="99">
        <v>1.1299999999999999</v>
      </c>
      <c r="H11" s="100"/>
      <c r="I11" s="97"/>
      <c r="J11" s="111">
        <v>46.298999999999999</v>
      </c>
      <c r="K11" s="111">
        <f t="shared" si="0"/>
        <v>185.196</v>
      </c>
      <c r="L11" s="169"/>
      <c r="N11" s="196"/>
      <c r="O11" s="199"/>
      <c r="P11" s="106" t="s">
        <v>39</v>
      </c>
      <c r="Q11" s="107">
        <f t="shared" ref="Q11:AB11" si="9">AVERAGE(Q8:Q10)</f>
        <v>4.78</v>
      </c>
      <c r="R11" s="107">
        <f t="shared" si="9"/>
        <v>4.2466666666666661</v>
      </c>
      <c r="S11" s="108">
        <f t="shared" si="9"/>
        <v>88.769098287974899</v>
      </c>
      <c r="T11" s="107">
        <f t="shared" si="9"/>
        <v>34.57</v>
      </c>
      <c r="U11" s="107">
        <f t="shared" si="9"/>
        <v>23.77333333333333</v>
      </c>
      <c r="V11" s="108">
        <f t="shared" si="9"/>
        <v>68.718902772601652</v>
      </c>
      <c r="W11" s="107">
        <f t="shared" si="9"/>
        <v>53.123333333333335</v>
      </c>
      <c r="X11" s="107">
        <f t="shared" si="9"/>
        <v>49.493333333333332</v>
      </c>
      <c r="Y11" s="234">
        <f t="shared" si="9"/>
        <v>93.155093775100724</v>
      </c>
      <c r="Z11" s="240"/>
      <c r="AA11" s="240"/>
      <c r="AB11" s="241"/>
    </row>
    <row r="12" spans="1:28" ht="17.25">
      <c r="A12" s="94"/>
      <c r="B12" s="102"/>
      <c r="C12" s="96">
        <v>11</v>
      </c>
      <c r="D12" s="97">
        <v>78</v>
      </c>
      <c r="E12" s="97">
        <v>8</v>
      </c>
      <c r="F12" s="98">
        <v>6.7</v>
      </c>
      <c r="G12" s="126">
        <v>1.18</v>
      </c>
      <c r="H12" s="100">
        <v>38</v>
      </c>
      <c r="I12" s="97">
        <f>H12*16.67</f>
        <v>633.46</v>
      </c>
      <c r="J12" s="111"/>
      <c r="K12" s="111"/>
      <c r="L12" s="169"/>
      <c r="N12" s="197"/>
      <c r="O12" s="200"/>
      <c r="P12" s="106" t="s">
        <v>69</v>
      </c>
      <c r="Q12" s="107">
        <f>STDEV(Q8:Q11)</f>
        <v>0.47265209192385876</v>
      </c>
      <c r="R12" s="107">
        <f t="shared" ref="R12:AB12" si="10">STDEV(R8:R11)</f>
        <v>0.45638677554119483</v>
      </c>
      <c r="S12" s="107">
        <f t="shared" si="10"/>
        <v>0.8027875121170549</v>
      </c>
      <c r="T12" s="107">
        <f t="shared" si="10"/>
        <v>0.76345704965418293</v>
      </c>
      <c r="U12" s="107">
        <f t="shared" si="10"/>
        <v>1.3830963652455885</v>
      </c>
      <c r="V12" s="107">
        <f t="shared" si="10"/>
        <v>2.5999870282116779</v>
      </c>
      <c r="W12" s="107">
        <f t="shared" si="10"/>
        <v>4.0378982431733226</v>
      </c>
      <c r="X12" s="107">
        <f t="shared" si="10"/>
        <v>3.8479460610680203</v>
      </c>
      <c r="Y12" s="235">
        <f t="shared" si="10"/>
        <v>0.16420139305518253</v>
      </c>
      <c r="Z12" s="240"/>
      <c r="AA12" s="240"/>
      <c r="AB12" s="240"/>
    </row>
    <row r="13" spans="1:28" ht="17.25">
      <c r="A13" s="94"/>
      <c r="B13" s="102"/>
      <c r="C13" s="96">
        <v>12</v>
      </c>
      <c r="D13" s="97">
        <v>75</v>
      </c>
      <c r="E13" s="97">
        <v>7.5</v>
      </c>
      <c r="F13" s="98">
        <v>4.5</v>
      </c>
      <c r="G13" s="126">
        <v>1.2</v>
      </c>
      <c r="H13" s="100"/>
      <c r="I13" s="97"/>
      <c r="J13" s="111"/>
      <c r="K13" s="111"/>
      <c r="L13" s="169"/>
      <c r="N13" s="195" t="s">
        <v>33</v>
      </c>
      <c r="O13" s="198" t="s">
        <v>70</v>
      </c>
      <c r="P13" s="103">
        <v>1</v>
      </c>
      <c r="Q13" s="119">
        <v>4.6900000000000004</v>
      </c>
      <c r="R13" s="119">
        <v>4.28</v>
      </c>
      <c r="S13" s="2">
        <f>R13/Q13*100</f>
        <v>91.257995735607679</v>
      </c>
      <c r="T13" s="119">
        <v>25.85</v>
      </c>
      <c r="U13" s="119">
        <v>19.96</v>
      </c>
      <c r="V13" s="2">
        <f>U13/T13*100</f>
        <v>77.214700193423596</v>
      </c>
      <c r="W13" s="119">
        <v>49.66</v>
      </c>
      <c r="X13" s="119">
        <v>46.12</v>
      </c>
      <c r="Y13" s="233">
        <f>X13/W13*100</f>
        <v>92.871526379379787</v>
      </c>
      <c r="Z13" s="238"/>
      <c r="AA13" s="238"/>
      <c r="AB13" s="239"/>
    </row>
    <row r="14" spans="1:28" ht="17.25">
      <c r="A14" s="94"/>
      <c r="B14" s="102"/>
      <c r="C14" s="96">
        <v>13</v>
      </c>
      <c r="D14" s="97">
        <v>77</v>
      </c>
      <c r="E14" s="97">
        <v>8</v>
      </c>
      <c r="F14" s="98">
        <v>6.8</v>
      </c>
      <c r="G14" s="126">
        <v>1.21</v>
      </c>
      <c r="H14" s="100"/>
      <c r="I14" s="97"/>
      <c r="J14" s="111"/>
      <c r="K14" s="111"/>
      <c r="L14" s="169"/>
      <c r="N14" s="196"/>
      <c r="O14" s="199"/>
      <c r="P14" s="103">
        <v>2</v>
      </c>
      <c r="Q14" s="119">
        <v>7.38</v>
      </c>
      <c r="R14" s="119">
        <v>6.7</v>
      </c>
      <c r="S14" s="2">
        <f t="shared" ref="S14:S15" si="11">R14/Q14*100</f>
        <v>90.785907859078591</v>
      </c>
      <c r="T14" s="119">
        <v>40.11</v>
      </c>
      <c r="U14" s="119">
        <v>25.09</v>
      </c>
      <c r="V14" s="2">
        <f t="shared" ref="V14:V15" si="12">U14/T14*100</f>
        <v>62.55297930690601</v>
      </c>
      <c r="W14" s="119">
        <v>72.06</v>
      </c>
      <c r="X14" s="119">
        <v>66.69</v>
      </c>
      <c r="Y14" s="233">
        <f t="shared" ref="Y14:Y15" si="13">X14/W14*100</f>
        <v>92.547876769358865</v>
      </c>
      <c r="Z14" s="238"/>
      <c r="AA14" s="238"/>
      <c r="AB14" s="239"/>
    </row>
    <row r="15" spans="1:28" ht="17.25">
      <c r="A15" s="94"/>
      <c r="B15" s="102"/>
      <c r="C15" s="96">
        <v>14</v>
      </c>
      <c r="D15" s="97">
        <v>72</v>
      </c>
      <c r="E15" s="97">
        <v>6.5</v>
      </c>
      <c r="F15" s="98">
        <v>8.5</v>
      </c>
      <c r="G15" s="126">
        <v>0.96</v>
      </c>
      <c r="H15" s="100"/>
      <c r="I15" s="97"/>
      <c r="J15" s="111"/>
      <c r="K15" s="111"/>
      <c r="L15" s="169"/>
      <c r="N15" s="196"/>
      <c r="O15" s="199"/>
      <c r="P15" s="103">
        <v>3</v>
      </c>
      <c r="Q15" s="119">
        <v>5.42</v>
      </c>
      <c r="R15" s="119">
        <v>4.4000000000000004</v>
      </c>
      <c r="S15" s="2">
        <f t="shared" si="11"/>
        <v>81.180811808118094</v>
      </c>
      <c r="T15" s="119">
        <v>28.45</v>
      </c>
      <c r="U15" s="119">
        <v>17.440000000000001</v>
      </c>
      <c r="V15" s="2">
        <f t="shared" si="12"/>
        <v>61.300527240773292</v>
      </c>
      <c r="W15" s="119">
        <v>51.87</v>
      </c>
      <c r="X15" s="119">
        <v>47.8</v>
      </c>
      <c r="Y15" s="233">
        <f t="shared" si="13"/>
        <v>92.153460574513204</v>
      </c>
      <c r="Z15" s="238"/>
      <c r="AA15" s="238"/>
      <c r="AB15" s="239"/>
    </row>
    <row r="16" spans="1:28" ht="17.25">
      <c r="A16" s="94"/>
      <c r="B16" s="102"/>
      <c r="C16" s="96">
        <v>15</v>
      </c>
      <c r="D16" s="97">
        <v>71</v>
      </c>
      <c r="E16" s="97">
        <v>8</v>
      </c>
      <c r="F16" s="98">
        <v>10.9</v>
      </c>
      <c r="G16" s="126">
        <v>0.99</v>
      </c>
      <c r="H16" s="100"/>
      <c r="I16" s="97"/>
      <c r="J16" s="111"/>
      <c r="K16" s="111"/>
      <c r="L16" s="169"/>
      <c r="N16" s="196"/>
      <c r="O16" s="199"/>
      <c r="P16" s="106" t="s">
        <v>39</v>
      </c>
      <c r="Q16" s="107">
        <f t="shared" ref="Q16:AB16" si="14">AVERAGE(Q13:Q15)</f>
        <v>5.830000000000001</v>
      </c>
      <c r="R16" s="107">
        <f t="shared" si="14"/>
        <v>5.1266666666666669</v>
      </c>
      <c r="S16" s="108">
        <f t="shared" si="14"/>
        <v>87.741571800934778</v>
      </c>
      <c r="T16" s="107">
        <f t="shared" si="14"/>
        <v>31.470000000000002</v>
      </c>
      <c r="U16" s="107">
        <f t="shared" si="14"/>
        <v>20.83</v>
      </c>
      <c r="V16" s="108">
        <f t="shared" si="14"/>
        <v>67.022735580367637</v>
      </c>
      <c r="W16" s="107">
        <f t="shared" si="14"/>
        <v>57.863333333333337</v>
      </c>
      <c r="X16" s="107">
        <f t="shared" si="14"/>
        <v>53.536666666666669</v>
      </c>
      <c r="Y16" s="234">
        <f t="shared" si="14"/>
        <v>92.524287907750605</v>
      </c>
      <c r="Z16" s="240"/>
      <c r="AA16" s="240"/>
      <c r="AB16" s="241"/>
    </row>
    <row r="17" spans="1:28" ht="17.25">
      <c r="A17" s="94"/>
      <c r="B17" s="102"/>
      <c r="C17" s="109" t="s">
        <v>45</v>
      </c>
      <c r="D17" s="110">
        <f>AVERAGE(D2:D16)</f>
        <v>74.466666666666669</v>
      </c>
      <c r="E17" s="110">
        <f t="shared" ref="E17:I17" si="15">AVERAGE(E2:E16)</f>
        <v>7.7333333333333334</v>
      </c>
      <c r="F17" s="110">
        <f t="shared" si="15"/>
        <v>6.7533333333333339</v>
      </c>
      <c r="G17" s="110">
        <f t="shared" si="15"/>
        <v>1.1186666666666665</v>
      </c>
      <c r="H17" s="110">
        <f t="shared" si="15"/>
        <v>35.333333333333336</v>
      </c>
      <c r="I17" s="110">
        <f t="shared" si="15"/>
        <v>589.00666666666666</v>
      </c>
      <c r="J17" s="157">
        <f t="shared" ref="J17:K17" si="16">AVERAGE(J2:J16)</f>
        <v>86.784750000000003</v>
      </c>
      <c r="K17" s="157">
        <f t="shared" si="16"/>
        <v>347.13900000000001</v>
      </c>
      <c r="L17" s="169"/>
      <c r="N17" s="197"/>
      <c r="O17" s="200"/>
      <c r="P17" s="106" t="s">
        <v>69</v>
      </c>
      <c r="Q17" s="107">
        <f>STDEV(Q13:Q16)</f>
        <v>1.1358110171444284</v>
      </c>
      <c r="R17" s="107">
        <f t="shared" ref="R17:AB17" si="17">STDEV(R13:R16)</f>
        <v>1.1135927841400943</v>
      </c>
      <c r="S17" s="107">
        <f t="shared" si="17"/>
        <v>4.643159520793251</v>
      </c>
      <c r="T17" s="107">
        <f t="shared" si="17"/>
        <v>6.2009246622311558</v>
      </c>
      <c r="U17" s="107">
        <f t="shared" si="17"/>
        <v>3.1831116851282744</v>
      </c>
      <c r="V17" s="107">
        <f t="shared" si="17"/>
        <v>7.2249228853937151</v>
      </c>
      <c r="W17" s="107">
        <f t="shared" si="17"/>
        <v>10.079022218890511</v>
      </c>
      <c r="X17" s="107">
        <f t="shared" si="17"/>
        <v>9.3260650270565897</v>
      </c>
      <c r="Y17" s="235">
        <f t="shared" si="17"/>
        <v>0.29362328566112655</v>
      </c>
      <c r="Z17" s="240"/>
      <c r="AA17" s="240"/>
      <c r="AB17" s="240"/>
    </row>
    <row r="18" spans="1:28" ht="17.25">
      <c r="A18" s="94"/>
      <c r="B18" s="102"/>
      <c r="C18" s="109" t="s">
        <v>40</v>
      </c>
      <c r="D18" s="110">
        <f>STDEV(D2:D16)</f>
        <v>5.3300585183958162</v>
      </c>
      <c r="E18" s="110">
        <f t="shared" ref="E18:I18" si="18">STDEV(E2:E16)</f>
        <v>0.67788185513687371</v>
      </c>
      <c r="F18" s="110">
        <f t="shared" si="18"/>
        <v>1.9260865826357634</v>
      </c>
      <c r="G18" s="110">
        <f t="shared" si="18"/>
        <v>9.3569429277077953E-2</v>
      </c>
      <c r="H18" s="110">
        <f t="shared" si="18"/>
        <v>2.5166114784235831</v>
      </c>
      <c r="I18" s="110">
        <f t="shared" si="18"/>
        <v>41.951913345321145</v>
      </c>
      <c r="J18" s="157">
        <f t="shared" ref="J18:K18" si="19">STDEV(J2:J16)</f>
        <v>25.851772210097675</v>
      </c>
      <c r="K18" s="157">
        <f t="shared" si="19"/>
        <v>103.4070888403907</v>
      </c>
      <c r="L18" s="169"/>
      <c r="N18" s="195" t="s">
        <v>34</v>
      </c>
      <c r="O18" s="198" t="s">
        <v>70</v>
      </c>
      <c r="P18" s="103">
        <v>1</v>
      </c>
      <c r="Q18" s="119">
        <v>5.22</v>
      </c>
      <c r="R18" s="119">
        <v>4.8099999999999996</v>
      </c>
      <c r="S18" s="2">
        <f>R18/Q18*100</f>
        <v>92.145593869731798</v>
      </c>
      <c r="T18" s="119">
        <v>24.85</v>
      </c>
      <c r="U18" s="119">
        <v>20.71</v>
      </c>
      <c r="V18" s="2">
        <f>U18/T18*100</f>
        <v>83.34004024144869</v>
      </c>
      <c r="W18" s="119">
        <v>43</v>
      </c>
      <c r="X18" s="119">
        <v>41.16</v>
      </c>
      <c r="Y18" s="233">
        <f>X18/W18*100</f>
        <v>95.720930232558132</v>
      </c>
      <c r="Z18" s="238"/>
      <c r="AA18" s="238"/>
      <c r="AB18" s="239"/>
    </row>
    <row r="19" spans="1:28" ht="17.25">
      <c r="A19" s="94" t="s">
        <v>32</v>
      </c>
      <c r="B19" s="95"/>
      <c r="C19" s="96">
        <v>1</v>
      </c>
      <c r="D19" s="97">
        <v>76</v>
      </c>
      <c r="E19" s="97">
        <v>9</v>
      </c>
      <c r="F19" s="98">
        <v>3.4</v>
      </c>
      <c r="G19" s="126">
        <v>0.5</v>
      </c>
      <c r="H19" s="100">
        <v>36</v>
      </c>
      <c r="I19" s="97">
        <f>H19*16.67</f>
        <v>600.12000000000012</v>
      </c>
      <c r="J19" s="111">
        <v>96.714999999999989</v>
      </c>
      <c r="K19" s="111">
        <f>J19*4</f>
        <v>386.85999999999996</v>
      </c>
      <c r="L19" s="169"/>
      <c r="N19" s="196"/>
      <c r="O19" s="199"/>
      <c r="P19" s="103">
        <v>2</v>
      </c>
      <c r="Q19" s="119">
        <v>3.82</v>
      </c>
      <c r="R19" s="119">
        <v>3.38</v>
      </c>
      <c r="S19" s="2">
        <f t="shared" ref="S19:S20" si="20">R19/Q19*100</f>
        <v>88.481675392670155</v>
      </c>
      <c r="T19" s="119">
        <v>20.29</v>
      </c>
      <c r="U19" s="119">
        <v>17.28</v>
      </c>
      <c r="V19" s="2">
        <f t="shared" ref="V19:V20" si="21">U19/T19*100</f>
        <v>85.165105963528845</v>
      </c>
      <c r="W19" s="119">
        <v>35.25</v>
      </c>
      <c r="X19" s="119">
        <v>34.44</v>
      </c>
      <c r="Y19" s="233">
        <f t="shared" ref="Y19:Y20" si="22">X19/W19*100</f>
        <v>97.702127659574472</v>
      </c>
      <c r="Z19" s="238"/>
      <c r="AA19" s="238"/>
      <c r="AB19" s="239"/>
    </row>
    <row r="20" spans="1:28" ht="17.25">
      <c r="A20" s="94"/>
      <c r="B20" s="102"/>
      <c r="C20" s="96">
        <v>2</v>
      </c>
      <c r="D20" s="97">
        <v>73</v>
      </c>
      <c r="E20" s="97">
        <v>9</v>
      </c>
      <c r="F20" s="98">
        <v>3.4</v>
      </c>
      <c r="G20" s="126">
        <v>0.67</v>
      </c>
      <c r="H20" s="100"/>
      <c r="I20" s="97"/>
      <c r="J20" s="111">
        <v>87.273499999999999</v>
      </c>
      <c r="K20" s="111">
        <f t="shared" ref="K20:K28" si="23">J20*4</f>
        <v>349.09399999999999</v>
      </c>
      <c r="L20" s="169"/>
      <c r="N20" s="196"/>
      <c r="O20" s="199"/>
      <c r="P20" s="103">
        <v>3</v>
      </c>
      <c r="Q20" s="119">
        <v>5.6</v>
      </c>
      <c r="R20" s="119">
        <v>5.13</v>
      </c>
      <c r="S20" s="2">
        <f t="shared" si="20"/>
        <v>91.607142857142861</v>
      </c>
      <c r="T20" s="119">
        <v>28.8</v>
      </c>
      <c r="U20" s="119">
        <v>22.44</v>
      </c>
      <c r="V20" s="2">
        <f t="shared" si="21"/>
        <v>77.916666666666671</v>
      </c>
      <c r="W20" s="119">
        <v>44.4</v>
      </c>
      <c r="X20" s="119">
        <v>42.71</v>
      </c>
      <c r="Y20" s="233">
        <f t="shared" si="22"/>
        <v>96.193693693693689</v>
      </c>
      <c r="Z20" s="238"/>
      <c r="AA20" s="238"/>
      <c r="AB20" s="239"/>
    </row>
    <row r="21" spans="1:28" ht="17.25">
      <c r="A21" s="94"/>
      <c r="B21" s="102"/>
      <c r="C21" s="96">
        <v>3</v>
      </c>
      <c r="D21" s="97">
        <v>74</v>
      </c>
      <c r="E21" s="97">
        <v>7.5</v>
      </c>
      <c r="F21" s="98">
        <v>5.0999999999999996</v>
      </c>
      <c r="G21" s="126">
        <v>0.76</v>
      </c>
      <c r="H21" s="100"/>
      <c r="I21" s="97"/>
      <c r="J21" s="111">
        <v>71.667999999999992</v>
      </c>
      <c r="K21" s="111">
        <f t="shared" si="23"/>
        <v>286.67199999999997</v>
      </c>
      <c r="L21" s="169"/>
      <c r="N21" s="196"/>
      <c r="O21" s="199"/>
      <c r="P21" s="106" t="s">
        <v>39</v>
      </c>
      <c r="Q21" s="107">
        <f t="shared" ref="Q21:AB21" si="24">AVERAGE(Q18:Q20)</f>
        <v>4.88</v>
      </c>
      <c r="R21" s="107">
        <f t="shared" si="24"/>
        <v>4.4400000000000004</v>
      </c>
      <c r="S21" s="108">
        <f t="shared" si="24"/>
        <v>90.744804039848262</v>
      </c>
      <c r="T21" s="107">
        <f t="shared" si="24"/>
        <v>24.646666666666665</v>
      </c>
      <c r="U21" s="107">
        <f t="shared" si="24"/>
        <v>20.143333333333334</v>
      </c>
      <c r="V21" s="108">
        <f t="shared" si="24"/>
        <v>82.140604290548069</v>
      </c>
      <c r="W21" s="107">
        <f t="shared" si="24"/>
        <v>40.883333333333333</v>
      </c>
      <c r="X21" s="107">
        <f t="shared" si="24"/>
        <v>39.436666666666667</v>
      </c>
      <c r="Y21" s="234">
        <f t="shared" si="24"/>
        <v>96.538917195275417</v>
      </c>
      <c r="Z21" s="240"/>
      <c r="AA21" s="240"/>
      <c r="AB21" s="241"/>
    </row>
    <row r="22" spans="1:28" ht="17.25">
      <c r="A22" s="94"/>
      <c r="B22" s="102"/>
      <c r="C22" s="96">
        <v>4</v>
      </c>
      <c r="D22" s="97">
        <v>64</v>
      </c>
      <c r="E22" s="97">
        <v>8.5</v>
      </c>
      <c r="F22" s="98">
        <v>4.9000000000000004</v>
      </c>
      <c r="G22" s="126">
        <v>0.78</v>
      </c>
      <c r="H22" s="100"/>
      <c r="I22" s="97"/>
      <c r="J22" s="111">
        <v>148.94800000000001</v>
      </c>
      <c r="K22" s="111">
        <f t="shared" si="23"/>
        <v>595.79200000000003</v>
      </c>
      <c r="L22" s="169"/>
      <c r="N22" s="197"/>
      <c r="O22" s="200"/>
      <c r="P22" s="106" t="s">
        <v>69</v>
      </c>
      <c r="Q22" s="107">
        <f>STDEV(Q18:Q21)</f>
        <v>0.76541927508174601</v>
      </c>
      <c r="R22" s="107">
        <f t="shared" ref="R22:AB22" si="25">STDEV(R18:R21)</f>
        <v>0.7608328769622541</v>
      </c>
      <c r="S22" s="107">
        <f t="shared" si="25"/>
        <v>1.6153009685500719</v>
      </c>
      <c r="T22" s="107">
        <f t="shared" si="25"/>
        <v>3.47716679049035</v>
      </c>
      <c r="U22" s="107">
        <f t="shared" si="25"/>
        <v>2.1443310275131395</v>
      </c>
      <c r="V22" s="107">
        <f t="shared" si="25"/>
        <v>3.0783061370726386</v>
      </c>
      <c r="W22" s="107">
        <f t="shared" si="25"/>
        <v>4.0241631290106623</v>
      </c>
      <c r="X22" s="107">
        <f t="shared" si="25"/>
        <v>3.5893948731722958</v>
      </c>
      <c r="Y22" s="235">
        <f t="shared" si="25"/>
        <v>0.84485512002051222</v>
      </c>
      <c r="Z22" s="240"/>
      <c r="AA22" s="240"/>
      <c r="AB22" s="240"/>
    </row>
    <row r="23" spans="1:28" ht="17.25">
      <c r="A23" s="94"/>
      <c r="B23" s="102"/>
      <c r="C23" s="96">
        <v>5</v>
      </c>
      <c r="D23" s="97">
        <v>72</v>
      </c>
      <c r="E23" s="97">
        <v>6.5</v>
      </c>
      <c r="F23" s="98">
        <v>7.5</v>
      </c>
      <c r="G23" s="126">
        <v>0.86</v>
      </c>
      <c r="H23" s="100"/>
      <c r="I23" s="97"/>
      <c r="J23" s="111">
        <v>114.64349999999999</v>
      </c>
      <c r="K23" s="111">
        <f t="shared" si="23"/>
        <v>458.57399999999996</v>
      </c>
      <c r="L23" s="169"/>
      <c r="N23" s="195" t="s">
        <v>35</v>
      </c>
      <c r="O23" s="198" t="s">
        <v>70</v>
      </c>
      <c r="P23" s="103">
        <v>1</v>
      </c>
      <c r="Q23" s="119">
        <v>5.58</v>
      </c>
      <c r="R23" s="119">
        <v>5.27</v>
      </c>
      <c r="S23" s="2">
        <f>R23/Q23*100</f>
        <v>94.444444444444429</v>
      </c>
      <c r="T23" s="119">
        <v>26.18</v>
      </c>
      <c r="U23" s="119">
        <v>22.55</v>
      </c>
      <c r="V23" s="2">
        <f>U23/T23*100</f>
        <v>86.134453781512605</v>
      </c>
      <c r="W23" s="119">
        <v>58.23</v>
      </c>
      <c r="X23" s="119">
        <v>54.07</v>
      </c>
      <c r="Y23" s="233">
        <f>X23/W23*100</f>
        <v>92.855916194401516</v>
      </c>
      <c r="Z23" s="238"/>
      <c r="AA23" s="238"/>
      <c r="AB23" s="239"/>
    </row>
    <row r="24" spans="1:28" ht="17.25">
      <c r="A24" s="94"/>
      <c r="B24" s="102"/>
      <c r="C24" s="96">
        <v>6</v>
      </c>
      <c r="D24" s="97">
        <v>75</v>
      </c>
      <c r="E24" s="97">
        <v>8</v>
      </c>
      <c r="F24" s="98">
        <v>3</v>
      </c>
      <c r="G24" s="99">
        <v>0.89</v>
      </c>
      <c r="H24" s="100">
        <v>45</v>
      </c>
      <c r="I24" s="97">
        <f>H24*16.67</f>
        <v>750.15000000000009</v>
      </c>
      <c r="J24" s="111">
        <v>144.48599999999999</v>
      </c>
      <c r="K24" s="111">
        <f t="shared" si="23"/>
        <v>577.94399999999996</v>
      </c>
      <c r="L24" s="169"/>
      <c r="N24" s="196"/>
      <c r="O24" s="199"/>
      <c r="P24" s="103">
        <v>2</v>
      </c>
      <c r="Q24" s="119">
        <v>4.92</v>
      </c>
      <c r="R24" s="119">
        <v>4.59</v>
      </c>
      <c r="S24" s="2">
        <f t="shared" ref="S24:S25" si="26">R24/Q24*100</f>
        <v>93.292682926829258</v>
      </c>
      <c r="T24" s="119">
        <v>24.43</v>
      </c>
      <c r="U24" s="119">
        <v>20.36</v>
      </c>
      <c r="V24" s="2">
        <f t="shared" ref="V24:V25" si="27">U24/T24*100</f>
        <v>83.340155546459272</v>
      </c>
      <c r="W24" s="119">
        <v>51.81</v>
      </c>
      <c r="X24" s="119">
        <v>48.31</v>
      </c>
      <c r="Y24" s="233">
        <f t="shared" ref="Y24:Y25" si="28">X24/W24*100</f>
        <v>93.244547384674775</v>
      </c>
      <c r="Z24" s="242"/>
      <c r="AA24" s="238"/>
      <c r="AB24" s="239"/>
    </row>
    <row r="25" spans="1:28" ht="17.25">
      <c r="A25" s="94"/>
      <c r="B25" s="102"/>
      <c r="C25" s="96">
        <v>7</v>
      </c>
      <c r="D25" s="97">
        <v>83</v>
      </c>
      <c r="E25" s="97">
        <v>8.5</v>
      </c>
      <c r="F25" s="98">
        <v>2.8</v>
      </c>
      <c r="G25" s="99">
        <v>1.06</v>
      </c>
      <c r="H25" s="100"/>
      <c r="I25" s="97"/>
      <c r="J25" s="111">
        <v>95.035999999999987</v>
      </c>
      <c r="K25" s="111">
        <f t="shared" si="23"/>
        <v>380.14399999999995</v>
      </c>
      <c r="L25" s="169"/>
      <c r="N25" s="196"/>
      <c r="O25" s="199"/>
      <c r="P25" s="103">
        <v>3</v>
      </c>
      <c r="Q25" s="119">
        <v>6</v>
      </c>
      <c r="R25" s="119">
        <v>5.65</v>
      </c>
      <c r="S25" s="2">
        <f t="shared" si="26"/>
        <v>94.166666666666671</v>
      </c>
      <c r="T25" s="119">
        <v>27.36</v>
      </c>
      <c r="U25" s="119">
        <v>22.28</v>
      </c>
      <c r="V25" s="2">
        <f t="shared" si="27"/>
        <v>81.432748538011708</v>
      </c>
      <c r="W25" s="119">
        <v>55.09</v>
      </c>
      <c r="X25" s="119">
        <v>50.76</v>
      </c>
      <c r="Y25" s="233">
        <f t="shared" si="28"/>
        <v>92.14013432564893</v>
      </c>
      <c r="Z25" s="242"/>
      <c r="AA25" s="238"/>
      <c r="AB25" s="239"/>
    </row>
    <row r="26" spans="1:28" ht="17.25">
      <c r="A26" s="94"/>
      <c r="B26" s="102"/>
      <c r="C26" s="96">
        <v>8</v>
      </c>
      <c r="D26" s="97">
        <v>83</v>
      </c>
      <c r="E26" s="97">
        <v>8.5</v>
      </c>
      <c r="F26" s="98">
        <v>5.3</v>
      </c>
      <c r="G26" s="99">
        <v>1.08</v>
      </c>
      <c r="H26" s="100"/>
      <c r="I26" s="97"/>
      <c r="J26" s="111">
        <v>86.744500000000002</v>
      </c>
      <c r="K26" s="111">
        <f t="shared" si="23"/>
        <v>346.97800000000001</v>
      </c>
      <c r="L26" s="169"/>
      <c r="N26" s="196"/>
      <c r="O26" s="199"/>
      <c r="P26" s="106" t="s">
        <v>39</v>
      </c>
      <c r="Q26" s="107">
        <f t="shared" ref="Q26:AB26" si="29">AVERAGE(Q23:Q25)</f>
        <v>5.5</v>
      </c>
      <c r="R26" s="107">
        <f t="shared" si="29"/>
        <v>5.17</v>
      </c>
      <c r="S26" s="108">
        <f t="shared" si="29"/>
        <v>93.967931345980119</v>
      </c>
      <c r="T26" s="107">
        <f t="shared" si="29"/>
        <v>25.99</v>
      </c>
      <c r="U26" s="107">
        <f t="shared" si="29"/>
        <v>21.73</v>
      </c>
      <c r="V26" s="108">
        <f t="shared" si="29"/>
        <v>83.635785955327862</v>
      </c>
      <c r="W26" s="107">
        <f t="shared" si="29"/>
        <v>55.043333333333329</v>
      </c>
      <c r="X26" s="107">
        <f t="shared" si="29"/>
        <v>51.04666666666666</v>
      </c>
      <c r="Y26" s="234">
        <f t="shared" si="29"/>
        <v>92.74686596824175</v>
      </c>
      <c r="Z26" s="240"/>
      <c r="AA26" s="240"/>
      <c r="AB26" s="241"/>
    </row>
    <row r="27" spans="1:28" ht="17.25">
      <c r="A27" s="94"/>
      <c r="B27" s="102"/>
      <c r="C27" s="96">
        <v>9</v>
      </c>
      <c r="D27" s="97">
        <v>70</v>
      </c>
      <c r="E27" s="97">
        <v>7.5</v>
      </c>
      <c r="F27" s="98">
        <v>6.2</v>
      </c>
      <c r="G27" s="99">
        <v>0.98</v>
      </c>
      <c r="H27" s="100"/>
      <c r="I27" s="97"/>
      <c r="J27" s="111">
        <v>30.371499999999997</v>
      </c>
      <c r="K27" s="111">
        <f t="shared" si="23"/>
        <v>121.48599999999999</v>
      </c>
      <c r="L27" s="169"/>
      <c r="N27" s="197"/>
      <c r="O27" s="200"/>
      <c r="P27" s="106" t="s">
        <v>69</v>
      </c>
      <c r="Q27" s="107">
        <f>STDEV(Q23:Q26)</f>
        <v>0.44452221541785741</v>
      </c>
      <c r="R27" s="107">
        <f t="shared" ref="R27:AB27" si="30">STDEV(R23:R26)</f>
        <v>0.43848223073080944</v>
      </c>
      <c r="S27" s="107">
        <f t="shared" si="30"/>
        <v>0.49075482278566918</v>
      </c>
      <c r="T27" s="107">
        <f t="shared" si="30"/>
        <v>1.2036887748361977</v>
      </c>
      <c r="U27" s="107">
        <f t="shared" si="30"/>
        <v>0.97498717940288904</v>
      </c>
      <c r="V27" s="107">
        <f t="shared" si="30"/>
        <v>1.9308126187656174</v>
      </c>
      <c r="W27" s="107">
        <f t="shared" si="30"/>
        <v>2.6211617441296671</v>
      </c>
      <c r="X27" s="107">
        <f t="shared" si="30"/>
        <v>2.3602306855239563</v>
      </c>
      <c r="Y27" s="235">
        <f t="shared" si="30"/>
        <v>0.45742104244399723</v>
      </c>
      <c r="Z27" s="240"/>
      <c r="AA27" s="240"/>
      <c r="AB27" s="240"/>
    </row>
    <row r="28" spans="1:28" ht="17.25">
      <c r="A28" s="94"/>
      <c r="B28" s="102"/>
      <c r="C28" s="96">
        <v>10</v>
      </c>
      <c r="D28" s="97">
        <v>65</v>
      </c>
      <c r="E28" s="97">
        <v>8</v>
      </c>
      <c r="F28" s="98">
        <v>7.2</v>
      </c>
      <c r="G28" s="99">
        <v>0.98</v>
      </c>
      <c r="H28" s="100"/>
      <c r="I28" s="97"/>
      <c r="J28" s="111">
        <v>65.952500000000001</v>
      </c>
      <c r="K28" s="111">
        <f t="shared" si="23"/>
        <v>263.81</v>
      </c>
      <c r="L28" s="169"/>
      <c r="N28" s="195" t="s">
        <v>62</v>
      </c>
      <c r="O28" s="198" t="s">
        <v>70</v>
      </c>
      <c r="P28" s="103">
        <v>1</v>
      </c>
      <c r="Q28" s="119">
        <v>6.15</v>
      </c>
      <c r="R28" s="119">
        <v>5.64</v>
      </c>
      <c r="S28" s="2">
        <f>R28/Q28*100</f>
        <v>91.707317073170728</v>
      </c>
      <c r="T28" s="119">
        <v>31.02</v>
      </c>
      <c r="U28" s="119">
        <v>26.89</v>
      </c>
      <c r="V28" s="2">
        <f>U28/T28*100</f>
        <v>86.686009026434562</v>
      </c>
      <c r="W28" s="119">
        <v>80.22</v>
      </c>
      <c r="X28" s="119">
        <v>77.61</v>
      </c>
      <c r="Y28" s="233">
        <f>X28/W28*100</f>
        <v>96.746447270007479</v>
      </c>
      <c r="Z28" s="238"/>
      <c r="AA28" s="238"/>
      <c r="AB28" s="239"/>
    </row>
    <row r="29" spans="1:28" ht="17.25">
      <c r="A29" s="94"/>
      <c r="B29" s="102"/>
      <c r="C29" s="96">
        <v>11</v>
      </c>
      <c r="D29" s="97">
        <v>77</v>
      </c>
      <c r="E29" s="97">
        <v>7</v>
      </c>
      <c r="F29" s="98">
        <v>11.2</v>
      </c>
      <c r="G29" s="126">
        <v>1.23</v>
      </c>
      <c r="H29" s="100">
        <v>28</v>
      </c>
      <c r="I29" s="97">
        <f>H29*16.67</f>
        <v>466.76000000000005</v>
      </c>
      <c r="J29" s="111"/>
      <c r="K29" s="111"/>
      <c r="L29" s="169"/>
      <c r="N29" s="196"/>
      <c r="O29" s="199"/>
      <c r="P29" s="103">
        <v>2</v>
      </c>
      <c r="Q29" s="119">
        <v>5.2</v>
      </c>
      <c r="R29" s="119">
        <v>4.78</v>
      </c>
      <c r="S29" s="2">
        <f t="shared" ref="S29:S30" si="31">R29/Q29*100</f>
        <v>91.923076923076934</v>
      </c>
      <c r="T29" s="119">
        <v>21.5</v>
      </c>
      <c r="U29" s="119">
        <v>17.68</v>
      </c>
      <c r="V29" s="2">
        <f t="shared" ref="V29:V30" si="32">U29/T29*100</f>
        <v>82.232558139534888</v>
      </c>
      <c r="W29" s="119">
        <v>40.17</v>
      </c>
      <c r="X29" s="119">
        <v>44.89</v>
      </c>
      <c r="Y29" s="233">
        <f t="shared" ref="Y29:Y30" si="33">X29/W29*100</f>
        <v>111.75006223549913</v>
      </c>
      <c r="Z29" s="238"/>
      <c r="AA29" s="238"/>
      <c r="AB29" s="239"/>
    </row>
    <row r="30" spans="1:28" ht="17.25">
      <c r="A30" s="94"/>
      <c r="B30" s="102"/>
      <c r="C30" s="96">
        <v>12</v>
      </c>
      <c r="D30" s="97">
        <v>69</v>
      </c>
      <c r="E30" s="97">
        <v>7</v>
      </c>
      <c r="F30" s="98">
        <v>4.9000000000000004</v>
      </c>
      <c r="G30" s="126">
        <v>1.21</v>
      </c>
      <c r="H30" s="100"/>
      <c r="I30" s="97"/>
      <c r="J30" s="111"/>
      <c r="K30" s="111"/>
      <c r="L30" s="169"/>
      <c r="N30" s="196"/>
      <c r="O30" s="199"/>
      <c r="P30" s="103">
        <v>3</v>
      </c>
      <c r="Q30" s="119">
        <v>6.07</v>
      </c>
      <c r="R30" s="119">
        <v>5.38</v>
      </c>
      <c r="S30" s="2">
        <f t="shared" si="31"/>
        <v>88.632619439868193</v>
      </c>
      <c r="T30" s="119">
        <v>28.37</v>
      </c>
      <c r="U30" s="119">
        <v>21.4</v>
      </c>
      <c r="V30" s="2">
        <f t="shared" si="32"/>
        <v>75.431794148748665</v>
      </c>
      <c r="W30" s="119">
        <v>59.18</v>
      </c>
      <c r="X30" s="119">
        <v>57.92</v>
      </c>
      <c r="Y30" s="233">
        <f t="shared" si="33"/>
        <v>97.870902331868876</v>
      </c>
      <c r="Z30" s="238"/>
      <c r="AA30" s="238"/>
      <c r="AB30" s="239"/>
    </row>
    <row r="31" spans="1:28" ht="17.25">
      <c r="A31" s="94"/>
      <c r="B31" s="102"/>
      <c r="C31" s="96">
        <v>13</v>
      </c>
      <c r="D31" s="97">
        <v>73</v>
      </c>
      <c r="E31" s="97">
        <v>8.5</v>
      </c>
      <c r="F31" s="98">
        <v>12.9</v>
      </c>
      <c r="G31" s="126">
        <v>1.1100000000000001</v>
      </c>
      <c r="H31" s="100"/>
      <c r="I31" s="97"/>
      <c r="J31" s="111"/>
      <c r="K31" s="111"/>
      <c r="L31" s="169"/>
      <c r="N31" s="196"/>
      <c r="O31" s="199"/>
      <c r="P31" s="106" t="s">
        <v>39</v>
      </c>
      <c r="Q31" s="107">
        <f t="shared" ref="Q31:AB31" si="34">AVERAGE(Q28:Q30)</f>
        <v>5.8066666666666675</v>
      </c>
      <c r="R31" s="107">
        <f t="shared" si="34"/>
        <v>5.2666666666666666</v>
      </c>
      <c r="S31" s="108">
        <f t="shared" si="34"/>
        <v>90.754337812038628</v>
      </c>
      <c r="T31" s="107">
        <f t="shared" si="34"/>
        <v>26.963333333333335</v>
      </c>
      <c r="U31" s="107">
        <f t="shared" si="34"/>
        <v>21.99</v>
      </c>
      <c r="V31" s="108">
        <f t="shared" si="34"/>
        <v>81.450120438239367</v>
      </c>
      <c r="W31" s="107">
        <f t="shared" si="34"/>
        <v>59.856666666666662</v>
      </c>
      <c r="X31" s="107">
        <f t="shared" si="34"/>
        <v>60.140000000000008</v>
      </c>
      <c r="Y31" s="234">
        <f t="shared" si="34"/>
        <v>102.12247061245849</v>
      </c>
      <c r="Z31" s="240"/>
      <c r="AA31" s="240"/>
      <c r="AB31" s="241"/>
    </row>
    <row r="32" spans="1:28" ht="17.25">
      <c r="A32" s="94"/>
      <c r="B32" s="102"/>
      <c r="C32" s="96">
        <v>14</v>
      </c>
      <c r="D32" s="97">
        <v>81</v>
      </c>
      <c r="E32" s="97">
        <v>9</v>
      </c>
      <c r="F32" s="98">
        <v>11.2</v>
      </c>
      <c r="G32" s="126">
        <v>1.1399999999999999</v>
      </c>
      <c r="H32" s="100"/>
      <c r="I32" s="97"/>
      <c r="J32" s="111"/>
      <c r="K32" s="111"/>
      <c r="L32" s="169"/>
      <c r="N32" s="197"/>
      <c r="O32" s="200"/>
      <c r="P32" s="106" t="s">
        <v>69</v>
      </c>
      <c r="Q32" s="107">
        <f>STDEV(Q28:Q31)</f>
        <v>0.43021958217739104</v>
      </c>
      <c r="R32" s="107">
        <f t="shared" ref="R32:AB32" si="35">STDEV(R28:R31)</f>
        <v>0.36012343562851989</v>
      </c>
      <c r="S32" s="107">
        <f t="shared" si="35"/>
        <v>1.5028649787016852</v>
      </c>
      <c r="T32" s="107">
        <f t="shared" si="35"/>
        <v>4.0117854157746606</v>
      </c>
      <c r="U32" s="107">
        <f t="shared" si="35"/>
        <v>3.7830411047198687</v>
      </c>
      <c r="V32" s="107">
        <f t="shared" si="35"/>
        <v>4.6277060332730802</v>
      </c>
      <c r="W32" s="107">
        <f t="shared" si="35"/>
        <v>16.357343576781954</v>
      </c>
      <c r="X32" s="107">
        <f t="shared" si="35"/>
        <v>13.449805450885385</v>
      </c>
      <c r="Y32" s="235">
        <f t="shared" si="35"/>
        <v>6.8231952505927937</v>
      </c>
      <c r="Z32" s="240"/>
      <c r="AA32" s="240"/>
      <c r="AB32" s="240"/>
    </row>
    <row r="33" spans="1:29" ht="17.25">
      <c r="A33" s="94"/>
      <c r="B33" s="102"/>
      <c r="C33" s="96">
        <v>15</v>
      </c>
      <c r="D33" s="97">
        <v>78</v>
      </c>
      <c r="E33" s="97">
        <v>9</v>
      </c>
      <c r="F33" s="98">
        <v>8.1999999999999993</v>
      </c>
      <c r="G33" s="126">
        <v>1.01</v>
      </c>
      <c r="H33" s="100"/>
      <c r="I33" s="97"/>
      <c r="J33" s="111"/>
      <c r="K33" s="111"/>
      <c r="L33" s="169"/>
      <c r="N33" s="195" t="s">
        <v>37</v>
      </c>
      <c r="O33" s="198" t="s">
        <v>70</v>
      </c>
      <c r="P33" s="103">
        <v>1</v>
      </c>
      <c r="Q33" s="119">
        <v>4.33</v>
      </c>
      <c r="R33" s="119">
        <v>4.07</v>
      </c>
      <c r="S33" s="2">
        <f>R33/Q33*100</f>
        <v>93.995381062355662</v>
      </c>
      <c r="T33" s="119">
        <v>23.34</v>
      </c>
      <c r="U33" s="119">
        <v>19.2</v>
      </c>
      <c r="V33" s="2">
        <f>U33/T33*100</f>
        <v>82.26221079691517</v>
      </c>
      <c r="W33" s="119">
        <v>65.430000000000007</v>
      </c>
      <c r="X33" s="119">
        <v>59.96</v>
      </c>
      <c r="Y33" s="233">
        <f>X33/W33*100</f>
        <v>91.6399205257527</v>
      </c>
      <c r="Z33" s="238"/>
      <c r="AA33" s="238"/>
      <c r="AB33" s="239"/>
    </row>
    <row r="34" spans="1:29" ht="17.25">
      <c r="A34" s="94"/>
      <c r="B34" s="102"/>
      <c r="C34" s="109" t="s">
        <v>45</v>
      </c>
      <c r="D34" s="110">
        <f>AVERAGE(D19:D33)</f>
        <v>74.2</v>
      </c>
      <c r="E34" s="110">
        <f t="shared" ref="E34:I34" si="36">AVERAGE(E19:E33)</f>
        <v>8.1</v>
      </c>
      <c r="F34" s="110">
        <f t="shared" si="36"/>
        <v>6.4800000000000013</v>
      </c>
      <c r="G34" s="110">
        <f t="shared" si="36"/>
        <v>0.95066666666666666</v>
      </c>
      <c r="H34" s="110">
        <f t="shared" si="36"/>
        <v>36.333333333333336</v>
      </c>
      <c r="I34" s="110">
        <f t="shared" si="36"/>
        <v>605.67666666666673</v>
      </c>
      <c r="J34" s="157">
        <f t="shared" ref="J34:K34" si="37">AVERAGE(J19:J33)</f>
        <v>94.183849999999993</v>
      </c>
      <c r="K34" s="157">
        <f t="shared" si="37"/>
        <v>376.73539999999997</v>
      </c>
      <c r="L34" s="169"/>
      <c r="N34" s="196"/>
      <c r="O34" s="199"/>
      <c r="P34" s="103">
        <v>2</v>
      </c>
      <c r="Q34" s="119">
        <v>5.05</v>
      </c>
      <c r="R34" s="119">
        <v>4.87</v>
      </c>
      <c r="S34" s="2">
        <f t="shared" ref="S34:S35" si="38">R34/Q34*100</f>
        <v>96.43564356435644</v>
      </c>
      <c r="T34" s="119">
        <v>27.62</v>
      </c>
      <c r="U34" s="119">
        <v>23.4</v>
      </c>
      <c r="V34" s="2">
        <f t="shared" ref="V34:V35" si="39">U34/T34*100</f>
        <v>84.721216509775516</v>
      </c>
      <c r="W34" s="119">
        <v>75.34</v>
      </c>
      <c r="X34" s="119">
        <v>72.91</v>
      </c>
      <c r="Y34" s="233">
        <f t="shared" ref="Y34:Y35" si="40">X34/W34*100</f>
        <v>96.77462171489249</v>
      </c>
      <c r="Z34" s="238"/>
      <c r="AA34" s="238"/>
      <c r="AB34" s="239"/>
    </row>
    <row r="35" spans="1:29" ht="18" thickBot="1">
      <c r="A35" s="94"/>
      <c r="B35" s="102"/>
      <c r="C35" s="109" t="s">
        <v>40</v>
      </c>
      <c r="D35" s="110">
        <f>STDEV(D19:D33)</f>
        <v>5.7842149732822747</v>
      </c>
      <c r="E35" s="110">
        <f t="shared" ref="E35:I35" si="41">STDEV(E19:E33)</f>
        <v>0.82807867121082501</v>
      </c>
      <c r="F35" s="110">
        <f t="shared" si="41"/>
        <v>3.1991516732676826</v>
      </c>
      <c r="G35" s="116">
        <f t="shared" si="41"/>
        <v>0.2069667560146751</v>
      </c>
      <c r="H35" s="110">
        <f t="shared" si="41"/>
        <v>8.5049005481153781</v>
      </c>
      <c r="I35" s="110">
        <f t="shared" si="41"/>
        <v>141.77669213708344</v>
      </c>
      <c r="J35" s="157">
        <f t="shared" ref="J35:K35" si="42">STDEV(J19:J33)</f>
        <v>35.64365937072278</v>
      </c>
      <c r="K35" s="157">
        <f t="shared" si="42"/>
        <v>142.57463748289112</v>
      </c>
      <c r="L35" s="169"/>
      <c r="N35" s="196"/>
      <c r="O35" s="199"/>
      <c r="P35" s="103">
        <v>3</v>
      </c>
      <c r="Q35" s="119">
        <v>5.82</v>
      </c>
      <c r="R35" s="119">
        <v>5.46</v>
      </c>
      <c r="S35" s="2">
        <f t="shared" si="38"/>
        <v>93.814432989690715</v>
      </c>
      <c r="T35" s="119">
        <v>27.06</v>
      </c>
      <c r="U35" s="119">
        <v>23.32</v>
      </c>
      <c r="V35" s="2">
        <f t="shared" si="39"/>
        <v>86.178861788617894</v>
      </c>
      <c r="W35" s="119">
        <v>73.47</v>
      </c>
      <c r="X35" s="119">
        <v>70.5</v>
      </c>
      <c r="Y35" s="233">
        <f t="shared" si="40"/>
        <v>95.957533687219282</v>
      </c>
      <c r="Z35" s="238"/>
      <c r="AA35" s="238"/>
      <c r="AB35" s="239"/>
    </row>
    <row r="36" spans="1:29" ht="35.25">
      <c r="A36" s="87" t="s">
        <v>1</v>
      </c>
      <c r="B36" s="88" t="s">
        <v>48</v>
      </c>
      <c r="C36" s="88" t="s">
        <v>49</v>
      </c>
      <c r="D36" s="88" t="s">
        <v>50</v>
      </c>
      <c r="E36" s="89" t="s">
        <v>51</v>
      </c>
      <c r="F36" s="90" t="s">
        <v>52</v>
      </c>
      <c r="G36" s="115" t="s">
        <v>71</v>
      </c>
      <c r="H36" s="92" t="s">
        <v>78</v>
      </c>
      <c r="I36" s="92" t="s">
        <v>79</v>
      </c>
      <c r="J36" s="156" t="s">
        <v>82</v>
      </c>
      <c r="K36" s="156" t="s">
        <v>83</v>
      </c>
      <c r="L36" s="169"/>
      <c r="N36" s="196"/>
      <c r="O36" s="199"/>
      <c r="P36" s="106" t="s">
        <v>39</v>
      </c>
      <c r="Q36" s="107">
        <f t="shared" ref="Q36:AB36" si="43">AVERAGE(Q33:Q35)</f>
        <v>5.0666666666666664</v>
      </c>
      <c r="R36" s="107">
        <f t="shared" si="43"/>
        <v>4.8000000000000007</v>
      </c>
      <c r="S36" s="108">
        <f t="shared" si="43"/>
        <v>94.748485872134268</v>
      </c>
      <c r="T36" s="107">
        <f t="shared" si="43"/>
        <v>26.006666666666664</v>
      </c>
      <c r="U36" s="107">
        <f t="shared" si="43"/>
        <v>21.973333333333329</v>
      </c>
      <c r="V36" s="108">
        <f t="shared" si="43"/>
        <v>84.387429698436193</v>
      </c>
      <c r="W36" s="107">
        <f t="shared" si="43"/>
        <v>71.413333333333341</v>
      </c>
      <c r="X36" s="107">
        <f t="shared" si="43"/>
        <v>67.790000000000006</v>
      </c>
      <c r="Y36" s="234">
        <f t="shared" si="43"/>
        <v>94.790691975954815</v>
      </c>
      <c r="Z36" s="240"/>
      <c r="AA36" s="240"/>
      <c r="AB36" s="241"/>
    </row>
    <row r="37" spans="1:29" ht="17.25">
      <c r="A37" s="94" t="s">
        <v>64</v>
      </c>
      <c r="B37" s="95"/>
      <c r="C37" s="96">
        <v>1</v>
      </c>
      <c r="D37" s="97">
        <v>71</v>
      </c>
      <c r="E37" s="97">
        <v>7.5</v>
      </c>
      <c r="F37" s="98">
        <v>6.5</v>
      </c>
      <c r="G37" s="127">
        <v>0.64</v>
      </c>
      <c r="H37" s="100">
        <v>37</v>
      </c>
      <c r="I37" s="97">
        <f>H37*16.67</f>
        <v>616.79000000000008</v>
      </c>
      <c r="J37" s="111">
        <v>146.53299999999999</v>
      </c>
      <c r="K37" s="111">
        <f>J37*4</f>
        <v>586.13199999999995</v>
      </c>
      <c r="L37" s="169"/>
      <c r="N37" s="197"/>
      <c r="O37" s="200"/>
      <c r="P37" s="106" t="s">
        <v>69</v>
      </c>
      <c r="Q37" s="107">
        <f>STDEV(Q33:Q36)</f>
        <v>0.60840410547230517</v>
      </c>
      <c r="R37" s="107">
        <f t="shared" ref="R37:AB37" si="44">STDEV(R33:R36)</f>
        <v>0.56961975621168659</v>
      </c>
      <c r="S37" s="107">
        <f t="shared" si="44"/>
        <v>1.1952855614367115</v>
      </c>
      <c r="T37" s="107">
        <f t="shared" si="44"/>
        <v>1.8994268141263624</v>
      </c>
      <c r="U37" s="107">
        <f t="shared" si="44"/>
        <v>1.9613147517814564</v>
      </c>
      <c r="V37" s="107">
        <f t="shared" si="44"/>
        <v>1.6162918412773393</v>
      </c>
      <c r="W37" s="107">
        <f t="shared" si="44"/>
        <v>4.2991808005195056</v>
      </c>
      <c r="X37" s="107">
        <f t="shared" si="44"/>
        <v>5.6233856942829963</v>
      </c>
      <c r="Y37" s="235">
        <f t="shared" si="44"/>
        <v>2.252765524090826</v>
      </c>
      <c r="Z37" s="240"/>
      <c r="AA37" s="240"/>
      <c r="AB37" s="240"/>
    </row>
    <row r="38" spans="1:29" ht="17.25">
      <c r="A38" s="94"/>
      <c r="B38" s="102"/>
      <c r="C38" s="96">
        <v>2</v>
      </c>
      <c r="D38" s="97">
        <v>71</v>
      </c>
      <c r="E38" s="97">
        <v>7.5</v>
      </c>
      <c r="F38" s="98">
        <v>6.2</v>
      </c>
      <c r="G38" s="127">
        <v>0.48</v>
      </c>
      <c r="H38" s="100"/>
      <c r="I38" s="97"/>
      <c r="J38" s="111">
        <v>101.26899999999999</v>
      </c>
      <c r="K38" s="111">
        <f t="shared" ref="K38:K46" si="45">J38*4</f>
        <v>405.07599999999996</v>
      </c>
      <c r="L38" s="169"/>
      <c r="N38" s="195" t="s">
        <v>38</v>
      </c>
      <c r="O38" s="198" t="s">
        <v>70</v>
      </c>
      <c r="P38" s="103">
        <v>1</v>
      </c>
      <c r="Q38" s="119">
        <v>6.06</v>
      </c>
      <c r="R38" s="119">
        <v>5.71</v>
      </c>
      <c r="S38" s="2">
        <f>R38/Q38*100</f>
        <v>94.224422442244233</v>
      </c>
      <c r="T38" s="119">
        <v>28.19</v>
      </c>
      <c r="U38" s="119">
        <v>22.65</v>
      </c>
      <c r="V38" s="2">
        <f>U38/T38*100</f>
        <v>80.34764100744944</v>
      </c>
      <c r="W38" s="119">
        <v>67.790000000000006</v>
      </c>
      <c r="X38" s="119">
        <v>66.2</v>
      </c>
      <c r="Y38" s="233">
        <f>X38/W38*100</f>
        <v>97.654521315828291</v>
      </c>
      <c r="Z38" s="238"/>
      <c r="AA38" s="238"/>
      <c r="AB38" s="239"/>
    </row>
    <row r="39" spans="1:29" ht="17.25">
      <c r="A39" s="94"/>
      <c r="B39" s="102"/>
      <c r="C39" s="96">
        <v>3</v>
      </c>
      <c r="D39" s="97">
        <v>68</v>
      </c>
      <c r="E39" s="97">
        <v>8</v>
      </c>
      <c r="F39" s="98">
        <v>6</v>
      </c>
      <c r="G39" s="127">
        <v>1.21</v>
      </c>
      <c r="H39" s="100"/>
      <c r="I39" s="97"/>
      <c r="J39" s="111">
        <v>179.607</v>
      </c>
      <c r="K39" s="172">
        <f>J39*4</f>
        <v>718.428</v>
      </c>
      <c r="L39" s="169"/>
      <c r="N39" s="196"/>
      <c r="O39" s="199"/>
      <c r="P39" s="103">
        <v>2</v>
      </c>
      <c r="Q39" s="119">
        <v>5.8140000000000001</v>
      </c>
      <c r="R39" s="119">
        <v>5.14</v>
      </c>
      <c r="S39" s="2">
        <f t="shared" ref="S39:S40" si="46">R39/Q39*100</f>
        <v>88.407292741658068</v>
      </c>
      <c r="T39" s="119">
        <v>33.82</v>
      </c>
      <c r="U39" s="119">
        <v>21.13</v>
      </c>
      <c r="V39" s="2">
        <f t="shared" ref="V39:V40" si="47">U39/T39*100</f>
        <v>62.477823772915428</v>
      </c>
      <c r="W39" s="119">
        <v>62.49</v>
      </c>
      <c r="X39" s="119">
        <v>59.94</v>
      </c>
      <c r="Y39" s="233">
        <f t="shared" ref="Y39:Y40" si="48">X39/W39*100</f>
        <v>95.919347095535272</v>
      </c>
      <c r="Z39" s="242"/>
      <c r="AA39" s="238"/>
      <c r="AB39" s="239"/>
    </row>
    <row r="40" spans="1:29" ht="17.25">
      <c r="A40" s="94"/>
      <c r="B40" s="102"/>
      <c r="C40" s="96">
        <v>4</v>
      </c>
      <c r="D40" s="97">
        <v>69</v>
      </c>
      <c r="E40" s="97">
        <v>7</v>
      </c>
      <c r="F40" s="98">
        <v>4.8</v>
      </c>
      <c r="G40" s="127">
        <v>1.1399999999999999</v>
      </c>
      <c r="H40" s="100"/>
      <c r="I40" s="97"/>
      <c r="J40" s="111">
        <v>64.135499999999993</v>
      </c>
      <c r="K40" s="111">
        <f t="shared" si="45"/>
        <v>256.54199999999997</v>
      </c>
      <c r="L40" s="169"/>
      <c r="N40" s="196"/>
      <c r="O40" s="199"/>
      <c r="P40" s="103">
        <v>3</v>
      </c>
      <c r="Q40" s="119">
        <v>4.71</v>
      </c>
      <c r="R40" s="119">
        <v>4.3099999999999996</v>
      </c>
      <c r="S40" s="2">
        <f t="shared" si="46"/>
        <v>91.507430997876853</v>
      </c>
      <c r="T40" s="119">
        <v>21.88</v>
      </c>
      <c r="U40" s="119">
        <v>16.11</v>
      </c>
      <c r="V40" s="2">
        <f t="shared" si="47"/>
        <v>73.628884826325418</v>
      </c>
      <c r="W40" s="119">
        <v>52.68</v>
      </c>
      <c r="X40" s="119">
        <v>50.38</v>
      </c>
      <c r="Y40" s="233">
        <f t="shared" si="48"/>
        <v>95.634016704631748</v>
      </c>
      <c r="Z40" s="242"/>
      <c r="AA40" s="238"/>
      <c r="AB40" s="239"/>
    </row>
    <row r="41" spans="1:29" ht="17.25">
      <c r="A41" s="94"/>
      <c r="B41" s="102"/>
      <c r="C41" s="96">
        <v>5</v>
      </c>
      <c r="D41" s="97">
        <v>69</v>
      </c>
      <c r="E41" s="97">
        <v>6.5</v>
      </c>
      <c r="F41" s="98">
        <v>5.6</v>
      </c>
      <c r="G41" s="127">
        <v>1.1100000000000001</v>
      </c>
      <c r="H41" s="100"/>
      <c r="I41" s="97"/>
      <c r="J41" s="111">
        <v>18.066500000000001</v>
      </c>
      <c r="K41" s="172">
        <f>J41*4</f>
        <v>72.266000000000005</v>
      </c>
      <c r="L41" s="169"/>
      <c r="N41" s="196"/>
      <c r="O41" s="199"/>
      <c r="P41" s="106" t="s">
        <v>39</v>
      </c>
      <c r="Q41" s="107">
        <f t="shared" ref="Q41:AB41" si="49">AVERAGE(Q38:Q40)</f>
        <v>5.5279999999999996</v>
      </c>
      <c r="R41" s="107">
        <f t="shared" si="49"/>
        <v>5.0533333333333337</v>
      </c>
      <c r="S41" s="108">
        <f t="shared" si="49"/>
        <v>91.379715393926389</v>
      </c>
      <c r="T41" s="107">
        <f t="shared" si="49"/>
        <v>27.963333333333335</v>
      </c>
      <c r="U41" s="107">
        <f t="shared" si="49"/>
        <v>19.963333333333335</v>
      </c>
      <c r="V41" s="108">
        <f t="shared" si="49"/>
        <v>72.151449868896762</v>
      </c>
      <c r="W41" s="107">
        <f t="shared" si="49"/>
        <v>60.986666666666672</v>
      </c>
      <c r="X41" s="107">
        <f t="shared" si="49"/>
        <v>58.84</v>
      </c>
      <c r="Y41" s="234">
        <f t="shared" si="49"/>
        <v>96.402628371998432</v>
      </c>
      <c r="Z41" s="240"/>
      <c r="AA41" s="240"/>
      <c r="AB41" s="241"/>
    </row>
    <row r="42" spans="1:29" ht="18" thickBot="1">
      <c r="A42" s="94"/>
      <c r="B42" s="102"/>
      <c r="C42" s="96">
        <v>6</v>
      </c>
      <c r="D42" s="97">
        <v>65</v>
      </c>
      <c r="E42" s="97">
        <v>8</v>
      </c>
      <c r="F42" s="98">
        <v>5.8</v>
      </c>
      <c r="G42" s="126">
        <v>0.93</v>
      </c>
      <c r="H42" s="100">
        <v>50</v>
      </c>
      <c r="I42" s="97">
        <f>H42*16.67</f>
        <v>833.50000000000011</v>
      </c>
      <c r="J42" s="111">
        <v>165.27799999999999</v>
      </c>
      <c r="K42" s="172">
        <f>J42*4</f>
        <v>661.11199999999997</v>
      </c>
      <c r="L42" s="169"/>
      <c r="N42" s="208"/>
      <c r="O42" s="209"/>
      <c r="P42" s="113" t="s">
        <v>69</v>
      </c>
      <c r="Q42" s="114">
        <f>STDEV(Q38:Q41)</f>
        <v>0.58706728745519443</v>
      </c>
      <c r="R42" s="114">
        <f t="shared" ref="R42:AB42" si="50">STDEV(R38:R41)</f>
        <v>0.57482364445299428</v>
      </c>
      <c r="S42" s="114">
        <f t="shared" si="50"/>
        <v>2.3765497322771298</v>
      </c>
      <c r="T42" s="114">
        <f t="shared" si="50"/>
        <v>4.8771189127279513</v>
      </c>
      <c r="U42" s="114">
        <f t="shared" si="50"/>
        <v>2.7944866354225844</v>
      </c>
      <c r="V42" s="114">
        <f t="shared" si="50"/>
        <v>7.3697445699285202</v>
      </c>
      <c r="W42" s="114">
        <f t="shared" si="50"/>
        <v>6.2595544747387777</v>
      </c>
      <c r="X42" s="114">
        <f t="shared" si="50"/>
        <v>6.5051569286733333</v>
      </c>
      <c r="Y42" s="236">
        <f t="shared" si="50"/>
        <v>0.89285322239119924</v>
      </c>
      <c r="Z42" s="240"/>
      <c r="AA42" s="240"/>
      <c r="AB42" s="240"/>
    </row>
    <row r="43" spans="1:29" ht="17.25">
      <c r="A43" s="94"/>
      <c r="B43" s="102"/>
      <c r="C43" s="96">
        <v>7</v>
      </c>
      <c r="D43" s="97">
        <v>71</v>
      </c>
      <c r="E43" s="97">
        <v>7</v>
      </c>
      <c r="F43" s="98">
        <v>6.3</v>
      </c>
      <c r="G43" s="126">
        <v>0.97</v>
      </c>
      <c r="H43" s="100"/>
      <c r="I43" s="97"/>
      <c r="J43" s="111">
        <v>82.179000000000002</v>
      </c>
      <c r="K43" s="111">
        <f t="shared" si="45"/>
        <v>328.71600000000001</v>
      </c>
      <c r="L43" s="169"/>
    </row>
    <row r="44" spans="1:29" ht="18" thickBot="1">
      <c r="A44" s="94"/>
      <c r="B44" s="102"/>
      <c r="C44" s="96">
        <v>8</v>
      </c>
      <c r="D44" s="97">
        <v>66</v>
      </c>
      <c r="E44" s="97">
        <v>7.5</v>
      </c>
      <c r="F44" s="98">
        <v>6</v>
      </c>
      <c r="G44" s="126">
        <v>1.04</v>
      </c>
      <c r="H44" s="100"/>
      <c r="I44" s="97"/>
      <c r="J44" s="111">
        <v>71.989999999999995</v>
      </c>
      <c r="K44" s="111">
        <f t="shared" si="45"/>
        <v>287.95999999999998</v>
      </c>
      <c r="L44" s="169"/>
    </row>
    <row r="45" spans="1:29" ht="17.25">
      <c r="A45" s="94"/>
      <c r="B45" s="102"/>
      <c r="C45" s="96">
        <v>9</v>
      </c>
      <c r="D45" s="97">
        <v>65</v>
      </c>
      <c r="E45" s="97">
        <v>7</v>
      </c>
      <c r="F45" s="98">
        <v>6.8</v>
      </c>
      <c r="G45" s="126">
        <v>1.07</v>
      </c>
      <c r="H45" s="100"/>
      <c r="I45" s="97"/>
      <c r="J45" s="111">
        <v>91.482499999999987</v>
      </c>
      <c r="K45" s="111">
        <f t="shared" si="45"/>
        <v>365.92999999999995</v>
      </c>
      <c r="L45" s="169"/>
      <c r="N45" s="181" t="s">
        <v>1</v>
      </c>
      <c r="O45" s="179" t="s">
        <v>48</v>
      </c>
      <c r="P45" s="179" t="s">
        <v>49</v>
      </c>
      <c r="Q45" s="212" t="s">
        <v>72</v>
      </c>
      <c r="R45" s="213"/>
      <c r="S45" s="214"/>
      <c r="U45" s="141"/>
      <c r="V45" s="228" t="s">
        <v>81</v>
      </c>
      <c r="W45" s="228"/>
      <c r="X45" s="228"/>
      <c r="Y45" s="228"/>
      <c r="Z45" s="228"/>
      <c r="AA45" s="228"/>
      <c r="AB45" s="228"/>
      <c r="AC45" s="229"/>
    </row>
    <row r="46" spans="1:29" ht="17.25">
      <c r="A46" s="94"/>
      <c r="B46" s="102"/>
      <c r="C46" s="96">
        <v>10</v>
      </c>
      <c r="D46" s="97">
        <v>70</v>
      </c>
      <c r="E46" s="97">
        <v>7.5</v>
      </c>
      <c r="F46" s="98">
        <v>4.5</v>
      </c>
      <c r="G46" s="126">
        <v>1.1200000000000001</v>
      </c>
      <c r="H46" s="100"/>
      <c r="I46" s="97"/>
      <c r="J46" s="111">
        <v>103.10899999999999</v>
      </c>
      <c r="K46" s="111">
        <f t="shared" si="45"/>
        <v>412.43599999999998</v>
      </c>
      <c r="L46" s="169"/>
      <c r="N46" s="210"/>
      <c r="O46" s="211"/>
      <c r="P46" s="211"/>
      <c r="Q46" s="117" t="s">
        <v>58</v>
      </c>
      <c r="R46" s="117" t="s">
        <v>59</v>
      </c>
      <c r="S46" s="118" t="s">
        <v>60</v>
      </c>
      <c r="U46" s="142" t="s">
        <v>84</v>
      </c>
      <c r="V46" s="143" t="s">
        <v>85</v>
      </c>
      <c r="W46" s="143" t="s">
        <v>61</v>
      </c>
      <c r="X46" s="143" t="s">
        <v>33</v>
      </c>
      <c r="Y46" s="143" t="s">
        <v>34</v>
      </c>
      <c r="Z46" s="143" t="s">
        <v>35</v>
      </c>
      <c r="AA46" s="143" t="s">
        <v>62</v>
      </c>
      <c r="AB46" s="143" t="s">
        <v>37</v>
      </c>
      <c r="AC46" s="144" t="s">
        <v>38</v>
      </c>
    </row>
    <row r="47" spans="1:29" ht="17.25">
      <c r="A47" s="94"/>
      <c r="B47" s="102"/>
      <c r="C47" s="96">
        <v>11</v>
      </c>
      <c r="D47" s="97">
        <v>65</v>
      </c>
      <c r="E47" s="97">
        <v>7.5</v>
      </c>
      <c r="F47" s="98">
        <v>6.2</v>
      </c>
      <c r="G47" s="99">
        <v>0.73</v>
      </c>
      <c r="H47" s="100">
        <v>35</v>
      </c>
      <c r="I47" s="97">
        <f>H47*16.67</f>
        <v>583.45000000000005</v>
      </c>
      <c r="J47" s="111"/>
      <c r="K47" s="111"/>
      <c r="L47" s="169"/>
      <c r="N47" s="215" t="s">
        <v>31</v>
      </c>
      <c r="O47" s="218"/>
      <c r="P47" s="1">
        <v>1</v>
      </c>
      <c r="Q47" s="119">
        <v>9.17</v>
      </c>
      <c r="R47" s="119">
        <v>8.5299999999999994</v>
      </c>
      <c r="S47" s="3">
        <f>R47/Q47*100</f>
        <v>93.020719738276981</v>
      </c>
      <c r="U47" s="145">
        <v>1</v>
      </c>
      <c r="V47" s="146">
        <v>28</v>
      </c>
      <c r="W47" s="147">
        <v>38</v>
      </c>
      <c r="X47" s="147">
        <v>25</v>
      </c>
      <c r="Y47" s="147">
        <v>31</v>
      </c>
      <c r="Z47" s="147">
        <v>28</v>
      </c>
      <c r="AA47" s="147">
        <v>34</v>
      </c>
      <c r="AB47" s="147">
        <v>24</v>
      </c>
      <c r="AC47" s="148">
        <v>30</v>
      </c>
    </row>
    <row r="48" spans="1:29" ht="17.25">
      <c r="A48" s="94"/>
      <c r="B48" s="102"/>
      <c r="C48" s="96">
        <v>12</v>
      </c>
      <c r="D48" s="97">
        <v>62</v>
      </c>
      <c r="E48" s="97">
        <v>7</v>
      </c>
      <c r="F48" s="98">
        <v>4.8</v>
      </c>
      <c r="G48" s="99">
        <v>0.64</v>
      </c>
      <c r="H48" s="100"/>
      <c r="I48" s="97"/>
      <c r="J48" s="111"/>
      <c r="K48" s="111"/>
      <c r="L48" s="169"/>
      <c r="N48" s="216"/>
      <c r="O48" s="219"/>
      <c r="P48" s="1">
        <v>2</v>
      </c>
      <c r="Q48" s="119">
        <v>8.7799999999999994</v>
      </c>
      <c r="R48" s="119">
        <v>8.17</v>
      </c>
      <c r="S48" s="3">
        <f t="shared" ref="S48:S49" si="51">R48/Q48*100</f>
        <v>93.052391799544424</v>
      </c>
      <c r="U48" s="145">
        <v>2</v>
      </c>
      <c r="V48" s="146">
        <v>35</v>
      </c>
      <c r="W48" s="147">
        <v>35</v>
      </c>
      <c r="X48" s="147">
        <v>30</v>
      </c>
      <c r="Y48" s="147">
        <v>21</v>
      </c>
      <c r="Z48" s="147">
        <v>27</v>
      </c>
      <c r="AA48" s="147">
        <v>38</v>
      </c>
      <c r="AB48" s="147">
        <v>34</v>
      </c>
      <c r="AC48" s="148">
        <v>40</v>
      </c>
    </row>
    <row r="49" spans="1:35" ht="17.25">
      <c r="A49" s="94"/>
      <c r="B49" s="102"/>
      <c r="C49" s="96">
        <v>13</v>
      </c>
      <c r="D49" s="97">
        <v>61</v>
      </c>
      <c r="E49" s="97">
        <v>8</v>
      </c>
      <c r="F49" s="98">
        <v>4.8</v>
      </c>
      <c r="G49" s="99">
        <v>1.1200000000000001</v>
      </c>
      <c r="H49" s="100"/>
      <c r="I49" s="97"/>
      <c r="J49" s="111"/>
      <c r="K49" s="111"/>
      <c r="L49" s="169"/>
      <c r="N49" s="216"/>
      <c r="O49" s="219"/>
      <c r="P49" s="1">
        <v>3</v>
      </c>
      <c r="Q49" s="119">
        <v>8.98</v>
      </c>
      <c r="R49" s="119">
        <v>8.3800000000000008</v>
      </c>
      <c r="S49" s="3">
        <f t="shared" si="51"/>
        <v>93.318485523385306</v>
      </c>
      <c r="U49" s="145">
        <v>3</v>
      </c>
      <c r="V49" s="146">
        <v>27</v>
      </c>
      <c r="W49" s="147">
        <v>32</v>
      </c>
      <c r="X49" s="147">
        <v>31</v>
      </c>
      <c r="Y49" s="147">
        <v>32</v>
      </c>
      <c r="Z49" s="147">
        <v>30</v>
      </c>
      <c r="AA49" s="147">
        <v>29</v>
      </c>
      <c r="AB49" s="147">
        <v>27</v>
      </c>
      <c r="AC49" s="148">
        <v>37</v>
      </c>
    </row>
    <row r="50" spans="1:35" ht="17.25">
      <c r="A50" s="94"/>
      <c r="B50" s="102"/>
      <c r="C50" s="96">
        <v>14</v>
      </c>
      <c r="D50" s="97">
        <v>64</v>
      </c>
      <c r="E50" s="97">
        <v>7.5</v>
      </c>
      <c r="F50" s="98">
        <v>6.3</v>
      </c>
      <c r="G50" s="99">
        <v>1.37</v>
      </c>
      <c r="H50" s="100"/>
      <c r="I50" s="97"/>
      <c r="J50" s="111"/>
      <c r="K50" s="111"/>
      <c r="L50" s="169"/>
      <c r="N50" s="216"/>
      <c r="O50" s="219"/>
      <c r="P50" s="120" t="s">
        <v>39</v>
      </c>
      <c r="Q50" s="121">
        <f>AVERAGE(Q47:Q49)</f>
        <v>8.9766666666666666</v>
      </c>
      <c r="R50" s="121">
        <f t="shared" ref="R50:S50" si="52">AVERAGE(R47:R49)</f>
        <v>8.36</v>
      </c>
      <c r="S50" s="122">
        <f t="shared" si="52"/>
        <v>93.130532353735575</v>
      </c>
      <c r="U50" s="145">
        <v>4</v>
      </c>
      <c r="V50" s="146">
        <v>28</v>
      </c>
      <c r="W50" s="147">
        <v>37</v>
      </c>
      <c r="X50" s="147">
        <v>33</v>
      </c>
      <c r="Y50" s="147">
        <v>30</v>
      </c>
      <c r="Z50" s="147">
        <v>28</v>
      </c>
      <c r="AA50" s="147">
        <v>43</v>
      </c>
      <c r="AB50" s="147">
        <v>33</v>
      </c>
      <c r="AC50" s="148">
        <v>34</v>
      </c>
    </row>
    <row r="51" spans="1:35" ht="17.25">
      <c r="A51" s="94"/>
      <c r="B51" s="102"/>
      <c r="C51" s="96">
        <v>15</v>
      </c>
      <c r="D51" s="97">
        <v>67</v>
      </c>
      <c r="E51" s="97">
        <v>8</v>
      </c>
      <c r="F51" s="98">
        <v>6</v>
      </c>
      <c r="G51" s="99">
        <v>1.46</v>
      </c>
      <c r="H51" s="100"/>
      <c r="I51" s="97"/>
      <c r="J51" s="111"/>
      <c r="K51" s="111"/>
      <c r="L51" s="169"/>
      <c r="N51" s="217"/>
      <c r="O51" s="220"/>
      <c r="P51" s="120" t="s">
        <v>69</v>
      </c>
      <c r="Q51" s="121">
        <f>STDEV(Q47:Q49)</f>
        <v>0.19502136635080128</v>
      </c>
      <c r="R51" s="121">
        <f t="shared" ref="R51:S51" si="53">STDEV(R47:R49)</f>
        <v>0.18083141320025101</v>
      </c>
      <c r="S51" s="122">
        <f t="shared" si="53"/>
        <v>0.16354074523576353</v>
      </c>
      <c r="U51" s="145">
        <v>5</v>
      </c>
      <c r="V51" s="146">
        <v>29</v>
      </c>
      <c r="W51" s="147">
        <v>41</v>
      </c>
      <c r="X51" s="147">
        <v>33</v>
      </c>
      <c r="Y51" s="147">
        <v>27</v>
      </c>
      <c r="Z51" s="147">
        <v>36</v>
      </c>
      <c r="AA51" s="147">
        <v>30</v>
      </c>
      <c r="AB51" s="147">
        <v>30</v>
      </c>
      <c r="AC51" s="148">
        <v>26</v>
      </c>
    </row>
    <row r="52" spans="1:35" ht="17.25">
      <c r="A52" s="94"/>
      <c r="B52" s="102"/>
      <c r="C52" s="109" t="s">
        <v>45</v>
      </c>
      <c r="D52" s="110">
        <f>AVERAGE(D37:D51)</f>
        <v>66.933333333333337</v>
      </c>
      <c r="E52" s="110">
        <f t="shared" ref="E52:F52" si="54">AVERAGE(E37:E51)</f>
        <v>7.4333333333333336</v>
      </c>
      <c r="F52" s="110">
        <f t="shared" si="54"/>
        <v>5.7733333333333317</v>
      </c>
      <c r="G52" s="110">
        <v>1.87</v>
      </c>
      <c r="H52" s="110">
        <f t="shared" ref="H52:I52" si="55">AVERAGE(H37:H51)</f>
        <v>40.666666666666664</v>
      </c>
      <c r="I52" s="110">
        <f t="shared" si="55"/>
        <v>677.91333333333341</v>
      </c>
      <c r="J52" s="157">
        <f t="shared" ref="J52:K52" si="56">AVERAGE(J37:J51)</f>
        <v>102.36494999999999</v>
      </c>
      <c r="K52" s="157">
        <f t="shared" si="56"/>
        <v>409.45979999999997</v>
      </c>
      <c r="L52" s="169"/>
      <c r="N52" s="215" t="s">
        <v>61</v>
      </c>
      <c r="O52" s="218"/>
      <c r="P52" s="1">
        <v>1</v>
      </c>
      <c r="Q52" s="119">
        <v>9.51</v>
      </c>
      <c r="R52" s="119">
        <v>8.77</v>
      </c>
      <c r="S52" s="3">
        <f>R52/Q52*100</f>
        <v>92.218717139852785</v>
      </c>
      <c r="U52" s="145">
        <v>6</v>
      </c>
      <c r="V52" s="146">
        <v>32</v>
      </c>
      <c r="W52" s="147">
        <v>34</v>
      </c>
      <c r="X52" s="147">
        <v>28</v>
      </c>
      <c r="Y52" s="147">
        <v>39</v>
      </c>
      <c r="Z52" s="147">
        <v>35</v>
      </c>
      <c r="AA52" s="147">
        <v>33</v>
      </c>
      <c r="AB52" s="147">
        <v>36</v>
      </c>
      <c r="AC52" s="148">
        <v>40</v>
      </c>
    </row>
    <row r="53" spans="1:35" ht="17.25">
      <c r="A53" s="94"/>
      <c r="B53" s="102"/>
      <c r="C53" s="109" t="s">
        <v>40</v>
      </c>
      <c r="D53" s="110">
        <f>STDEV(D37:D51)</f>
        <v>3.2616093018777153</v>
      </c>
      <c r="E53" s="110">
        <f t="shared" ref="E53:F53" si="57">STDEV(E37:E51)</f>
        <v>0.45773770821706339</v>
      </c>
      <c r="F53" s="110">
        <f t="shared" si="57"/>
        <v>0.7146094504459648</v>
      </c>
      <c r="G53" s="110">
        <v>1.73</v>
      </c>
      <c r="H53" s="110">
        <f t="shared" ref="H53:I53" si="58">STDEV(H37:H51)</f>
        <v>8.1445278152470877</v>
      </c>
      <c r="I53" s="110">
        <f t="shared" si="58"/>
        <v>135.76927868016921</v>
      </c>
      <c r="J53" s="157">
        <f t="shared" ref="J53:K53" si="59">STDEV(J37:J51)</f>
        <v>49.32118646487303</v>
      </c>
      <c r="K53" s="157">
        <f t="shared" si="59"/>
        <v>197.28474585949212</v>
      </c>
      <c r="L53" s="169"/>
      <c r="N53" s="216"/>
      <c r="O53" s="219"/>
      <c r="P53" s="1">
        <v>2</v>
      </c>
      <c r="Q53" s="119">
        <v>9.18</v>
      </c>
      <c r="R53" s="119">
        <v>9.06</v>
      </c>
      <c r="S53" s="3">
        <f t="shared" ref="S53:S54" si="60">R53/Q53*100</f>
        <v>98.692810457516345</v>
      </c>
      <c r="U53" s="145">
        <v>7</v>
      </c>
      <c r="V53" s="146">
        <v>33</v>
      </c>
      <c r="W53" s="147">
        <v>28</v>
      </c>
      <c r="X53" s="147">
        <v>29</v>
      </c>
      <c r="Y53" s="147">
        <v>30</v>
      </c>
      <c r="Z53" s="147">
        <v>28</v>
      </c>
      <c r="AA53" s="147">
        <v>22</v>
      </c>
      <c r="AB53" s="147">
        <v>25</v>
      </c>
      <c r="AC53" s="148">
        <v>40</v>
      </c>
    </row>
    <row r="54" spans="1:35" ht="17.25">
      <c r="A54" s="94" t="s">
        <v>65</v>
      </c>
      <c r="B54" s="95"/>
      <c r="C54" s="96">
        <v>1</v>
      </c>
      <c r="D54" s="97">
        <v>61</v>
      </c>
      <c r="E54" s="97">
        <v>6.5</v>
      </c>
      <c r="F54" s="98">
        <v>7.7</v>
      </c>
      <c r="G54" s="99">
        <v>1.64</v>
      </c>
      <c r="H54" s="100">
        <v>43</v>
      </c>
      <c r="I54" s="97">
        <f>H54*16.67</f>
        <v>716.81000000000006</v>
      </c>
      <c r="J54" s="111">
        <v>69.241500000000002</v>
      </c>
      <c r="K54" s="111">
        <f>J54*4</f>
        <v>276.96600000000001</v>
      </c>
      <c r="L54" s="169"/>
      <c r="N54" s="216"/>
      <c r="O54" s="219"/>
      <c r="P54" s="1">
        <v>3</v>
      </c>
      <c r="Q54" s="119">
        <v>9.5299999999999994</v>
      </c>
      <c r="R54" s="119">
        <v>8.82</v>
      </c>
      <c r="S54" s="3">
        <f t="shared" si="60"/>
        <v>92.549842602308502</v>
      </c>
      <c r="U54" s="145">
        <v>8</v>
      </c>
      <c r="V54" s="146">
        <v>32</v>
      </c>
      <c r="W54" s="147">
        <v>32</v>
      </c>
      <c r="X54" s="147">
        <v>29</v>
      </c>
      <c r="Y54" s="147">
        <v>32</v>
      </c>
      <c r="Z54" s="147">
        <v>27</v>
      </c>
      <c r="AA54" s="147">
        <v>30</v>
      </c>
      <c r="AB54" s="147">
        <v>37</v>
      </c>
      <c r="AC54" s="148">
        <v>24</v>
      </c>
    </row>
    <row r="55" spans="1:35" ht="17.25">
      <c r="A55" s="94"/>
      <c r="B55" s="102"/>
      <c r="C55" s="96">
        <v>2</v>
      </c>
      <c r="D55" s="97">
        <v>57</v>
      </c>
      <c r="E55" s="97">
        <v>6</v>
      </c>
      <c r="F55" s="98">
        <v>8.8000000000000007</v>
      </c>
      <c r="G55" s="99">
        <v>1.53</v>
      </c>
      <c r="H55" s="100"/>
      <c r="I55" s="97"/>
      <c r="J55" s="111">
        <v>28.795999999999996</v>
      </c>
      <c r="K55" s="172">
        <f>J55*4</f>
        <v>115.18399999999998</v>
      </c>
      <c r="L55" s="169"/>
      <c r="N55" s="216"/>
      <c r="O55" s="219"/>
      <c r="P55" s="120" t="s">
        <v>39</v>
      </c>
      <c r="Q55" s="121">
        <f>AVERAGE(Q52:Q54)</f>
        <v>9.4066666666666663</v>
      </c>
      <c r="R55" s="121">
        <f t="shared" ref="R55:S55" si="61">AVERAGE(R52:R54)</f>
        <v>8.8833333333333329</v>
      </c>
      <c r="S55" s="122">
        <f t="shared" si="61"/>
        <v>94.487123399892539</v>
      </c>
      <c r="U55" s="145">
        <v>9</v>
      </c>
      <c r="V55" s="146">
        <v>26</v>
      </c>
      <c r="W55" s="147">
        <v>35</v>
      </c>
      <c r="X55" s="147">
        <v>30</v>
      </c>
      <c r="Y55" s="147">
        <v>38</v>
      </c>
      <c r="Z55" s="147">
        <v>25</v>
      </c>
      <c r="AA55" s="147">
        <v>45</v>
      </c>
      <c r="AB55" s="147">
        <v>30</v>
      </c>
      <c r="AC55" s="148">
        <v>32</v>
      </c>
    </row>
    <row r="56" spans="1:35" ht="17.25">
      <c r="A56" s="94"/>
      <c r="B56" s="102"/>
      <c r="C56" s="96">
        <v>3</v>
      </c>
      <c r="D56" s="97">
        <v>64</v>
      </c>
      <c r="E56" s="97">
        <v>7</v>
      </c>
      <c r="F56" s="98">
        <v>7.2</v>
      </c>
      <c r="G56" s="99">
        <v>1.47</v>
      </c>
      <c r="H56" s="100"/>
      <c r="I56" s="97"/>
      <c r="J56" s="111">
        <v>93.322500000000005</v>
      </c>
      <c r="K56" s="111">
        <f t="shared" ref="K56:K61" si="62">J56*4</f>
        <v>373.29</v>
      </c>
      <c r="L56" s="169"/>
      <c r="N56" s="217"/>
      <c r="O56" s="220"/>
      <c r="P56" s="120" t="s">
        <v>69</v>
      </c>
      <c r="Q56" s="121">
        <f>STDEV(Q52:Q54)</f>
        <v>0.19655363983740748</v>
      </c>
      <c r="R56" s="121">
        <f t="shared" ref="R56:S56" si="63">STDEV(R52:R54)</f>
        <v>0.15502687938978019</v>
      </c>
      <c r="S56" s="122">
        <f t="shared" si="63"/>
        <v>3.6459928329564617</v>
      </c>
      <c r="U56" s="145">
        <v>10</v>
      </c>
      <c r="V56" s="146">
        <v>24</v>
      </c>
      <c r="W56" s="147">
        <v>32</v>
      </c>
      <c r="X56" s="147">
        <v>31</v>
      </c>
      <c r="Y56" s="147">
        <v>25</v>
      </c>
      <c r="Z56" s="147">
        <v>37</v>
      </c>
      <c r="AA56" s="147">
        <v>39</v>
      </c>
      <c r="AB56" s="147">
        <v>30</v>
      </c>
      <c r="AC56" s="148">
        <v>32</v>
      </c>
    </row>
    <row r="57" spans="1:35" ht="17.25">
      <c r="A57" s="94"/>
      <c r="B57" s="102"/>
      <c r="C57" s="96">
        <v>4</v>
      </c>
      <c r="D57" s="97">
        <v>56</v>
      </c>
      <c r="E57" s="97">
        <v>7</v>
      </c>
      <c r="F57" s="98">
        <v>9</v>
      </c>
      <c r="G57" s="99">
        <v>1.43</v>
      </c>
      <c r="H57" s="100"/>
      <c r="I57" s="97"/>
      <c r="J57" s="111">
        <v>68.631999999999991</v>
      </c>
      <c r="K57" s="111">
        <f t="shared" si="62"/>
        <v>274.52799999999996</v>
      </c>
      <c r="L57" s="169"/>
      <c r="N57" s="215" t="s">
        <v>33</v>
      </c>
      <c r="O57" s="218"/>
      <c r="P57" s="1">
        <v>1</v>
      </c>
      <c r="Q57" s="119">
        <v>10.37</v>
      </c>
      <c r="R57" s="119">
        <v>9.35</v>
      </c>
      <c r="S57" s="3">
        <f>R57/Q57*100</f>
        <v>90.163934426229503</v>
      </c>
      <c r="U57" s="149" t="s">
        <v>86</v>
      </c>
      <c r="V57" s="150">
        <f t="shared" ref="V57:AC57" si="64">AVERAGE(V47:V56)</f>
        <v>29.4</v>
      </c>
      <c r="W57" s="150">
        <f t="shared" si="64"/>
        <v>34.4</v>
      </c>
      <c r="X57" s="150">
        <f t="shared" si="64"/>
        <v>29.9</v>
      </c>
      <c r="Y57" s="150">
        <f t="shared" si="64"/>
        <v>30.5</v>
      </c>
      <c r="Z57" s="150">
        <f t="shared" si="64"/>
        <v>30.1</v>
      </c>
      <c r="AA57" s="150">
        <f t="shared" si="64"/>
        <v>34.299999999999997</v>
      </c>
      <c r="AB57" s="150">
        <f t="shared" si="64"/>
        <v>30.6</v>
      </c>
      <c r="AC57" s="151">
        <f t="shared" si="64"/>
        <v>33.5</v>
      </c>
    </row>
    <row r="58" spans="1:35" ht="18" thickBot="1">
      <c r="A58" s="94"/>
      <c r="B58" s="102"/>
      <c r="C58" s="96">
        <v>5</v>
      </c>
      <c r="D58" s="97">
        <v>58</v>
      </c>
      <c r="E58" s="97">
        <v>6.5</v>
      </c>
      <c r="F58" s="98">
        <v>9.4</v>
      </c>
      <c r="G58" s="99">
        <v>1.33</v>
      </c>
      <c r="H58" s="100"/>
      <c r="I58" s="97"/>
      <c r="J58" s="111">
        <v>83.65100000000001</v>
      </c>
      <c r="K58" s="111">
        <f t="shared" si="62"/>
        <v>334.60400000000004</v>
      </c>
      <c r="L58" s="169"/>
      <c r="N58" s="216"/>
      <c r="O58" s="219"/>
      <c r="P58" s="1">
        <v>2</v>
      </c>
      <c r="Q58" s="119">
        <v>9.77</v>
      </c>
      <c r="R58" s="119">
        <v>8.7799999999999994</v>
      </c>
      <c r="S58" s="3">
        <f t="shared" ref="S58:S59" si="65">R58/Q58*100</f>
        <v>89.866939611054235</v>
      </c>
      <c r="U58" s="152" t="s">
        <v>87</v>
      </c>
      <c r="V58" s="153">
        <f t="shared" ref="V58:AC58" si="66">STDEV(V47:V56)</f>
        <v>3.4705106892854261</v>
      </c>
      <c r="W58" s="153">
        <f t="shared" si="66"/>
        <v>3.6878177829171492</v>
      </c>
      <c r="X58" s="153">
        <f t="shared" si="66"/>
        <v>2.3781411975649291</v>
      </c>
      <c r="Y58" s="153">
        <f t="shared" si="66"/>
        <v>5.4416092391048361</v>
      </c>
      <c r="Z58" s="153">
        <f t="shared" si="66"/>
        <v>4.2804464979978647</v>
      </c>
      <c r="AA58" s="153">
        <f t="shared" si="66"/>
        <v>7.0245600890336535</v>
      </c>
      <c r="AB58" s="153">
        <f t="shared" si="66"/>
        <v>4.4271887242357266</v>
      </c>
      <c r="AC58" s="154">
        <f t="shared" si="66"/>
        <v>5.7975090436420293</v>
      </c>
    </row>
    <row r="59" spans="1:35" ht="17.25">
      <c r="A59" s="94"/>
      <c r="B59" s="102"/>
      <c r="C59" s="96">
        <v>6</v>
      </c>
      <c r="D59" s="97">
        <v>63</v>
      </c>
      <c r="E59" s="97">
        <v>6.5</v>
      </c>
      <c r="F59" s="98">
        <v>8.6</v>
      </c>
      <c r="G59" s="99">
        <v>1.64</v>
      </c>
      <c r="H59" s="100">
        <v>29</v>
      </c>
      <c r="I59" s="97">
        <f>H59*16.67</f>
        <v>483.43000000000006</v>
      </c>
      <c r="J59" s="111">
        <v>103.48849999999999</v>
      </c>
      <c r="K59" s="111">
        <f t="shared" si="62"/>
        <v>413.95399999999995</v>
      </c>
      <c r="L59" s="169"/>
      <c r="N59" s="216"/>
      <c r="O59" s="219"/>
      <c r="P59" s="1">
        <v>3</v>
      </c>
      <c r="Q59" s="119">
        <v>9.6999999999999993</v>
      </c>
      <c r="R59" s="119">
        <v>8.73</v>
      </c>
      <c r="S59" s="3">
        <f t="shared" si="65"/>
        <v>90.000000000000014</v>
      </c>
    </row>
    <row r="60" spans="1:35" ht="18" thickBot="1">
      <c r="A60" s="94"/>
      <c r="B60" s="102"/>
      <c r="C60" s="96">
        <v>7</v>
      </c>
      <c r="D60" s="97">
        <v>59</v>
      </c>
      <c r="E60" s="97">
        <v>7</v>
      </c>
      <c r="F60" s="98">
        <v>7.3</v>
      </c>
      <c r="G60" s="99">
        <v>1.23</v>
      </c>
      <c r="H60" s="100"/>
      <c r="I60" s="97"/>
      <c r="J60" s="111">
        <v>71.783000000000001</v>
      </c>
      <c r="K60" s="111">
        <f t="shared" si="62"/>
        <v>287.13200000000001</v>
      </c>
      <c r="L60" s="169"/>
      <c r="N60" s="216"/>
      <c r="O60" s="219"/>
      <c r="P60" s="120" t="s">
        <v>39</v>
      </c>
      <c r="Q60" s="121">
        <f>AVERAGE(Q57:Q59)</f>
        <v>9.9466666666666672</v>
      </c>
      <c r="R60" s="121">
        <f t="shared" ref="R60:S60" si="67">AVERAGE(R57:R59)</f>
        <v>8.9533333333333331</v>
      </c>
      <c r="S60" s="122">
        <f t="shared" si="67"/>
        <v>90.010291345761246</v>
      </c>
    </row>
    <row r="61" spans="1:35" ht="17.25" customHeight="1">
      <c r="A61" s="94"/>
      <c r="B61" s="102"/>
      <c r="C61" s="96">
        <v>8</v>
      </c>
      <c r="D61" s="97">
        <v>59</v>
      </c>
      <c r="E61" s="97">
        <v>7</v>
      </c>
      <c r="F61" s="98">
        <v>8</v>
      </c>
      <c r="G61" s="99">
        <v>1.33</v>
      </c>
      <c r="H61" s="100"/>
      <c r="I61" s="97"/>
      <c r="J61" s="111">
        <v>63.571999999999996</v>
      </c>
      <c r="K61" s="111">
        <f t="shared" si="62"/>
        <v>254.28799999999998</v>
      </c>
      <c r="L61" s="169"/>
      <c r="N61" s="217"/>
      <c r="O61" s="220"/>
      <c r="P61" s="120" t="s">
        <v>69</v>
      </c>
      <c r="Q61" s="121">
        <f>STDEV(Q57:Q59)</f>
        <v>0.36828431046317095</v>
      </c>
      <c r="R61" s="121">
        <f t="shared" ref="R61:S61" si="68">STDEV(R57:R59)</f>
        <v>0.34443189941312519</v>
      </c>
      <c r="S61" s="122">
        <f t="shared" si="68"/>
        <v>0.14876462586391567</v>
      </c>
      <c r="U61" s="181" t="s">
        <v>1</v>
      </c>
      <c r="V61" s="226" t="s">
        <v>90</v>
      </c>
      <c r="W61" s="223" t="s">
        <v>89</v>
      </c>
      <c r="X61" s="163"/>
    </row>
    <row r="62" spans="1:35" ht="18" thickBot="1">
      <c r="A62" s="94"/>
      <c r="B62" s="102"/>
      <c r="C62" s="96">
        <v>9</v>
      </c>
      <c r="D62" s="97">
        <v>57</v>
      </c>
      <c r="E62" s="97">
        <v>7</v>
      </c>
      <c r="F62" s="98">
        <v>7.4</v>
      </c>
      <c r="G62" s="99">
        <v>1.44</v>
      </c>
      <c r="H62" s="100"/>
      <c r="I62" s="97"/>
      <c r="J62" s="111">
        <v>48.610499999999995</v>
      </c>
      <c r="K62" s="172">
        <f>J62*4</f>
        <v>194.44199999999998</v>
      </c>
      <c r="L62" s="169"/>
      <c r="N62" s="215" t="s">
        <v>34</v>
      </c>
      <c r="O62" s="218"/>
      <c r="P62" s="1">
        <v>1</v>
      </c>
      <c r="Q62" s="119">
        <v>8.43</v>
      </c>
      <c r="R62" s="119">
        <v>7.82</v>
      </c>
      <c r="S62" s="3">
        <f>R62/Q62*100</f>
        <v>92.763938315539747</v>
      </c>
      <c r="U62" s="225"/>
      <c r="V62" s="227"/>
      <c r="W62" s="224"/>
      <c r="X62" s="163"/>
    </row>
    <row r="63" spans="1:35" ht="17.25">
      <c r="A63" s="94"/>
      <c r="B63" s="102"/>
      <c r="C63" s="96">
        <v>10</v>
      </c>
      <c r="D63" s="97">
        <v>58</v>
      </c>
      <c r="E63" s="97">
        <v>7</v>
      </c>
      <c r="F63" s="98">
        <v>6.5</v>
      </c>
      <c r="G63" s="99">
        <v>1.45</v>
      </c>
      <c r="H63" s="100"/>
      <c r="I63" s="97"/>
      <c r="J63" s="111">
        <v>42.216499999999996</v>
      </c>
      <c r="K63" s="172">
        <f>J63*4</f>
        <v>168.86599999999999</v>
      </c>
      <c r="L63" s="169"/>
      <c r="N63" s="216"/>
      <c r="O63" s="219"/>
      <c r="P63" s="1">
        <v>2</v>
      </c>
      <c r="Q63" s="119">
        <v>8.17</v>
      </c>
      <c r="R63" s="119">
        <v>7.54</v>
      </c>
      <c r="S63" s="3">
        <f t="shared" ref="S63:S64" si="69">R63/Q63*100</f>
        <v>92.288861689106497</v>
      </c>
      <c r="U63" s="159" t="s">
        <v>88</v>
      </c>
      <c r="V63" s="161">
        <v>330.8</v>
      </c>
      <c r="W63" s="165">
        <v>350</v>
      </c>
      <c r="X63" s="164"/>
      <c r="Y63" s="171"/>
      <c r="AI63" s="169"/>
    </row>
    <row r="64" spans="1:35" ht="17.25">
      <c r="A64" s="94"/>
      <c r="B64" s="102"/>
      <c r="C64" s="96">
        <v>11</v>
      </c>
      <c r="D64" s="97">
        <v>60</v>
      </c>
      <c r="E64" s="97">
        <v>6.5</v>
      </c>
      <c r="F64" s="98">
        <v>8.6</v>
      </c>
      <c r="G64" s="99">
        <v>1.38</v>
      </c>
      <c r="H64" s="100">
        <v>43</v>
      </c>
      <c r="I64" s="97">
        <f>H64*16.67</f>
        <v>716.81000000000006</v>
      </c>
      <c r="J64" s="111"/>
      <c r="K64" s="111"/>
      <c r="L64" s="169"/>
      <c r="N64" s="216"/>
      <c r="O64" s="219"/>
      <c r="P64" s="1">
        <v>3</v>
      </c>
      <c r="Q64" s="119">
        <v>8.4700000000000006</v>
      </c>
      <c r="R64" s="119">
        <v>7.87</v>
      </c>
      <c r="S64" s="3">
        <f t="shared" si="69"/>
        <v>92.916174734356545</v>
      </c>
      <c r="U64" s="173" t="s">
        <v>95</v>
      </c>
      <c r="V64" s="162">
        <v>402.25</v>
      </c>
      <c r="W64" s="166">
        <v>400</v>
      </c>
      <c r="X64" s="164"/>
      <c r="Y64" s="171"/>
      <c r="AI64" s="169"/>
    </row>
    <row r="65" spans="1:35" ht="17.25">
      <c r="A65" s="94"/>
      <c r="B65" s="102"/>
      <c r="C65" s="96">
        <v>12</v>
      </c>
      <c r="D65" s="97">
        <v>63</v>
      </c>
      <c r="E65" s="97">
        <v>7</v>
      </c>
      <c r="F65" s="98">
        <v>9</v>
      </c>
      <c r="G65" s="99">
        <v>1.4</v>
      </c>
      <c r="H65" s="100"/>
      <c r="I65" s="97"/>
      <c r="J65" s="111"/>
      <c r="K65" s="111"/>
      <c r="L65" s="169"/>
      <c r="N65" s="216"/>
      <c r="O65" s="219"/>
      <c r="P65" s="120" t="s">
        <v>39</v>
      </c>
      <c r="Q65" s="121">
        <f>AVERAGE(Q62:Q64)</f>
        <v>8.3566666666666674</v>
      </c>
      <c r="R65" s="121">
        <f t="shared" ref="R65:S65" si="70">AVERAGE(R62:R64)</f>
        <v>7.7433333333333332</v>
      </c>
      <c r="S65" s="122">
        <f t="shared" si="70"/>
        <v>92.656324913000944</v>
      </c>
      <c r="U65" s="173" t="s">
        <v>91</v>
      </c>
      <c r="V65" s="162">
        <v>371.2</v>
      </c>
      <c r="W65" s="166">
        <v>350</v>
      </c>
      <c r="X65" s="164"/>
      <c r="Y65" s="171"/>
      <c r="AF65" s="170"/>
      <c r="AI65" s="169"/>
    </row>
    <row r="66" spans="1:35" ht="17.25">
      <c r="A66" s="94"/>
      <c r="B66" s="102"/>
      <c r="C66" s="96">
        <v>13</v>
      </c>
      <c r="D66" s="97">
        <v>63</v>
      </c>
      <c r="E66" s="97">
        <v>8</v>
      </c>
      <c r="F66" s="98">
        <v>9.6999999999999993</v>
      </c>
      <c r="G66" s="99">
        <v>1.42</v>
      </c>
      <c r="H66" s="100"/>
      <c r="I66" s="97"/>
      <c r="J66" s="111"/>
      <c r="K66" s="111"/>
      <c r="L66" s="169"/>
      <c r="N66" s="217"/>
      <c r="O66" s="220"/>
      <c r="P66" s="120" t="s">
        <v>69</v>
      </c>
      <c r="Q66" s="121">
        <f>STDEV(Q62:Q64)</f>
        <v>0.16289055630494176</v>
      </c>
      <c r="R66" s="121">
        <f t="shared" ref="R66:S66" si="71">STDEV(R62:R64)</f>
        <v>0.17785762095938806</v>
      </c>
      <c r="S66" s="122">
        <f t="shared" si="71"/>
        <v>0.32720925642424664</v>
      </c>
      <c r="U66" s="173" t="s">
        <v>92</v>
      </c>
      <c r="V66" s="162">
        <v>300</v>
      </c>
      <c r="W66" s="166">
        <v>300</v>
      </c>
      <c r="X66" s="164"/>
      <c r="Y66" s="158"/>
      <c r="AF66" s="170"/>
      <c r="AI66" s="169"/>
    </row>
    <row r="67" spans="1:35" ht="17.25">
      <c r="A67" s="94"/>
      <c r="B67" s="102"/>
      <c r="C67" s="96">
        <v>14</v>
      </c>
      <c r="D67" s="97">
        <v>63</v>
      </c>
      <c r="E67" s="97">
        <v>6</v>
      </c>
      <c r="F67" s="98">
        <v>7.3</v>
      </c>
      <c r="G67" s="99">
        <v>1.57</v>
      </c>
      <c r="H67" s="100"/>
      <c r="I67" s="97"/>
      <c r="J67" s="111"/>
      <c r="K67" s="111"/>
      <c r="L67" s="169"/>
      <c r="N67" s="215" t="s">
        <v>35</v>
      </c>
      <c r="O67" s="218"/>
      <c r="P67" s="1">
        <v>1</v>
      </c>
      <c r="Q67" s="119">
        <v>8.1199999999999992</v>
      </c>
      <c r="R67" s="119">
        <v>7.52</v>
      </c>
      <c r="S67" s="3">
        <f>R67/Q67*100</f>
        <v>92.610837438423658</v>
      </c>
      <c r="U67" s="173" t="s">
        <v>96</v>
      </c>
      <c r="V67" s="162">
        <v>257.8</v>
      </c>
      <c r="W67" s="166">
        <v>250</v>
      </c>
      <c r="X67" s="164"/>
      <c r="Y67" s="171"/>
      <c r="AI67" s="169"/>
    </row>
    <row r="68" spans="1:35" ht="17.25">
      <c r="A68" s="94"/>
      <c r="B68" s="102"/>
      <c r="C68" s="96">
        <v>15</v>
      </c>
      <c r="D68" s="97">
        <v>60</v>
      </c>
      <c r="E68" s="97">
        <v>7</v>
      </c>
      <c r="F68" s="98">
        <v>6.5</v>
      </c>
      <c r="G68" s="99">
        <v>1.31</v>
      </c>
      <c r="H68" s="100"/>
      <c r="I68" s="97"/>
      <c r="J68" s="111"/>
      <c r="K68" s="111"/>
      <c r="L68" s="169"/>
      <c r="N68" s="216"/>
      <c r="O68" s="219"/>
      <c r="P68" s="1">
        <v>2</v>
      </c>
      <c r="Q68" s="119">
        <v>7.89</v>
      </c>
      <c r="R68" s="119">
        <v>7.29</v>
      </c>
      <c r="S68" s="3">
        <f t="shared" ref="S68:S69" si="72">R68/Q68*100</f>
        <v>92.395437262357419</v>
      </c>
      <c r="U68" s="173" t="s">
        <v>97</v>
      </c>
      <c r="V68" s="162">
        <v>361.6</v>
      </c>
      <c r="W68" s="175">
        <v>350</v>
      </c>
      <c r="X68" s="164"/>
      <c r="Y68" s="171"/>
      <c r="AI68" s="169"/>
    </row>
    <row r="69" spans="1:35" ht="17.25">
      <c r="A69" s="94"/>
      <c r="B69" s="102"/>
      <c r="C69" s="109" t="s">
        <v>45</v>
      </c>
      <c r="D69" s="110">
        <f>AVERAGE(D54:D68)</f>
        <v>60.06666666666667</v>
      </c>
      <c r="E69" s="110">
        <f t="shared" ref="E69:I69" si="73">AVERAGE(E54:E68)</f>
        <v>6.8</v>
      </c>
      <c r="F69" s="110">
        <f t="shared" si="73"/>
        <v>8.0666666666666664</v>
      </c>
      <c r="G69" s="110">
        <f t="shared" si="73"/>
        <v>1.4379999999999997</v>
      </c>
      <c r="H69" s="110">
        <f t="shared" si="73"/>
        <v>38.333333333333336</v>
      </c>
      <c r="I69" s="110">
        <f t="shared" si="73"/>
        <v>639.01666666666677</v>
      </c>
      <c r="J69" s="157">
        <f t="shared" ref="J69:K69" si="74">AVERAGE(J54:J68)</f>
        <v>67.33135</v>
      </c>
      <c r="K69" s="157">
        <f t="shared" si="74"/>
        <v>269.3254</v>
      </c>
      <c r="L69" s="169"/>
      <c r="N69" s="216"/>
      <c r="O69" s="219"/>
      <c r="P69" s="1">
        <v>3</v>
      </c>
      <c r="Q69" s="119">
        <v>8.16</v>
      </c>
      <c r="R69" s="119">
        <v>7.51</v>
      </c>
      <c r="S69" s="3">
        <f t="shared" si="72"/>
        <v>92.034313725490193</v>
      </c>
      <c r="U69" s="173" t="s">
        <v>93</v>
      </c>
      <c r="V69" s="162">
        <v>454</v>
      </c>
      <c r="W69" s="166">
        <v>400</v>
      </c>
      <c r="X69" s="164"/>
      <c r="Y69" s="158"/>
      <c r="AG69" s="170"/>
      <c r="AI69" s="169"/>
    </row>
    <row r="70" spans="1:35" ht="18" thickBot="1">
      <c r="A70" s="94"/>
      <c r="B70" s="102"/>
      <c r="C70" s="109" t="s">
        <v>40</v>
      </c>
      <c r="D70" s="110">
        <f>STDEV(D54:D68)</f>
        <v>2.6313132697969515</v>
      </c>
      <c r="E70" s="110">
        <f t="shared" ref="E70:I70" si="75">STDEV(E54:E68)</f>
        <v>0.4928053803045811</v>
      </c>
      <c r="F70" s="110">
        <f t="shared" si="75"/>
        <v>1.0251596855867788</v>
      </c>
      <c r="G70" s="116">
        <f t="shared" si="75"/>
        <v>0.11857487086225307</v>
      </c>
      <c r="H70" s="110">
        <f t="shared" si="75"/>
        <v>8.08290376865477</v>
      </c>
      <c r="I70" s="110">
        <f t="shared" si="75"/>
        <v>134.74200582347436</v>
      </c>
      <c r="J70" s="157">
        <f t="shared" ref="J70:K70" si="76">STDEV(J54:J68)</f>
        <v>22.984776916291086</v>
      </c>
      <c r="K70" s="157">
        <f t="shared" si="76"/>
        <v>91.939107665164343</v>
      </c>
      <c r="L70" s="169"/>
      <c r="N70" s="216"/>
      <c r="O70" s="219"/>
      <c r="P70" s="120" t="s">
        <v>39</v>
      </c>
      <c r="Q70" s="121">
        <f>AVERAGE(Q67:Q69)</f>
        <v>8.0566666666666666</v>
      </c>
      <c r="R70" s="121" t="s">
        <v>134</v>
      </c>
      <c r="S70" s="122">
        <f t="shared" ref="R70:S70" si="77">AVERAGE(S67:S69)</f>
        <v>92.346862808757081</v>
      </c>
      <c r="U70" s="174" t="s">
        <v>94</v>
      </c>
      <c r="V70" s="167">
        <v>269.2</v>
      </c>
      <c r="W70" s="168">
        <v>300</v>
      </c>
      <c r="X70" s="164"/>
      <c r="Y70" s="158"/>
      <c r="AG70" s="170"/>
      <c r="AI70" s="169"/>
    </row>
    <row r="71" spans="1:35" ht="35.25">
      <c r="A71" s="87" t="s">
        <v>1</v>
      </c>
      <c r="B71" s="88" t="s">
        <v>48</v>
      </c>
      <c r="C71" s="88" t="s">
        <v>49</v>
      </c>
      <c r="D71" s="88" t="s">
        <v>50</v>
      </c>
      <c r="E71" s="89" t="s">
        <v>51</v>
      </c>
      <c r="F71" s="90" t="s">
        <v>52</v>
      </c>
      <c r="G71" s="115" t="s">
        <v>53</v>
      </c>
      <c r="H71" s="92" t="s">
        <v>78</v>
      </c>
      <c r="I71" s="92" t="s">
        <v>79</v>
      </c>
      <c r="J71" s="156" t="s">
        <v>82</v>
      </c>
      <c r="K71" s="156" t="s">
        <v>83</v>
      </c>
      <c r="L71" s="169"/>
      <c r="N71" s="217"/>
      <c r="O71" s="220"/>
      <c r="P71" s="120" t="s">
        <v>69</v>
      </c>
      <c r="Q71" s="121">
        <f>STDEV(Q67:Q69)</f>
        <v>0.14571661996262936</v>
      </c>
      <c r="R71" s="121">
        <f t="shared" ref="R71:S71" si="78">STDEV(R67:R69)</f>
        <v>0.12999999999999978</v>
      </c>
      <c r="S71" s="122">
        <f t="shared" si="78"/>
        <v>0.29131513185994129</v>
      </c>
      <c r="W71" s="160"/>
      <c r="X71" s="160"/>
    </row>
    <row r="72" spans="1:35" ht="17.25">
      <c r="A72" s="94" t="s">
        <v>66</v>
      </c>
      <c r="B72" s="95"/>
      <c r="C72" s="96">
        <v>1</v>
      </c>
      <c r="D72" s="97">
        <v>60</v>
      </c>
      <c r="E72" s="97">
        <v>8.5</v>
      </c>
      <c r="F72" s="98">
        <v>5.0999999999999996</v>
      </c>
      <c r="G72" s="99">
        <v>1.17</v>
      </c>
      <c r="H72" s="100">
        <v>49</v>
      </c>
      <c r="I72" s="97">
        <f>H72*16.67</f>
        <v>816.83</v>
      </c>
      <c r="J72" s="111">
        <v>53.414999999999999</v>
      </c>
      <c r="K72" s="111">
        <f>J72*4</f>
        <v>213.66</v>
      </c>
      <c r="L72" s="169"/>
      <c r="N72" s="215" t="s">
        <v>62</v>
      </c>
      <c r="O72" s="218"/>
      <c r="P72" s="1">
        <v>1</v>
      </c>
      <c r="Q72" s="119">
        <v>9.33</v>
      </c>
      <c r="R72" s="119">
        <v>8.66</v>
      </c>
      <c r="S72" s="3">
        <f>R72/Q72*100</f>
        <v>92.818863879957121</v>
      </c>
      <c r="W72" s="160"/>
      <c r="X72" s="160"/>
    </row>
    <row r="73" spans="1:35" ht="17.25">
      <c r="A73" s="94"/>
      <c r="B73" s="102"/>
      <c r="C73" s="96">
        <v>2</v>
      </c>
      <c r="D73" s="97">
        <v>56</v>
      </c>
      <c r="E73" s="97">
        <v>7</v>
      </c>
      <c r="F73" s="98">
        <v>5.6</v>
      </c>
      <c r="G73" s="99">
        <v>1.22</v>
      </c>
      <c r="H73" s="100"/>
      <c r="I73" s="97"/>
      <c r="J73" s="111">
        <v>86.25</v>
      </c>
      <c r="K73" s="111">
        <f t="shared" ref="K73:K81" si="79">J73*4</f>
        <v>345</v>
      </c>
      <c r="L73" s="169"/>
      <c r="N73" s="216"/>
      <c r="O73" s="219"/>
      <c r="P73" s="1">
        <v>2</v>
      </c>
      <c r="Q73" s="119">
        <v>9.34</v>
      </c>
      <c r="R73" s="119">
        <v>8.66</v>
      </c>
      <c r="S73" s="3">
        <f t="shared" ref="S73:S74" si="80">R73/Q73*100</f>
        <v>92.719486081370448</v>
      </c>
      <c r="AF73" s="158"/>
    </row>
    <row r="74" spans="1:35" ht="17.25">
      <c r="A74" s="94"/>
      <c r="B74" s="102"/>
      <c r="C74" s="96">
        <v>3</v>
      </c>
      <c r="D74" s="97">
        <v>54</v>
      </c>
      <c r="E74" s="97">
        <v>8</v>
      </c>
      <c r="F74" s="98">
        <v>4.5</v>
      </c>
      <c r="G74" s="99">
        <v>1.23</v>
      </c>
      <c r="H74" s="100"/>
      <c r="I74" s="97"/>
      <c r="J74" s="111">
        <v>64.199999999999989</v>
      </c>
      <c r="K74" s="111">
        <f t="shared" si="79"/>
        <v>256.79999999999995</v>
      </c>
      <c r="L74" s="169"/>
      <c r="N74" s="216"/>
      <c r="O74" s="219"/>
      <c r="P74" s="1">
        <v>3</v>
      </c>
      <c r="Q74" s="119">
        <v>9.3699999999999992</v>
      </c>
      <c r="R74" s="119">
        <v>8.65</v>
      </c>
      <c r="S74" s="3">
        <f t="shared" si="80"/>
        <v>92.315901814300972</v>
      </c>
      <c r="AF74" s="158"/>
    </row>
    <row r="75" spans="1:35" ht="17.25">
      <c r="A75" s="94"/>
      <c r="B75" s="102"/>
      <c r="C75" s="96">
        <v>4</v>
      </c>
      <c r="D75" s="97">
        <v>56</v>
      </c>
      <c r="E75" s="97">
        <v>7.5</v>
      </c>
      <c r="F75" s="98">
        <v>6.1</v>
      </c>
      <c r="G75" s="99">
        <v>1.0900000000000001</v>
      </c>
      <c r="H75" s="100"/>
      <c r="I75" s="97"/>
      <c r="J75" s="111">
        <v>85.5</v>
      </c>
      <c r="K75" s="111">
        <f t="shared" si="79"/>
        <v>342</v>
      </c>
      <c r="L75" s="169"/>
      <c r="N75" s="216"/>
      <c r="O75" s="219"/>
      <c r="P75" s="120" t="s">
        <v>39</v>
      </c>
      <c r="Q75" s="121">
        <f>AVERAGE(Q72:Q74)</f>
        <v>9.3466666666666658</v>
      </c>
      <c r="R75" s="121">
        <f t="shared" ref="R75:S75" si="81">AVERAGE(R72:R74)</f>
        <v>8.6566666666666663</v>
      </c>
      <c r="S75" s="122">
        <f t="shared" si="81"/>
        <v>92.618083925209518</v>
      </c>
      <c r="AF75" s="158"/>
    </row>
    <row r="76" spans="1:35" ht="17.25">
      <c r="A76" s="94"/>
      <c r="B76" s="102"/>
      <c r="C76" s="96">
        <v>5</v>
      </c>
      <c r="D76" s="97">
        <v>63</v>
      </c>
      <c r="E76" s="97">
        <v>7</v>
      </c>
      <c r="F76" s="98">
        <v>3</v>
      </c>
      <c r="G76" s="99">
        <v>1.08</v>
      </c>
      <c r="H76" s="100"/>
      <c r="I76" s="97"/>
      <c r="J76" s="111">
        <v>57.914999999999999</v>
      </c>
      <c r="K76" s="111">
        <f t="shared" si="79"/>
        <v>231.66</v>
      </c>
      <c r="L76" s="169"/>
      <c r="N76" s="217"/>
      <c r="O76" s="220"/>
      <c r="P76" s="120" t="s">
        <v>69</v>
      </c>
      <c r="Q76" s="121">
        <f>STDEV(Q72:Q74)</f>
        <v>2.0816659994660883E-2</v>
      </c>
      <c r="R76" s="121">
        <f t="shared" ref="R76:S76" si="82">STDEV(R72:R74)</f>
        <v>5.7735026918961348E-3</v>
      </c>
      <c r="S76" s="122">
        <f t="shared" si="82"/>
        <v>0.26637287367117551</v>
      </c>
      <c r="AF76" s="158"/>
    </row>
    <row r="77" spans="1:35" ht="17.25">
      <c r="A77" s="94"/>
      <c r="B77" s="102"/>
      <c r="C77" s="96">
        <v>6</v>
      </c>
      <c r="D77" s="97">
        <v>62</v>
      </c>
      <c r="E77" s="97">
        <v>7.5</v>
      </c>
      <c r="F77" s="98">
        <v>4.3</v>
      </c>
      <c r="G77" s="99">
        <v>1.03</v>
      </c>
      <c r="H77" s="100">
        <v>48</v>
      </c>
      <c r="I77" s="97">
        <f>H77*16.67</f>
        <v>800.16000000000008</v>
      </c>
      <c r="J77" s="111">
        <v>58.83</v>
      </c>
      <c r="K77" s="111">
        <f t="shared" si="79"/>
        <v>235.32</v>
      </c>
      <c r="L77" s="169"/>
      <c r="N77" s="215" t="s">
        <v>37</v>
      </c>
      <c r="O77" s="218"/>
      <c r="P77" s="1">
        <v>1</v>
      </c>
      <c r="Q77" s="119">
        <v>10.58</v>
      </c>
      <c r="R77" s="119">
        <v>8.86</v>
      </c>
      <c r="S77" s="3">
        <f>R77/Q77*100</f>
        <v>83.742911153119081</v>
      </c>
      <c r="AF77" s="158"/>
    </row>
    <row r="78" spans="1:35" ht="17.25">
      <c r="A78" s="94"/>
      <c r="B78" s="102"/>
      <c r="C78" s="96">
        <v>7</v>
      </c>
      <c r="D78" s="97">
        <v>60</v>
      </c>
      <c r="E78" s="97">
        <v>7</v>
      </c>
      <c r="F78" s="98">
        <v>5.0999999999999996</v>
      </c>
      <c r="G78" s="99">
        <v>1.17</v>
      </c>
      <c r="H78" s="100"/>
      <c r="I78" s="97"/>
      <c r="J78" s="111">
        <v>86.534999999999997</v>
      </c>
      <c r="K78" s="111">
        <f t="shared" si="79"/>
        <v>346.14</v>
      </c>
      <c r="L78" s="169"/>
      <c r="N78" s="216"/>
      <c r="O78" s="219"/>
      <c r="P78" s="1">
        <v>2</v>
      </c>
      <c r="Q78" s="119">
        <v>10.51</v>
      </c>
      <c r="R78" s="119">
        <v>8.8000000000000007</v>
      </c>
      <c r="S78" s="3">
        <f t="shared" ref="S78:S79" si="83">R78/Q78*100</f>
        <v>83.729781160799249</v>
      </c>
      <c r="AF78" s="158"/>
    </row>
    <row r="79" spans="1:35" ht="17.25">
      <c r="A79" s="94"/>
      <c r="B79" s="102"/>
      <c r="C79" s="96">
        <v>8</v>
      </c>
      <c r="D79" s="97">
        <v>62</v>
      </c>
      <c r="E79" s="97">
        <v>8</v>
      </c>
      <c r="F79" s="98">
        <v>4.3</v>
      </c>
      <c r="G79" s="99">
        <v>1.1599999999999999</v>
      </c>
      <c r="H79" s="100"/>
      <c r="I79" s="97"/>
      <c r="J79" s="111">
        <v>25.02</v>
      </c>
      <c r="K79" s="111">
        <f t="shared" si="79"/>
        <v>100.08</v>
      </c>
      <c r="L79" s="169"/>
      <c r="N79" s="216"/>
      <c r="O79" s="219"/>
      <c r="P79" s="1">
        <v>3</v>
      </c>
      <c r="Q79" s="119">
        <v>10.83</v>
      </c>
      <c r="R79" s="119">
        <v>8.8699999999999992</v>
      </c>
      <c r="S79" s="3">
        <f t="shared" si="83"/>
        <v>81.902123730378577</v>
      </c>
      <c r="AF79" s="158"/>
    </row>
    <row r="80" spans="1:35" ht="17.25">
      <c r="A80" s="94"/>
      <c r="B80" s="102"/>
      <c r="C80" s="96">
        <v>9</v>
      </c>
      <c r="D80" s="97">
        <v>58</v>
      </c>
      <c r="E80" s="97">
        <v>8</v>
      </c>
      <c r="F80" s="98">
        <v>3.8</v>
      </c>
      <c r="G80" s="99">
        <v>1.24</v>
      </c>
      <c r="H80" s="100"/>
      <c r="I80" s="97"/>
      <c r="J80" s="111">
        <v>47.775000000000006</v>
      </c>
      <c r="K80" s="111">
        <f t="shared" si="79"/>
        <v>191.10000000000002</v>
      </c>
      <c r="L80" s="169"/>
      <c r="N80" s="216"/>
      <c r="O80" s="219"/>
      <c r="P80" s="120" t="s">
        <v>39</v>
      </c>
      <c r="Q80" s="121">
        <f>AVERAGE(Q77:Q79)</f>
        <v>10.64</v>
      </c>
      <c r="R80" s="121">
        <f t="shared" ref="R80:S80" si="84">AVERAGE(R77:R79)</f>
        <v>8.8433333333333337</v>
      </c>
      <c r="S80" s="122">
        <f t="shared" si="84"/>
        <v>83.124938681432312</v>
      </c>
      <c r="AF80" s="158"/>
    </row>
    <row r="81" spans="1:19" ht="17.25">
      <c r="A81" s="94"/>
      <c r="B81" s="102"/>
      <c r="C81" s="96">
        <v>10</v>
      </c>
      <c r="D81" s="97">
        <v>58</v>
      </c>
      <c r="E81" s="97">
        <v>7.5</v>
      </c>
      <c r="F81" s="98">
        <v>3.9</v>
      </c>
      <c r="G81" s="99">
        <v>1.23</v>
      </c>
      <c r="H81" s="100"/>
      <c r="I81" s="97"/>
      <c r="J81" s="111">
        <v>58.71</v>
      </c>
      <c r="K81" s="111">
        <f t="shared" si="79"/>
        <v>234.84</v>
      </c>
      <c r="L81" s="169"/>
      <c r="N81" s="217"/>
      <c r="O81" s="220"/>
      <c r="P81" s="120" t="s">
        <v>69</v>
      </c>
      <c r="Q81" s="121">
        <f>STDEV(Q77:Q79)</f>
        <v>0.16822603841260733</v>
      </c>
      <c r="R81" s="121">
        <f t="shared" ref="R81:S81" si="85">STDEV(R77:R79)</f>
        <v>3.7859388972001015E-2</v>
      </c>
      <c r="S81" s="122">
        <f t="shared" si="85"/>
        <v>1.0590091607559273</v>
      </c>
    </row>
    <row r="82" spans="1:19" ht="17.25">
      <c r="A82" s="94"/>
      <c r="B82" s="102"/>
      <c r="C82" s="96">
        <v>11</v>
      </c>
      <c r="D82" s="97">
        <v>58</v>
      </c>
      <c r="E82" s="97">
        <v>8.5</v>
      </c>
      <c r="F82" s="98">
        <v>5.6</v>
      </c>
      <c r="G82" s="99">
        <v>1.27</v>
      </c>
      <c r="H82" s="100">
        <v>59</v>
      </c>
      <c r="I82" s="97">
        <f>H82*16.67</f>
        <v>983.53000000000009</v>
      </c>
      <c r="J82" s="111"/>
      <c r="K82" s="111"/>
      <c r="L82" s="169"/>
      <c r="N82" s="215" t="s">
        <v>9</v>
      </c>
      <c r="O82" s="218"/>
      <c r="P82" s="1">
        <v>1</v>
      </c>
      <c r="Q82" s="119">
        <v>10.57</v>
      </c>
      <c r="R82" s="119">
        <v>8.85</v>
      </c>
      <c r="S82" s="3">
        <f>R82/Q82*100</f>
        <v>83.727530747398291</v>
      </c>
    </row>
    <row r="83" spans="1:19" ht="17.25">
      <c r="A83" s="94"/>
      <c r="B83" s="102"/>
      <c r="C83" s="96">
        <v>12</v>
      </c>
      <c r="D83" s="97">
        <v>59</v>
      </c>
      <c r="E83" s="97">
        <v>7.5</v>
      </c>
      <c r="F83" s="98">
        <v>5.0999999999999996</v>
      </c>
      <c r="G83" s="99">
        <v>1.1100000000000001</v>
      </c>
      <c r="H83" s="100"/>
      <c r="I83" s="97"/>
      <c r="J83" s="111"/>
      <c r="K83" s="111"/>
      <c r="L83" s="169"/>
      <c r="N83" s="216"/>
      <c r="O83" s="219"/>
      <c r="P83" s="1">
        <v>2</v>
      </c>
      <c r="Q83" s="119">
        <v>10.07</v>
      </c>
      <c r="R83" s="119">
        <v>8.61</v>
      </c>
      <c r="S83" s="3">
        <f t="shared" ref="S83:S84" si="86">R83/Q83*100</f>
        <v>85.501489572989058</v>
      </c>
    </row>
    <row r="84" spans="1:19" ht="17.25">
      <c r="A84" s="94"/>
      <c r="B84" s="102"/>
      <c r="C84" s="96">
        <v>13</v>
      </c>
      <c r="D84" s="97">
        <v>55</v>
      </c>
      <c r="E84" s="97">
        <v>8</v>
      </c>
      <c r="F84" s="98">
        <v>6</v>
      </c>
      <c r="G84" s="99">
        <v>1.1200000000000001</v>
      </c>
      <c r="H84" s="100"/>
      <c r="I84" s="97"/>
      <c r="J84" s="111"/>
      <c r="K84" s="111"/>
      <c r="L84" s="169"/>
      <c r="N84" s="216"/>
      <c r="O84" s="219"/>
      <c r="P84" s="1">
        <v>3</v>
      </c>
      <c r="Q84" s="119">
        <v>10.46</v>
      </c>
      <c r="R84" s="119">
        <v>8.74</v>
      </c>
      <c r="S84" s="3">
        <f t="shared" si="86"/>
        <v>83.556405353728479</v>
      </c>
    </row>
    <row r="85" spans="1:19" ht="17.25">
      <c r="A85" s="94"/>
      <c r="B85" s="102"/>
      <c r="C85" s="96">
        <v>14</v>
      </c>
      <c r="D85" s="97">
        <v>61</v>
      </c>
      <c r="E85" s="97">
        <v>7</v>
      </c>
      <c r="F85" s="98">
        <v>7</v>
      </c>
      <c r="G85" s="99">
        <v>1.07</v>
      </c>
      <c r="H85" s="100"/>
      <c r="I85" s="97"/>
      <c r="J85" s="111"/>
      <c r="K85" s="111"/>
      <c r="L85" s="169"/>
      <c r="N85" s="216"/>
      <c r="O85" s="219"/>
      <c r="P85" s="120" t="s">
        <v>39</v>
      </c>
      <c r="Q85" s="121">
        <f>AVERAGE(Q82:Q84)</f>
        <v>10.366666666666667</v>
      </c>
      <c r="R85" s="121">
        <f t="shared" ref="R85:S85" si="87">AVERAGE(R82:R84)</f>
        <v>8.7333333333333343</v>
      </c>
      <c r="S85" s="122">
        <f t="shared" si="87"/>
        <v>84.261808558038609</v>
      </c>
    </row>
    <row r="86" spans="1:19" ht="18" thickBot="1">
      <c r="A86" s="94"/>
      <c r="B86" s="102"/>
      <c r="C86" s="96">
        <v>15</v>
      </c>
      <c r="D86" s="97">
        <v>59</v>
      </c>
      <c r="E86" s="97">
        <v>8</v>
      </c>
      <c r="F86" s="98">
        <v>3.8</v>
      </c>
      <c r="G86" s="99">
        <v>0.73</v>
      </c>
      <c r="H86" s="100"/>
      <c r="I86" s="97"/>
      <c r="J86" s="111"/>
      <c r="K86" s="111"/>
      <c r="L86" s="169"/>
      <c r="N86" s="221"/>
      <c r="O86" s="222"/>
      <c r="P86" s="123" t="s">
        <v>69</v>
      </c>
      <c r="Q86" s="124">
        <f>STDEV(Q82:Q84)</f>
        <v>0.26274195198584749</v>
      </c>
      <c r="R86" s="124">
        <f t="shared" ref="R86:S86" si="88">STDEV(R82:R84)</f>
        <v>0.12013880860626745</v>
      </c>
      <c r="S86" s="125">
        <f t="shared" si="88"/>
        <v>1.0769994146753719</v>
      </c>
    </row>
    <row r="87" spans="1:19" ht="17.25">
      <c r="A87" s="94"/>
      <c r="B87" s="102"/>
      <c r="C87" s="109" t="s">
        <v>45</v>
      </c>
      <c r="D87" s="110">
        <f>AVERAGE(D72:D86)</f>
        <v>58.733333333333334</v>
      </c>
      <c r="E87" s="110">
        <f t="shared" ref="E87:I87" si="89">AVERAGE(E72:E86)</f>
        <v>7.666666666666667</v>
      </c>
      <c r="F87" s="110">
        <f t="shared" si="89"/>
        <v>4.879999999999999</v>
      </c>
      <c r="G87" s="110">
        <f t="shared" si="89"/>
        <v>1.1280000000000001</v>
      </c>
      <c r="H87" s="110">
        <f t="shared" si="89"/>
        <v>52</v>
      </c>
      <c r="I87" s="110">
        <f t="shared" si="89"/>
        <v>866.84000000000015</v>
      </c>
      <c r="J87" s="157">
        <f t="shared" ref="J87:K87" si="90">AVERAGE(J72:J86)</f>
        <v>62.414999999999999</v>
      </c>
      <c r="K87" s="157">
        <f t="shared" si="90"/>
        <v>249.66</v>
      </c>
      <c r="L87" s="169"/>
    </row>
    <row r="88" spans="1:19" ht="17.25">
      <c r="A88" s="94"/>
      <c r="B88" s="102"/>
      <c r="C88" s="109" t="s">
        <v>40</v>
      </c>
      <c r="D88" s="110">
        <f>STDEV(D72:D86)</f>
        <v>2.685055643655045</v>
      </c>
      <c r="E88" s="110">
        <f t="shared" ref="E88:I88" si="91">STDEV(E72:E86)</f>
        <v>0.52326811847228349</v>
      </c>
      <c r="F88" s="110">
        <f t="shared" si="91"/>
        <v>1.0711809237605854</v>
      </c>
      <c r="G88" s="110">
        <f t="shared" si="91"/>
        <v>0.1314860122924531</v>
      </c>
      <c r="H88" s="110">
        <f t="shared" si="91"/>
        <v>6.0827625302982193</v>
      </c>
      <c r="I88" s="110">
        <f t="shared" si="91"/>
        <v>101.39965138007133</v>
      </c>
      <c r="J88" s="157">
        <f t="shared" ref="J88:K88" si="92">STDEV(J72:J86)</f>
        <v>19.512189779724867</v>
      </c>
      <c r="K88" s="157">
        <f t="shared" si="92"/>
        <v>78.048759118899468</v>
      </c>
      <c r="L88" s="169"/>
    </row>
    <row r="89" spans="1:19" ht="17.25">
      <c r="A89" s="94" t="s">
        <v>36</v>
      </c>
      <c r="B89" s="95"/>
      <c r="C89" s="96">
        <v>1</v>
      </c>
      <c r="D89" s="97">
        <v>62</v>
      </c>
      <c r="E89" s="97">
        <v>8</v>
      </c>
      <c r="F89" s="98">
        <v>5.6</v>
      </c>
      <c r="G89" s="99">
        <v>1.1599999999999999</v>
      </c>
      <c r="H89" s="100">
        <v>53</v>
      </c>
      <c r="I89" s="97">
        <f>H89*16.67</f>
        <v>883.5100000000001</v>
      </c>
      <c r="J89" s="111">
        <v>78.989999999999995</v>
      </c>
      <c r="K89" s="111">
        <f>J89*4</f>
        <v>315.95999999999998</v>
      </c>
      <c r="L89" s="169"/>
    </row>
    <row r="90" spans="1:19" ht="17.25">
      <c r="A90" s="94"/>
      <c r="B90" s="102"/>
      <c r="C90" s="96">
        <v>2</v>
      </c>
      <c r="D90" s="97">
        <v>64</v>
      </c>
      <c r="E90" s="97">
        <v>8.5</v>
      </c>
      <c r="F90" s="98">
        <v>3.1</v>
      </c>
      <c r="G90" s="99">
        <v>1.06</v>
      </c>
      <c r="H90" s="100"/>
      <c r="I90" s="97"/>
      <c r="J90" s="111">
        <v>72.48</v>
      </c>
      <c r="K90" s="111">
        <f t="shared" ref="K90:K98" si="93">J90*4</f>
        <v>289.92</v>
      </c>
      <c r="L90" s="169"/>
    </row>
    <row r="91" spans="1:19" ht="17.25">
      <c r="A91" s="94"/>
      <c r="B91" s="102"/>
      <c r="C91" s="96">
        <v>3</v>
      </c>
      <c r="D91" s="97">
        <v>50</v>
      </c>
      <c r="E91" s="97">
        <v>9</v>
      </c>
      <c r="F91" s="98">
        <v>6</v>
      </c>
      <c r="G91" s="99">
        <v>1.0900000000000001</v>
      </c>
      <c r="H91" s="100"/>
      <c r="I91" s="97"/>
      <c r="J91" s="111">
        <v>87.78</v>
      </c>
      <c r="K91" s="111">
        <f t="shared" si="93"/>
        <v>351.12</v>
      </c>
      <c r="L91" s="169"/>
    </row>
    <row r="92" spans="1:19" ht="17.25">
      <c r="A92" s="94"/>
      <c r="B92" s="102"/>
      <c r="C92" s="96">
        <v>4</v>
      </c>
      <c r="D92" s="97">
        <v>55</v>
      </c>
      <c r="E92" s="97">
        <v>8</v>
      </c>
      <c r="F92" s="98">
        <v>8.4</v>
      </c>
      <c r="G92" s="99">
        <v>0.85</v>
      </c>
      <c r="H92" s="100"/>
      <c r="I92" s="97"/>
      <c r="J92" s="111">
        <v>115.57499999999999</v>
      </c>
      <c r="K92" s="111">
        <f t="shared" si="93"/>
        <v>462.29999999999995</v>
      </c>
      <c r="L92" s="169"/>
    </row>
    <row r="93" spans="1:19" ht="17.25">
      <c r="A93" s="94"/>
      <c r="B93" s="102"/>
      <c r="C93" s="96">
        <v>5</v>
      </c>
      <c r="D93" s="97">
        <v>63</v>
      </c>
      <c r="E93" s="97">
        <v>8</v>
      </c>
      <c r="F93" s="98">
        <v>9</v>
      </c>
      <c r="G93" s="99">
        <v>1.1599999999999999</v>
      </c>
      <c r="H93" s="100"/>
      <c r="I93" s="97"/>
      <c r="J93" s="111">
        <v>166.215</v>
      </c>
      <c r="K93" s="111">
        <f t="shared" si="93"/>
        <v>664.86</v>
      </c>
      <c r="L93" s="169"/>
    </row>
    <row r="94" spans="1:19" ht="17.25">
      <c r="A94" s="94"/>
      <c r="B94" s="102"/>
      <c r="C94" s="96">
        <v>6</v>
      </c>
      <c r="D94" s="97">
        <v>58</v>
      </c>
      <c r="E94" s="97">
        <v>8</v>
      </c>
      <c r="F94" s="98">
        <v>8.8000000000000007</v>
      </c>
      <c r="G94" s="99">
        <v>1.17</v>
      </c>
      <c r="H94" s="100">
        <v>36</v>
      </c>
      <c r="I94" s="97">
        <f>H94*16.67</f>
        <v>600.12000000000012</v>
      </c>
      <c r="J94" s="111">
        <v>93.105000000000004</v>
      </c>
      <c r="K94" s="111">
        <f t="shared" si="93"/>
        <v>372.42</v>
      </c>
      <c r="L94" s="169"/>
    </row>
    <row r="95" spans="1:19" ht="17.25">
      <c r="A95" s="94"/>
      <c r="B95" s="102"/>
      <c r="C95" s="96">
        <v>7</v>
      </c>
      <c r="D95" s="97">
        <v>62</v>
      </c>
      <c r="E95" s="97">
        <v>8</v>
      </c>
      <c r="F95" s="98">
        <v>8.6</v>
      </c>
      <c r="G95" s="99">
        <v>1.22</v>
      </c>
      <c r="H95" s="100"/>
      <c r="I95" s="97"/>
      <c r="J95" s="111">
        <v>70.605000000000004</v>
      </c>
      <c r="K95" s="111">
        <f t="shared" si="93"/>
        <v>282.42</v>
      </c>
      <c r="L95" s="169"/>
    </row>
    <row r="96" spans="1:19" ht="17.25">
      <c r="A96" s="94"/>
      <c r="B96" s="102"/>
      <c r="C96" s="96">
        <v>8</v>
      </c>
      <c r="D96" s="97">
        <v>64</v>
      </c>
      <c r="E96" s="97">
        <v>8</v>
      </c>
      <c r="F96" s="98">
        <v>9.1</v>
      </c>
      <c r="G96" s="99">
        <v>1.0900000000000001</v>
      </c>
      <c r="H96" s="100"/>
      <c r="I96" s="97"/>
      <c r="J96" s="111">
        <v>36.494999999999997</v>
      </c>
      <c r="K96" s="111">
        <f t="shared" si="93"/>
        <v>145.97999999999999</v>
      </c>
      <c r="L96" s="169"/>
    </row>
    <row r="97" spans="1:12" ht="17.25">
      <c r="A97" s="94"/>
      <c r="B97" s="102"/>
      <c r="C97" s="96">
        <v>9</v>
      </c>
      <c r="D97" s="97">
        <v>58</v>
      </c>
      <c r="E97" s="97">
        <v>6.5</v>
      </c>
      <c r="F97" s="98">
        <v>7.1</v>
      </c>
      <c r="G97" s="99">
        <v>1.23</v>
      </c>
      <c r="H97" s="100"/>
      <c r="I97" s="97"/>
      <c r="J97" s="111">
        <v>61.62</v>
      </c>
      <c r="K97" s="111">
        <f t="shared" si="93"/>
        <v>246.48</v>
      </c>
      <c r="L97" s="169"/>
    </row>
    <row r="98" spans="1:12" ht="17.25">
      <c r="A98" s="94"/>
      <c r="B98" s="102"/>
      <c r="C98" s="96">
        <v>10</v>
      </c>
      <c r="D98" s="97">
        <v>59</v>
      </c>
      <c r="E98" s="97">
        <v>7.5</v>
      </c>
      <c r="F98" s="98">
        <v>4.8</v>
      </c>
      <c r="G98" s="99">
        <v>1.1599999999999999</v>
      </c>
      <c r="H98" s="100"/>
      <c r="I98" s="97"/>
      <c r="J98" s="111">
        <v>106.30500000000001</v>
      </c>
      <c r="K98" s="111">
        <f t="shared" si="93"/>
        <v>425.22</v>
      </c>
      <c r="L98" s="169"/>
    </row>
    <row r="99" spans="1:12" ht="17.25">
      <c r="A99" s="94"/>
      <c r="B99" s="102"/>
      <c r="C99" s="96">
        <v>11</v>
      </c>
      <c r="D99" s="97">
        <v>63</v>
      </c>
      <c r="E99" s="97">
        <v>8</v>
      </c>
      <c r="F99" s="98">
        <v>5.3</v>
      </c>
      <c r="G99" s="99">
        <v>1.08</v>
      </c>
      <c r="H99" s="100">
        <v>37</v>
      </c>
      <c r="I99" s="97">
        <f>H99*16.67</f>
        <v>616.79000000000008</v>
      </c>
      <c r="J99" s="111"/>
      <c r="K99" s="111"/>
    </row>
    <row r="100" spans="1:12" ht="17.25">
      <c r="A100" s="94"/>
      <c r="B100" s="102"/>
      <c r="C100" s="96">
        <v>12</v>
      </c>
      <c r="D100" s="97">
        <v>72</v>
      </c>
      <c r="E100" s="97">
        <v>8</v>
      </c>
      <c r="F100" s="98">
        <v>4.7</v>
      </c>
      <c r="G100" s="99">
        <v>1.1200000000000001</v>
      </c>
      <c r="H100" s="100"/>
      <c r="I100" s="97"/>
      <c r="J100" s="111"/>
      <c r="K100" s="111"/>
    </row>
    <row r="101" spans="1:12" ht="17.25">
      <c r="A101" s="94"/>
      <c r="B101" s="102"/>
      <c r="C101" s="96">
        <v>13</v>
      </c>
      <c r="D101" s="97">
        <v>73</v>
      </c>
      <c r="E101" s="97">
        <v>7.5</v>
      </c>
      <c r="F101" s="98">
        <v>4.7</v>
      </c>
      <c r="G101" s="99">
        <v>1.23</v>
      </c>
      <c r="H101" s="100"/>
      <c r="I101" s="97"/>
      <c r="J101" s="111"/>
      <c r="K101" s="111"/>
    </row>
    <row r="102" spans="1:12" ht="17.25">
      <c r="A102" s="94"/>
      <c r="B102" s="102"/>
      <c r="C102" s="96">
        <v>14</v>
      </c>
      <c r="D102" s="97">
        <v>73</v>
      </c>
      <c r="E102" s="97">
        <v>7</v>
      </c>
      <c r="F102" s="98">
        <v>8.5</v>
      </c>
      <c r="G102" s="99">
        <v>1.07</v>
      </c>
      <c r="H102" s="100"/>
      <c r="I102" s="97"/>
      <c r="J102" s="111"/>
      <c r="K102" s="111"/>
    </row>
    <row r="103" spans="1:12" ht="17.25">
      <c r="A103" s="94"/>
      <c r="B103" s="102"/>
      <c r="C103" s="96">
        <v>15</v>
      </c>
      <c r="D103" s="97">
        <v>69</v>
      </c>
      <c r="E103" s="97">
        <v>8</v>
      </c>
      <c r="F103" s="98">
        <v>9.3000000000000007</v>
      </c>
      <c r="G103" s="99">
        <v>0.83</v>
      </c>
      <c r="H103" s="100"/>
      <c r="I103" s="97"/>
      <c r="J103" s="111"/>
      <c r="K103" s="111"/>
    </row>
    <row r="104" spans="1:12" ht="17.25">
      <c r="A104" s="94"/>
      <c r="B104" s="102"/>
      <c r="C104" s="109" t="s">
        <v>45</v>
      </c>
      <c r="D104" s="110">
        <f>AVERAGE(D89:D103)</f>
        <v>63</v>
      </c>
      <c r="E104" s="110">
        <f t="shared" ref="E104:I104" si="94">AVERAGE(E89:E103)</f>
        <v>7.8666666666666663</v>
      </c>
      <c r="F104" s="110">
        <f t="shared" si="94"/>
        <v>6.8666666666666663</v>
      </c>
      <c r="G104" s="110">
        <f t="shared" si="94"/>
        <v>1.1013333333333333</v>
      </c>
      <c r="H104" s="110">
        <f t="shared" si="94"/>
        <v>42</v>
      </c>
      <c r="I104" s="110">
        <f t="shared" si="94"/>
        <v>700.14</v>
      </c>
      <c r="J104" s="157">
        <f>AVERAGE(J89:J103)</f>
        <v>88.917000000000002</v>
      </c>
      <c r="K104" s="157">
        <f t="shared" ref="K104" si="95">AVERAGE(K89:K103)</f>
        <v>355.66800000000001</v>
      </c>
    </row>
    <row r="105" spans="1:12" ht="18" thickBot="1">
      <c r="A105" s="94"/>
      <c r="B105" s="102"/>
      <c r="C105" s="109" t="s">
        <v>40</v>
      </c>
      <c r="D105" s="110">
        <f>STDEV(D89:D103)</f>
        <v>6.6547512564869233</v>
      </c>
      <c r="E105" s="110">
        <f t="shared" ref="E105:I105" si="96">STDEV(E89:E103)</f>
        <v>0.58145957563293948</v>
      </c>
      <c r="F105" s="110">
        <f t="shared" si="96"/>
        <v>2.0690462491090877</v>
      </c>
      <c r="G105" s="116">
        <f t="shared" si="96"/>
        <v>0.12034869971798408</v>
      </c>
      <c r="H105" s="110">
        <f t="shared" si="96"/>
        <v>9.5393920141694561</v>
      </c>
      <c r="I105" s="110">
        <f t="shared" si="96"/>
        <v>159.02166487620579</v>
      </c>
      <c r="J105" s="157">
        <f t="shared" ref="J105:K105" si="97">STDEV(J89:J103)</f>
        <v>35.283055990092436</v>
      </c>
      <c r="K105" s="157">
        <f t="shared" si="97"/>
        <v>141.13222396036974</v>
      </c>
    </row>
    <row r="106" spans="1:12" ht="35.25">
      <c r="A106" s="87" t="s">
        <v>1</v>
      </c>
      <c r="B106" s="88" t="s">
        <v>48</v>
      </c>
      <c r="C106" s="88" t="s">
        <v>49</v>
      </c>
      <c r="D106" s="88" t="s">
        <v>50</v>
      </c>
      <c r="E106" s="89" t="s">
        <v>51</v>
      </c>
      <c r="F106" s="90" t="s">
        <v>52</v>
      </c>
      <c r="G106" s="115" t="s">
        <v>53</v>
      </c>
      <c r="H106" s="92" t="s">
        <v>78</v>
      </c>
      <c r="I106" s="92" t="s">
        <v>79</v>
      </c>
      <c r="J106" s="156" t="s">
        <v>82</v>
      </c>
      <c r="K106" s="156" t="s">
        <v>83</v>
      </c>
    </row>
    <row r="107" spans="1:12" ht="17.25">
      <c r="A107" s="94" t="s">
        <v>67</v>
      </c>
      <c r="B107" s="95"/>
      <c r="C107" s="96">
        <v>1</v>
      </c>
      <c r="D107" s="97">
        <v>57</v>
      </c>
      <c r="E107" s="97">
        <v>7.5</v>
      </c>
      <c r="F107" s="98">
        <v>12</v>
      </c>
      <c r="G107" s="99">
        <v>0.74</v>
      </c>
      <c r="H107" s="100">
        <v>39</v>
      </c>
      <c r="I107" s="97">
        <f>H107*16.67</f>
        <v>650.13000000000011</v>
      </c>
      <c r="J107" s="111">
        <v>129.58000000000001</v>
      </c>
      <c r="K107" s="111">
        <f>J107*4</f>
        <v>518.32000000000005</v>
      </c>
    </row>
    <row r="108" spans="1:12" ht="17.25">
      <c r="A108" s="94"/>
      <c r="B108" s="102"/>
      <c r="C108" s="96">
        <v>2</v>
      </c>
      <c r="D108" s="97">
        <v>52</v>
      </c>
      <c r="E108" s="97">
        <v>9</v>
      </c>
      <c r="F108" s="98">
        <v>13</v>
      </c>
      <c r="G108" s="99">
        <v>0.67</v>
      </c>
      <c r="H108" s="100"/>
      <c r="I108" s="97"/>
      <c r="J108" s="111">
        <v>143.51</v>
      </c>
      <c r="K108" s="111">
        <f t="shared" ref="K108:K116" si="98">J108*4</f>
        <v>574.04</v>
      </c>
    </row>
    <row r="109" spans="1:12" ht="17.25">
      <c r="A109" s="94"/>
      <c r="B109" s="102"/>
      <c r="C109" s="96">
        <v>3</v>
      </c>
      <c r="D109" s="97">
        <v>62</v>
      </c>
      <c r="E109" s="97">
        <v>8</v>
      </c>
      <c r="F109" s="98">
        <v>13.5</v>
      </c>
      <c r="G109" s="99">
        <v>0.94</v>
      </c>
      <c r="H109" s="100"/>
      <c r="I109" s="97"/>
      <c r="J109" s="111">
        <v>51.17</v>
      </c>
      <c r="K109" s="111">
        <f t="shared" si="98"/>
        <v>204.68</v>
      </c>
    </row>
    <row r="110" spans="1:12" ht="17.25">
      <c r="A110" s="94"/>
      <c r="B110" s="102"/>
      <c r="C110" s="96">
        <v>4</v>
      </c>
      <c r="D110" s="97">
        <v>51</v>
      </c>
      <c r="E110" s="97">
        <v>7.5</v>
      </c>
      <c r="F110" s="98">
        <v>13.6</v>
      </c>
      <c r="G110" s="99">
        <v>0.72</v>
      </c>
      <c r="H110" s="100"/>
      <c r="I110" s="97"/>
      <c r="J110" s="111">
        <v>55.39</v>
      </c>
      <c r="K110" s="111">
        <f t="shared" si="98"/>
        <v>221.56</v>
      </c>
    </row>
    <row r="111" spans="1:12" ht="17.25">
      <c r="A111" s="94"/>
      <c r="B111" s="102"/>
      <c r="C111" s="96">
        <v>5</v>
      </c>
      <c r="D111" s="97">
        <v>52</v>
      </c>
      <c r="E111" s="97">
        <v>8</v>
      </c>
      <c r="F111" s="98">
        <v>3.4</v>
      </c>
      <c r="G111" s="99">
        <v>0.68</v>
      </c>
      <c r="H111" s="100"/>
      <c r="I111" s="97"/>
      <c r="J111" s="111">
        <v>116</v>
      </c>
      <c r="K111" s="111">
        <f t="shared" si="98"/>
        <v>464</v>
      </c>
    </row>
    <row r="112" spans="1:12" ht="17.25">
      <c r="A112" s="94"/>
      <c r="B112" s="102"/>
      <c r="C112" s="96">
        <v>6</v>
      </c>
      <c r="D112" s="97">
        <v>54</v>
      </c>
      <c r="E112" s="97">
        <v>9</v>
      </c>
      <c r="F112" s="98">
        <v>4.4000000000000004</v>
      </c>
      <c r="G112" s="99">
        <v>0.37</v>
      </c>
      <c r="H112" s="100">
        <v>52</v>
      </c>
      <c r="I112" s="97">
        <f>H112*16.67</f>
        <v>866.84000000000015</v>
      </c>
      <c r="J112" s="111">
        <v>103.85</v>
      </c>
      <c r="K112" s="111">
        <f t="shared" si="98"/>
        <v>415.4</v>
      </c>
    </row>
    <row r="113" spans="1:11" ht="17.25">
      <c r="A113" s="94"/>
      <c r="B113" s="102"/>
      <c r="C113" s="96">
        <v>7</v>
      </c>
      <c r="D113" s="97">
        <v>61</v>
      </c>
      <c r="E113" s="97">
        <v>9.5</v>
      </c>
      <c r="F113" s="98">
        <v>19.600000000000001</v>
      </c>
      <c r="G113" s="99">
        <v>0.91</v>
      </c>
      <c r="H113" s="100"/>
      <c r="I113" s="97"/>
      <c r="J113" s="111">
        <v>99.71</v>
      </c>
      <c r="K113" s="111">
        <f t="shared" si="98"/>
        <v>398.84</v>
      </c>
    </row>
    <row r="114" spans="1:11" ht="17.25">
      <c r="A114" s="94"/>
      <c r="B114" s="102"/>
      <c r="C114" s="96">
        <v>8</v>
      </c>
      <c r="D114" s="97">
        <v>64</v>
      </c>
      <c r="E114" s="97">
        <v>8.5</v>
      </c>
      <c r="F114" s="98">
        <v>6</v>
      </c>
      <c r="G114" s="99">
        <v>1.32</v>
      </c>
      <c r="H114" s="100"/>
      <c r="I114" s="97"/>
      <c r="J114" s="111">
        <v>96.61</v>
      </c>
      <c r="K114" s="111">
        <f t="shared" si="98"/>
        <v>386.44</v>
      </c>
    </row>
    <row r="115" spans="1:11" ht="17.25">
      <c r="A115" s="94"/>
      <c r="B115" s="102"/>
      <c r="C115" s="96">
        <v>9</v>
      </c>
      <c r="D115" s="97">
        <v>59</v>
      </c>
      <c r="E115" s="97">
        <v>8</v>
      </c>
      <c r="F115" s="98">
        <v>14.5</v>
      </c>
      <c r="G115" s="99">
        <v>1.1299999999999999</v>
      </c>
      <c r="H115" s="100"/>
      <c r="I115" s="97"/>
      <c r="J115" s="111">
        <v>88.63</v>
      </c>
      <c r="K115" s="111">
        <f t="shared" si="98"/>
        <v>354.52</v>
      </c>
    </row>
    <row r="116" spans="1:11" ht="17.25">
      <c r="A116" s="94"/>
      <c r="B116" s="102"/>
      <c r="C116" s="96">
        <v>10</v>
      </c>
      <c r="D116" s="97">
        <v>58</v>
      </c>
      <c r="E116" s="97">
        <v>8.5</v>
      </c>
      <c r="F116" s="98">
        <v>16.5</v>
      </c>
      <c r="G116" s="99">
        <v>1.07</v>
      </c>
      <c r="H116" s="100"/>
      <c r="I116" s="97"/>
      <c r="J116" s="111">
        <v>127.58</v>
      </c>
      <c r="K116" s="111">
        <f t="shared" si="98"/>
        <v>510.32</v>
      </c>
    </row>
    <row r="117" spans="1:11" ht="17.25">
      <c r="A117" s="94"/>
      <c r="B117" s="102"/>
      <c r="C117" s="96">
        <v>11</v>
      </c>
      <c r="D117" s="97">
        <v>57</v>
      </c>
      <c r="E117" s="97">
        <v>9</v>
      </c>
      <c r="F117" s="98">
        <v>3</v>
      </c>
      <c r="G117" s="99">
        <v>0.64</v>
      </c>
      <c r="H117" s="100">
        <v>55</v>
      </c>
      <c r="I117" s="97">
        <f>H117*16.67</f>
        <v>916.85000000000014</v>
      </c>
      <c r="J117" s="111"/>
      <c r="K117" s="111"/>
    </row>
    <row r="118" spans="1:11" ht="17.25">
      <c r="A118" s="94"/>
      <c r="B118" s="102"/>
      <c r="C118" s="96">
        <v>12</v>
      </c>
      <c r="D118" s="97">
        <v>61</v>
      </c>
      <c r="E118" s="97">
        <v>8</v>
      </c>
      <c r="F118" s="98">
        <v>16.100000000000001</v>
      </c>
      <c r="G118" s="99">
        <v>0.77</v>
      </c>
      <c r="H118" s="100"/>
      <c r="I118" s="97"/>
      <c r="J118" s="111"/>
      <c r="K118" s="111"/>
    </row>
    <row r="119" spans="1:11" ht="17.25">
      <c r="A119" s="94"/>
      <c r="B119" s="102"/>
      <c r="C119" s="96">
        <v>13</v>
      </c>
      <c r="D119" s="97">
        <v>61</v>
      </c>
      <c r="E119" s="97">
        <v>7</v>
      </c>
      <c r="F119" s="98">
        <v>15</v>
      </c>
      <c r="G119" s="99">
        <v>0.84</v>
      </c>
      <c r="H119" s="100"/>
      <c r="I119" s="97"/>
      <c r="J119" s="111"/>
      <c r="K119" s="111"/>
    </row>
    <row r="120" spans="1:11" ht="17.25">
      <c r="A120" s="94"/>
      <c r="B120" s="102"/>
      <c r="C120" s="96">
        <v>14</v>
      </c>
      <c r="D120" s="97">
        <v>60</v>
      </c>
      <c r="E120" s="97">
        <v>9</v>
      </c>
      <c r="F120" s="98">
        <v>14</v>
      </c>
      <c r="G120" s="99">
        <v>1.31</v>
      </c>
      <c r="H120" s="100"/>
      <c r="I120" s="97"/>
      <c r="J120" s="111"/>
      <c r="K120" s="111"/>
    </row>
    <row r="121" spans="1:11" ht="17.25">
      <c r="A121" s="94"/>
      <c r="B121" s="102"/>
      <c r="C121" s="96">
        <v>15</v>
      </c>
      <c r="D121" s="97">
        <v>60</v>
      </c>
      <c r="E121" s="97">
        <v>8</v>
      </c>
      <c r="F121" s="98">
        <v>12</v>
      </c>
      <c r="G121" s="99">
        <v>1.24</v>
      </c>
      <c r="H121" s="100"/>
      <c r="I121" s="97"/>
      <c r="J121" s="111"/>
      <c r="K121" s="111"/>
    </row>
    <row r="122" spans="1:11" ht="17.25">
      <c r="A122" s="94"/>
      <c r="B122" s="102"/>
      <c r="C122" s="109" t="s">
        <v>45</v>
      </c>
      <c r="D122" s="110">
        <f>AVERAGE(D107:D121)</f>
        <v>57.93333333333333</v>
      </c>
      <c r="E122" s="110">
        <f t="shared" ref="E122" si="99">AVERAGE(E107:E121)</f>
        <v>8.3000000000000007</v>
      </c>
      <c r="F122" s="110">
        <f>AVERAGE(F107:F121)</f>
        <v>11.773333333333333</v>
      </c>
      <c r="G122" s="110">
        <f t="shared" ref="G122:I122" si="100">AVERAGE(G107:G121)</f>
        <v>0.89000000000000012</v>
      </c>
      <c r="H122" s="110">
        <f t="shared" si="100"/>
        <v>48.666666666666664</v>
      </c>
      <c r="I122" s="110">
        <f t="shared" si="100"/>
        <v>811.27333333333354</v>
      </c>
      <c r="J122" s="157">
        <f t="shared" ref="J122:K122" si="101">AVERAGE(J107:J121)</f>
        <v>101.203</v>
      </c>
      <c r="K122" s="157">
        <f t="shared" si="101"/>
        <v>404.81200000000001</v>
      </c>
    </row>
    <row r="123" spans="1:11" ht="17.25">
      <c r="A123" s="94"/>
      <c r="B123" s="102"/>
      <c r="C123" s="109" t="s">
        <v>40</v>
      </c>
      <c r="D123" s="110">
        <f>STDEV(D107:D121)</f>
        <v>4.0261052904170063</v>
      </c>
      <c r="E123" s="110">
        <f t="shared" ref="E123:I123" si="102">STDEV(E107:E121)</f>
        <v>0.70203785001746377</v>
      </c>
      <c r="F123" s="110">
        <f>STDEV(F107:F121)</f>
        <v>5.1257705576355859</v>
      </c>
      <c r="G123" s="110">
        <f t="shared" si="102"/>
        <v>0.27650884770137613</v>
      </c>
      <c r="H123" s="110">
        <f t="shared" si="102"/>
        <v>8.5049005481153905</v>
      </c>
      <c r="I123" s="110">
        <f t="shared" si="102"/>
        <v>141.77669213708305</v>
      </c>
      <c r="J123" s="157">
        <f t="shared" ref="J123:K123" si="103">STDEV(J107:J121)</f>
        <v>30.368802358121762</v>
      </c>
      <c r="K123" s="157">
        <f t="shared" si="103"/>
        <v>121.47520943248705</v>
      </c>
    </row>
    <row r="124" spans="1:11" ht="17.25">
      <c r="A124" s="94" t="s">
        <v>68</v>
      </c>
      <c r="B124" s="95"/>
      <c r="C124" s="96">
        <v>1</v>
      </c>
      <c r="D124" s="97">
        <v>59</v>
      </c>
      <c r="E124" s="97">
        <v>7</v>
      </c>
      <c r="F124" s="98">
        <v>9.4</v>
      </c>
      <c r="G124" s="99">
        <v>1.1399999999999999</v>
      </c>
      <c r="H124" s="100">
        <v>57</v>
      </c>
      <c r="I124" s="97">
        <f>H124*16.67</f>
        <v>950.19</v>
      </c>
      <c r="J124" s="111">
        <v>76.599999999999994</v>
      </c>
      <c r="K124" s="111">
        <f>J124*4</f>
        <v>306.39999999999998</v>
      </c>
    </row>
    <row r="125" spans="1:11" ht="17.25">
      <c r="A125" s="94"/>
      <c r="B125" s="102"/>
      <c r="C125" s="96">
        <v>2</v>
      </c>
      <c r="D125" s="97">
        <v>62</v>
      </c>
      <c r="E125" s="97">
        <v>8</v>
      </c>
      <c r="F125" s="98">
        <v>9.9</v>
      </c>
      <c r="G125" s="99">
        <v>1.23</v>
      </c>
      <c r="H125" s="100"/>
      <c r="I125" s="97"/>
      <c r="J125" s="111">
        <v>44.64</v>
      </c>
      <c r="K125" s="111">
        <f t="shared" ref="K125:K133" si="104">J125*4</f>
        <v>178.56</v>
      </c>
    </row>
    <row r="126" spans="1:11" ht="17.25">
      <c r="A126" s="94"/>
      <c r="B126" s="102"/>
      <c r="C126" s="96">
        <v>3</v>
      </c>
      <c r="D126" s="97">
        <v>54</v>
      </c>
      <c r="E126" s="97">
        <v>8.5</v>
      </c>
      <c r="F126" s="98">
        <v>10.5</v>
      </c>
      <c r="G126" s="99">
        <v>1.22</v>
      </c>
      <c r="H126" s="100"/>
      <c r="I126" s="97"/>
      <c r="J126" s="111">
        <v>58.52</v>
      </c>
      <c r="K126" s="111">
        <f t="shared" si="104"/>
        <v>234.08</v>
      </c>
    </row>
    <row r="127" spans="1:11" ht="17.25">
      <c r="A127" s="94"/>
      <c r="B127" s="102"/>
      <c r="C127" s="96">
        <v>4</v>
      </c>
      <c r="D127" s="97">
        <v>58</v>
      </c>
      <c r="E127" s="97">
        <v>7</v>
      </c>
      <c r="F127" s="98">
        <v>11</v>
      </c>
      <c r="G127" s="99">
        <v>0.83</v>
      </c>
      <c r="H127" s="100"/>
      <c r="I127" s="97"/>
      <c r="J127" s="111">
        <v>61.64</v>
      </c>
      <c r="K127" s="111">
        <f t="shared" si="104"/>
        <v>246.56</v>
      </c>
    </row>
    <row r="128" spans="1:11" ht="17.25">
      <c r="A128" s="94"/>
      <c r="B128" s="102"/>
      <c r="C128" s="96">
        <v>5</v>
      </c>
      <c r="D128" s="97">
        <v>58</v>
      </c>
      <c r="E128" s="97">
        <v>8</v>
      </c>
      <c r="F128" s="98">
        <v>11</v>
      </c>
      <c r="G128" s="99">
        <v>0.92</v>
      </c>
      <c r="H128" s="100"/>
      <c r="I128" s="97"/>
      <c r="J128" s="111">
        <v>84.22</v>
      </c>
      <c r="K128" s="111">
        <f t="shared" si="104"/>
        <v>336.88</v>
      </c>
    </row>
    <row r="129" spans="1:11" ht="17.25">
      <c r="A129" s="94"/>
      <c r="B129" s="102"/>
      <c r="C129" s="96">
        <v>6</v>
      </c>
      <c r="D129" s="97">
        <v>59</v>
      </c>
      <c r="E129" s="97">
        <v>8</v>
      </c>
      <c r="F129" s="98">
        <v>10.199999999999999</v>
      </c>
      <c r="G129" s="99">
        <v>1.1200000000000001</v>
      </c>
      <c r="H129" s="100">
        <v>48</v>
      </c>
      <c r="I129" s="97">
        <f>H129*16.67</f>
        <v>800.16000000000008</v>
      </c>
      <c r="J129" s="111">
        <v>84.05</v>
      </c>
      <c r="K129" s="111">
        <f t="shared" si="104"/>
        <v>336.2</v>
      </c>
    </row>
    <row r="130" spans="1:11" ht="17.25">
      <c r="A130" s="94"/>
      <c r="B130" s="102"/>
      <c r="C130" s="96">
        <v>7</v>
      </c>
      <c r="D130" s="97">
        <v>56</v>
      </c>
      <c r="E130" s="97">
        <v>7.5</v>
      </c>
      <c r="F130" s="98">
        <v>10.5</v>
      </c>
      <c r="G130" s="99">
        <v>1.04</v>
      </c>
      <c r="H130" s="100"/>
      <c r="I130" s="97"/>
      <c r="J130" s="111">
        <v>63.7</v>
      </c>
      <c r="K130" s="111">
        <f t="shared" si="104"/>
        <v>254.8</v>
      </c>
    </row>
    <row r="131" spans="1:11" ht="17.25">
      <c r="A131" s="94"/>
      <c r="B131" s="102"/>
      <c r="C131" s="96">
        <v>8</v>
      </c>
      <c r="D131" s="97">
        <v>56</v>
      </c>
      <c r="E131" s="97">
        <v>7.5</v>
      </c>
      <c r="F131" s="98">
        <v>9.4</v>
      </c>
      <c r="G131" s="99">
        <v>1.07</v>
      </c>
      <c r="H131" s="100"/>
      <c r="I131" s="97"/>
      <c r="J131" s="111">
        <v>67</v>
      </c>
      <c r="K131" s="111">
        <f t="shared" si="104"/>
        <v>268</v>
      </c>
    </row>
    <row r="132" spans="1:11" ht="17.25">
      <c r="A132" s="94"/>
      <c r="B132" s="102"/>
      <c r="C132" s="96">
        <v>9</v>
      </c>
      <c r="D132" s="97">
        <v>60</v>
      </c>
      <c r="E132" s="97">
        <v>8</v>
      </c>
      <c r="F132" s="98">
        <v>11.9</v>
      </c>
      <c r="G132" s="99">
        <v>0.93</v>
      </c>
      <c r="H132" s="100"/>
      <c r="I132" s="97"/>
      <c r="J132" s="111">
        <v>124.75</v>
      </c>
      <c r="K132" s="111">
        <f t="shared" si="104"/>
        <v>499</v>
      </c>
    </row>
    <row r="133" spans="1:11" ht="17.25">
      <c r="A133" s="94"/>
      <c r="B133" s="102"/>
      <c r="C133" s="96">
        <v>10</v>
      </c>
      <c r="D133" s="97">
        <v>58</v>
      </c>
      <c r="E133" s="97">
        <v>6.5</v>
      </c>
      <c r="F133" s="98">
        <v>11.2</v>
      </c>
      <c r="G133" s="99">
        <v>0.82</v>
      </c>
      <c r="H133" s="100"/>
      <c r="I133" s="97"/>
      <c r="J133" s="111">
        <v>77.489999999999995</v>
      </c>
      <c r="K133" s="111">
        <f t="shared" si="104"/>
        <v>309.95999999999998</v>
      </c>
    </row>
    <row r="134" spans="1:11" ht="17.25">
      <c r="A134" s="94"/>
      <c r="B134" s="102"/>
      <c r="C134" s="96">
        <v>11</v>
      </c>
      <c r="D134" s="97">
        <v>60</v>
      </c>
      <c r="E134" s="97">
        <v>7</v>
      </c>
      <c r="F134" s="98">
        <v>10.5</v>
      </c>
      <c r="G134" s="99">
        <v>1.37</v>
      </c>
      <c r="H134" s="100">
        <v>43</v>
      </c>
      <c r="I134" s="97">
        <f>H134*16.67</f>
        <v>716.81000000000006</v>
      </c>
      <c r="J134" s="111"/>
      <c r="K134" s="111"/>
    </row>
    <row r="135" spans="1:11" ht="17.25">
      <c r="A135" s="94"/>
      <c r="B135" s="102"/>
      <c r="C135" s="96">
        <v>12</v>
      </c>
      <c r="D135" s="97">
        <v>59</v>
      </c>
      <c r="E135" s="97">
        <v>9</v>
      </c>
      <c r="F135" s="98">
        <v>9.1999999999999993</v>
      </c>
      <c r="G135" s="99">
        <v>1.64</v>
      </c>
      <c r="H135" s="100"/>
      <c r="I135" s="97"/>
      <c r="J135" s="111"/>
      <c r="K135" s="111"/>
    </row>
    <row r="136" spans="1:11" ht="17.25">
      <c r="A136" s="94"/>
      <c r="B136" s="102"/>
      <c r="C136" s="96">
        <v>13</v>
      </c>
      <c r="D136" s="97">
        <v>59</v>
      </c>
      <c r="E136" s="97">
        <v>8</v>
      </c>
      <c r="F136" s="98">
        <v>10</v>
      </c>
      <c r="G136" s="99">
        <v>1.7</v>
      </c>
      <c r="H136" s="100"/>
      <c r="I136" s="97"/>
      <c r="J136" s="111"/>
      <c r="K136" s="111"/>
    </row>
    <row r="137" spans="1:11" ht="17.25">
      <c r="A137" s="94"/>
      <c r="B137" s="102"/>
      <c r="C137" s="96">
        <v>14</v>
      </c>
      <c r="D137" s="97">
        <v>58</v>
      </c>
      <c r="E137" s="97">
        <v>9</v>
      </c>
      <c r="F137" s="98">
        <v>11</v>
      </c>
      <c r="G137" s="99">
        <v>0.92</v>
      </c>
      <c r="H137" s="100"/>
      <c r="I137" s="97"/>
      <c r="J137" s="111"/>
      <c r="K137" s="111"/>
    </row>
    <row r="138" spans="1:11" ht="17.25">
      <c r="A138" s="94"/>
      <c r="B138" s="102"/>
      <c r="C138" s="96">
        <v>15</v>
      </c>
      <c r="D138" s="97">
        <v>57</v>
      </c>
      <c r="E138" s="97">
        <v>7</v>
      </c>
      <c r="F138" s="98">
        <v>11</v>
      </c>
      <c r="G138" s="99">
        <v>0.77</v>
      </c>
      <c r="H138" s="100"/>
      <c r="I138" s="97"/>
      <c r="J138" s="111"/>
      <c r="K138" s="111"/>
    </row>
    <row r="139" spans="1:11" ht="17.25">
      <c r="A139" s="94"/>
      <c r="B139" s="102"/>
      <c r="C139" s="109" t="s">
        <v>45</v>
      </c>
      <c r="D139" s="110">
        <f>AVERAGE(D124:D138)</f>
        <v>58.2</v>
      </c>
      <c r="E139" s="110">
        <f t="shared" ref="E139:I139" si="105">AVERAGE(E124:E138)</f>
        <v>7.7333333333333334</v>
      </c>
      <c r="F139" s="110">
        <f t="shared" si="105"/>
        <v>10.446666666666667</v>
      </c>
      <c r="G139" s="110">
        <f t="shared" si="105"/>
        <v>1.1146666666666669</v>
      </c>
      <c r="H139" s="110">
        <f t="shared" si="105"/>
        <v>49.333333333333336</v>
      </c>
      <c r="I139" s="110">
        <f t="shared" si="105"/>
        <v>822.38666666666677</v>
      </c>
      <c r="J139" s="157">
        <f t="shared" ref="J139:K139" si="106">AVERAGE(J124:J138)</f>
        <v>74.260999999999996</v>
      </c>
      <c r="K139" s="157">
        <f t="shared" si="106"/>
        <v>297.04399999999998</v>
      </c>
    </row>
    <row r="140" spans="1:11" ht="17.25">
      <c r="A140" s="94"/>
      <c r="B140" s="102"/>
      <c r="C140" s="109" t="s">
        <v>40</v>
      </c>
      <c r="D140" s="110">
        <f>STDEV(D124:D138)</f>
        <v>1.9346465162548794</v>
      </c>
      <c r="E140" s="110">
        <f t="shared" ref="E140:I140" si="107">STDEV(E124:E138)</f>
        <v>0.752772652709081</v>
      </c>
      <c r="F140" s="110">
        <f t="shared" si="107"/>
        <v>0.76612817527642263</v>
      </c>
      <c r="G140" s="110">
        <f t="shared" si="107"/>
        <v>0.28195406583004828</v>
      </c>
      <c r="H140" s="110">
        <f t="shared" si="107"/>
        <v>7.0945988845975982</v>
      </c>
      <c r="I140" s="110">
        <f t="shared" si="107"/>
        <v>118.26696340624193</v>
      </c>
      <c r="J140" s="157">
        <f t="shared" ref="J140:K140" si="108">STDEV(J124:J138)</f>
        <v>21.625016095048611</v>
      </c>
      <c r="K140" s="157">
        <f t="shared" si="108"/>
        <v>86.500064380194445</v>
      </c>
    </row>
  </sheetData>
  <mergeCells count="46">
    <mergeCell ref="N13:N17"/>
    <mergeCell ref="O13:O17"/>
    <mergeCell ref="N1:N2"/>
    <mergeCell ref="O1:O2"/>
    <mergeCell ref="P1:P2"/>
    <mergeCell ref="N3:N7"/>
    <mergeCell ref="O3:O7"/>
    <mergeCell ref="N8:N12"/>
    <mergeCell ref="O8:O12"/>
    <mergeCell ref="Q1:S1"/>
    <mergeCell ref="T1:V1"/>
    <mergeCell ref="W1:Y1"/>
    <mergeCell ref="N18:N22"/>
    <mergeCell ref="O18:O22"/>
    <mergeCell ref="N23:N27"/>
    <mergeCell ref="O23:O27"/>
    <mergeCell ref="N28:N32"/>
    <mergeCell ref="O28:O32"/>
    <mergeCell ref="N33:N37"/>
    <mergeCell ref="O33:O37"/>
    <mergeCell ref="N38:N42"/>
    <mergeCell ref="O38:O42"/>
    <mergeCell ref="N45:N46"/>
    <mergeCell ref="O45:O46"/>
    <mergeCell ref="N82:N86"/>
    <mergeCell ref="O82:O86"/>
    <mergeCell ref="N57:N61"/>
    <mergeCell ref="O57:O61"/>
    <mergeCell ref="N62:N66"/>
    <mergeCell ref="O62:O66"/>
    <mergeCell ref="N67:N71"/>
    <mergeCell ref="O67:O71"/>
    <mergeCell ref="N77:N81"/>
    <mergeCell ref="O77:O81"/>
    <mergeCell ref="W61:W62"/>
    <mergeCell ref="U61:U62"/>
    <mergeCell ref="V61:V62"/>
    <mergeCell ref="V45:AC45"/>
    <mergeCell ref="N72:N76"/>
    <mergeCell ref="O72:O76"/>
    <mergeCell ref="P45:P46"/>
    <mergeCell ref="Q45:S45"/>
    <mergeCell ref="N47:N51"/>
    <mergeCell ref="O47:O51"/>
    <mergeCell ref="N52:N56"/>
    <mergeCell ref="O52:O56"/>
  </mergeCells>
  <phoneticPr fontId="4" type="noConversion"/>
  <pageMargins left="0.7" right="0.7" top="0.75" bottom="0.75" header="0.3" footer="0.3"/>
  <pageSetup paperSize="9" scale="3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FA508-3175-4A4D-8ABE-FF77B8056555}">
  <dimension ref="A1:W76"/>
  <sheetViews>
    <sheetView topLeftCell="A55" zoomScale="85" zoomScaleNormal="85" workbookViewId="0">
      <selection activeCell="V73" sqref="V73"/>
    </sheetView>
  </sheetViews>
  <sheetFormatPr defaultRowHeight="13.5"/>
  <cols>
    <col min="1" max="1" width="13.375" style="246" customWidth="1"/>
    <col min="2" max="2" width="9" style="246"/>
    <col min="3" max="3" width="9.25" style="246" customWidth="1"/>
    <col min="4" max="16384" width="9" style="246"/>
  </cols>
  <sheetData>
    <row r="1" spans="1:9">
      <c r="A1" s="244" t="s">
        <v>102</v>
      </c>
      <c r="B1" s="244" t="s">
        <v>103</v>
      </c>
      <c r="C1" s="245" t="s">
        <v>104</v>
      </c>
    </row>
    <row r="2" spans="1:9" ht="19.5" customHeight="1">
      <c r="A2" s="244"/>
      <c r="B2" s="244"/>
      <c r="C2" s="244"/>
    </row>
    <row r="3" spans="1:9" ht="17.25">
      <c r="A3" s="247" t="s">
        <v>105</v>
      </c>
      <c r="B3" s="248">
        <v>1</v>
      </c>
      <c r="C3" s="249">
        <v>20.100000000000001</v>
      </c>
    </row>
    <row r="4" spans="1:9" ht="17.25">
      <c r="A4" s="250"/>
      <c r="B4" s="248">
        <v>2</v>
      </c>
      <c r="C4" s="249">
        <v>23.7</v>
      </c>
    </row>
    <row r="5" spans="1:9" ht="17.25">
      <c r="A5" s="250"/>
      <c r="B5" s="248">
        <v>3</v>
      </c>
      <c r="C5" s="249">
        <v>11.6</v>
      </c>
    </row>
    <row r="6" spans="1:9" ht="17.25">
      <c r="A6" s="250"/>
      <c r="B6" s="248">
        <v>4</v>
      </c>
      <c r="C6" s="249">
        <v>13.1</v>
      </c>
    </row>
    <row r="7" spans="1:9" ht="17.25">
      <c r="A7" s="250"/>
      <c r="B7" s="248">
        <v>5</v>
      </c>
      <c r="C7" s="249">
        <v>13.4</v>
      </c>
    </row>
    <row r="8" spans="1:9" ht="17.25">
      <c r="A8" s="250"/>
      <c r="B8" s="248">
        <v>6</v>
      </c>
      <c r="C8" s="251">
        <v>15.3</v>
      </c>
    </row>
    <row r="9" spans="1:9" ht="17.25">
      <c r="A9" s="250"/>
      <c r="B9" s="248">
        <v>7</v>
      </c>
      <c r="C9" s="251">
        <v>9.1</v>
      </c>
    </row>
    <row r="10" spans="1:9" ht="17.25">
      <c r="A10" s="250"/>
      <c r="B10" s="248">
        <v>8</v>
      </c>
      <c r="C10" s="251">
        <v>9.9</v>
      </c>
    </row>
    <row r="12" spans="1:9" ht="51.75">
      <c r="A12" s="244" t="s">
        <v>102</v>
      </c>
      <c r="B12" s="244" t="s">
        <v>106</v>
      </c>
      <c r="C12" s="245" t="s">
        <v>104</v>
      </c>
      <c r="D12" s="252" t="s">
        <v>107</v>
      </c>
      <c r="E12" s="245" t="s">
        <v>108</v>
      </c>
      <c r="F12" s="253" t="s">
        <v>109</v>
      </c>
      <c r="G12" s="244" t="s">
        <v>110</v>
      </c>
      <c r="H12" s="244"/>
      <c r="I12" s="244"/>
    </row>
    <row r="13" spans="1:9" ht="34.5">
      <c r="A13" s="244"/>
      <c r="B13" s="244"/>
      <c r="C13" s="244"/>
      <c r="D13" s="254"/>
      <c r="E13" s="244"/>
      <c r="F13" s="255" t="s">
        <v>111</v>
      </c>
      <c r="G13" s="255" t="s">
        <v>112</v>
      </c>
      <c r="H13" s="255" t="s">
        <v>113</v>
      </c>
      <c r="I13" s="255" t="s">
        <v>114</v>
      </c>
    </row>
    <row r="14" spans="1:9" ht="17.25">
      <c r="A14" s="256" t="s">
        <v>115</v>
      </c>
      <c r="B14" s="248">
        <v>1</v>
      </c>
      <c r="C14" s="249">
        <v>26.2</v>
      </c>
      <c r="D14" s="249">
        <v>0.57333333333333336</v>
      </c>
      <c r="E14" s="249">
        <v>36.371428571428574</v>
      </c>
      <c r="F14" s="257">
        <v>1.1779999999999999</v>
      </c>
      <c r="G14" s="249">
        <v>51.553333333333335</v>
      </c>
      <c r="H14" s="249">
        <v>14.229999999999999</v>
      </c>
      <c r="I14" s="249">
        <v>27.533980251644397</v>
      </c>
    </row>
    <row r="15" spans="1:9" ht="17.25">
      <c r="A15" s="258"/>
      <c r="B15" s="248">
        <v>2</v>
      </c>
      <c r="C15" s="249">
        <v>29.066666666666666</v>
      </c>
      <c r="D15" s="249">
        <v>0.77999999999999992</v>
      </c>
      <c r="E15" s="249">
        <v>35.766666666666666</v>
      </c>
      <c r="F15" s="257">
        <v>1.3299999999999998</v>
      </c>
      <c r="G15" s="249">
        <v>87.15666666666668</v>
      </c>
      <c r="H15" s="249">
        <v>23.686666666666667</v>
      </c>
      <c r="I15" s="249">
        <v>27.181391650838137</v>
      </c>
    </row>
    <row r="16" spans="1:9" ht="17.25">
      <c r="A16" s="258"/>
      <c r="B16" s="248">
        <v>3</v>
      </c>
      <c r="C16" s="249">
        <v>18.866666666666667</v>
      </c>
      <c r="D16" s="249">
        <v>0.45999999999999996</v>
      </c>
      <c r="E16" s="249">
        <v>33.76</v>
      </c>
      <c r="F16" s="257">
        <v>0.54133333333333333</v>
      </c>
      <c r="G16" s="249">
        <v>52.326666666666661</v>
      </c>
      <c r="H16" s="249">
        <v>12.703333333333333</v>
      </c>
      <c r="I16" s="249">
        <v>24.375704625826035</v>
      </c>
    </row>
    <row r="17" spans="1:9" ht="17.25">
      <c r="A17" s="258"/>
      <c r="B17" s="248">
        <v>4</v>
      </c>
      <c r="C17" s="249">
        <v>15.6</v>
      </c>
      <c r="D17" s="249">
        <v>0.5033333333333333</v>
      </c>
      <c r="E17" s="249">
        <v>34.633333333333333</v>
      </c>
      <c r="F17" s="257">
        <v>0.47666666666666663</v>
      </c>
      <c r="G17" s="249">
        <v>43.656666666666666</v>
      </c>
      <c r="H17" s="249">
        <v>11.113333333333335</v>
      </c>
      <c r="I17" s="249">
        <v>25.528420035762561</v>
      </c>
    </row>
    <row r="18" spans="1:9" ht="17.25">
      <c r="A18" s="258"/>
      <c r="B18" s="248">
        <v>5</v>
      </c>
      <c r="C18" s="249">
        <v>17.8</v>
      </c>
      <c r="D18" s="249">
        <v>0.44333333333333341</v>
      </c>
      <c r="E18" s="249">
        <v>39.68</v>
      </c>
      <c r="F18" s="257">
        <v>0.314</v>
      </c>
      <c r="G18" s="249">
        <v>34.743333333333339</v>
      </c>
      <c r="H18" s="249">
        <v>9.1566666666666681</v>
      </c>
      <c r="I18" s="249">
        <v>26.399660017331851</v>
      </c>
    </row>
    <row r="19" spans="1:9" ht="17.25">
      <c r="A19" s="258"/>
      <c r="B19" s="248">
        <v>6</v>
      </c>
      <c r="C19" s="251">
        <v>22.8</v>
      </c>
      <c r="D19" s="251">
        <v>0.62666666666666671</v>
      </c>
      <c r="E19" s="251">
        <v>34.700000000000003</v>
      </c>
      <c r="F19" s="259">
        <v>0.38133333333333336</v>
      </c>
      <c r="G19" s="251">
        <v>72.37</v>
      </c>
      <c r="H19" s="251">
        <v>21.076666666666668</v>
      </c>
      <c r="I19" s="251">
        <v>29.092319009271467</v>
      </c>
    </row>
    <row r="20" spans="1:9" ht="17.25">
      <c r="A20" s="258"/>
      <c r="B20" s="248">
        <v>7</v>
      </c>
      <c r="C20" s="251">
        <v>14.333333333333334</v>
      </c>
      <c r="D20" s="251">
        <v>0.28999999999999998</v>
      </c>
      <c r="E20" s="251">
        <v>34.979999999999997</v>
      </c>
      <c r="F20" s="259">
        <v>0.216</v>
      </c>
      <c r="G20" s="251">
        <v>27.153333333333336</v>
      </c>
      <c r="H20" s="251">
        <v>7.3133333333333326</v>
      </c>
      <c r="I20" s="251">
        <v>26.974793030059914</v>
      </c>
    </row>
    <row r="21" spans="1:9" ht="17.25">
      <c r="A21" s="260"/>
      <c r="B21" s="248">
        <v>8</v>
      </c>
      <c r="C21" s="251">
        <v>14.466666666666667</v>
      </c>
      <c r="D21" s="251">
        <v>0.36333333333333329</v>
      </c>
      <c r="E21" s="251">
        <v>36.893333333333338</v>
      </c>
      <c r="F21" s="259">
        <v>0.20066666666666666</v>
      </c>
      <c r="G21" s="251">
        <v>31.679999999999996</v>
      </c>
      <c r="H21" s="251">
        <v>7.87</v>
      </c>
      <c r="I21" s="251">
        <v>24.847189638121161</v>
      </c>
    </row>
    <row r="23" spans="1:9" ht="47.25" customHeight="1">
      <c r="A23" s="244" t="s">
        <v>102</v>
      </c>
      <c r="B23" s="244" t="s">
        <v>106</v>
      </c>
      <c r="C23" s="245" t="s">
        <v>104</v>
      </c>
      <c r="D23" s="252" t="s">
        <v>116</v>
      </c>
      <c r="E23" s="245" t="s">
        <v>108</v>
      </c>
      <c r="F23" s="253" t="s">
        <v>109</v>
      </c>
      <c r="G23" s="244" t="s">
        <v>110</v>
      </c>
      <c r="H23" s="244"/>
      <c r="I23" s="244"/>
    </row>
    <row r="24" spans="1:9" ht="34.5">
      <c r="A24" s="244"/>
      <c r="B24" s="244"/>
      <c r="C24" s="244"/>
      <c r="D24" s="254"/>
      <c r="E24" s="244"/>
      <c r="F24" s="255" t="s">
        <v>111</v>
      </c>
      <c r="G24" s="255" t="s">
        <v>112</v>
      </c>
      <c r="H24" s="255" t="s">
        <v>113</v>
      </c>
      <c r="I24" s="255" t="s">
        <v>114</v>
      </c>
    </row>
    <row r="25" spans="1:9" ht="17.25">
      <c r="A25" s="256" t="s">
        <v>117</v>
      </c>
      <c r="B25" s="248">
        <v>1</v>
      </c>
      <c r="C25" s="249">
        <v>65.733333333333334</v>
      </c>
      <c r="D25" s="249">
        <v>961.11111111111109</v>
      </c>
      <c r="E25" s="249">
        <v>42.413333333333327</v>
      </c>
      <c r="F25" s="257">
        <v>2.1700000000000004</v>
      </c>
      <c r="G25" s="249">
        <v>225.72666666666669</v>
      </c>
      <c r="H25" s="249">
        <v>49.49</v>
      </c>
      <c r="I25" s="249">
        <v>21.88803935952809</v>
      </c>
    </row>
    <row r="26" spans="1:9" ht="17.25">
      <c r="A26" s="258"/>
      <c r="B26" s="248">
        <v>2</v>
      </c>
      <c r="C26" s="249">
        <v>65.2</v>
      </c>
      <c r="D26" s="249">
        <v>888.88888888888903</v>
      </c>
      <c r="E26" s="249">
        <v>46.04</v>
      </c>
      <c r="F26" s="257">
        <v>2.6480000000000006</v>
      </c>
      <c r="G26" s="249">
        <v>204.67666666666665</v>
      </c>
      <c r="H26" s="249">
        <v>45.23</v>
      </c>
      <c r="I26" s="249">
        <v>22.071891490645697</v>
      </c>
    </row>
    <row r="27" spans="1:9" ht="17.25">
      <c r="A27" s="258"/>
      <c r="B27" s="248">
        <v>3</v>
      </c>
      <c r="C27" s="249">
        <v>54.666666666666664</v>
      </c>
      <c r="D27" s="249">
        <v>994.44444444444446</v>
      </c>
      <c r="E27" s="249">
        <v>45.839999999999996</v>
      </c>
      <c r="F27" s="257">
        <v>1.6486666666666663</v>
      </c>
      <c r="G27" s="249">
        <v>150.41666666666666</v>
      </c>
      <c r="H27" s="249">
        <v>30.546666666666667</v>
      </c>
      <c r="I27" s="249">
        <v>20.295876422837633</v>
      </c>
    </row>
    <row r="28" spans="1:9" ht="17.25">
      <c r="A28" s="258"/>
      <c r="B28" s="248">
        <v>4</v>
      </c>
      <c r="C28" s="249">
        <v>51.6</v>
      </c>
      <c r="D28" s="249">
        <v>861.11111111111109</v>
      </c>
      <c r="E28" s="249">
        <v>39.413333333333334</v>
      </c>
      <c r="F28" s="257">
        <v>0.95266666666666677</v>
      </c>
      <c r="G28" s="249">
        <v>162.20333333333332</v>
      </c>
      <c r="H28" s="249">
        <v>36.74</v>
      </c>
      <c r="I28" s="249">
        <v>22.75462843681338</v>
      </c>
    </row>
    <row r="29" spans="1:9" ht="17.25">
      <c r="A29" s="258"/>
      <c r="B29" s="248">
        <v>5</v>
      </c>
      <c r="C29" s="249">
        <v>51.2</v>
      </c>
      <c r="D29" s="249">
        <v>866.66666666666674</v>
      </c>
      <c r="E29" s="249">
        <v>42.43333333333333</v>
      </c>
      <c r="F29" s="257">
        <v>0.8640000000000001</v>
      </c>
      <c r="G29" s="249">
        <v>125.79666666666668</v>
      </c>
      <c r="H29" s="249">
        <v>31.39</v>
      </c>
      <c r="I29" s="249">
        <v>24.930213258859169</v>
      </c>
    </row>
    <row r="30" spans="1:9" ht="17.25">
      <c r="A30" s="258"/>
      <c r="B30" s="248">
        <v>6</v>
      </c>
      <c r="C30" s="251">
        <v>52.266666666666666</v>
      </c>
      <c r="D30" s="251">
        <v>927.77777777777783</v>
      </c>
      <c r="E30" s="251">
        <v>45.213333333333338</v>
      </c>
      <c r="F30" s="259">
        <v>0.93066666666666653</v>
      </c>
      <c r="G30" s="251">
        <v>141.20000000000002</v>
      </c>
      <c r="H30" s="251">
        <v>33.909999999999997</v>
      </c>
      <c r="I30" s="251">
        <v>24.009325856887745</v>
      </c>
    </row>
    <row r="31" spans="1:9" ht="17.25">
      <c r="A31" s="258"/>
      <c r="B31" s="248">
        <v>7</v>
      </c>
      <c r="C31" s="251">
        <v>44.533333333333331</v>
      </c>
      <c r="D31" s="251">
        <v>1233.3333333333335</v>
      </c>
      <c r="E31" s="251">
        <v>41.366666666666667</v>
      </c>
      <c r="F31" s="259">
        <v>0.77933333333333332</v>
      </c>
      <c r="G31" s="251">
        <v>123.16666666666667</v>
      </c>
      <c r="H31" s="251">
        <v>24.546666666666667</v>
      </c>
      <c r="I31" s="251">
        <v>19.943006210513271</v>
      </c>
    </row>
    <row r="32" spans="1:9" ht="17.25">
      <c r="A32" s="260"/>
      <c r="B32" s="248">
        <v>8</v>
      </c>
      <c r="C32" s="251">
        <v>49.06666666666667</v>
      </c>
      <c r="D32" s="251">
        <v>1355.5555555555557</v>
      </c>
      <c r="E32" s="251">
        <v>37.866666666666667</v>
      </c>
      <c r="F32" s="259">
        <v>1.2086666666666666</v>
      </c>
      <c r="G32" s="251">
        <v>150.51999999999998</v>
      </c>
      <c r="H32" s="251">
        <v>27.673333333333336</v>
      </c>
      <c r="I32" s="251">
        <v>17.997819012016532</v>
      </c>
    </row>
    <row r="34" spans="1:19" ht="51.75">
      <c r="A34" s="244" t="s">
        <v>102</v>
      </c>
      <c r="B34" s="244" t="s">
        <v>106</v>
      </c>
      <c r="C34" s="245" t="s">
        <v>104</v>
      </c>
      <c r="D34" s="245" t="s">
        <v>118</v>
      </c>
      <c r="E34" s="252" t="s">
        <v>116</v>
      </c>
      <c r="F34" s="245" t="s">
        <v>108</v>
      </c>
      <c r="G34" s="255" t="s">
        <v>109</v>
      </c>
      <c r="H34" s="245" t="s">
        <v>119</v>
      </c>
      <c r="I34" s="244" t="s">
        <v>120</v>
      </c>
      <c r="J34" s="244"/>
      <c r="K34" s="244"/>
      <c r="L34" s="244" t="s">
        <v>121</v>
      </c>
      <c r="M34" s="244"/>
      <c r="N34" s="244"/>
      <c r="O34" s="244" t="s">
        <v>122</v>
      </c>
      <c r="P34" s="244"/>
      <c r="Q34" s="244"/>
    </row>
    <row r="35" spans="1:19" ht="34.5">
      <c r="A35" s="244"/>
      <c r="B35" s="244"/>
      <c r="C35" s="244"/>
      <c r="D35" s="245"/>
      <c r="E35" s="254"/>
      <c r="F35" s="244"/>
      <c r="G35" s="255" t="s">
        <v>111</v>
      </c>
      <c r="H35" s="245"/>
      <c r="I35" s="255" t="s">
        <v>123</v>
      </c>
      <c r="J35" s="255" t="s">
        <v>124</v>
      </c>
      <c r="K35" s="255" t="s">
        <v>114</v>
      </c>
      <c r="L35" s="255" t="s">
        <v>123</v>
      </c>
      <c r="M35" s="255" t="s">
        <v>124</v>
      </c>
      <c r="N35" s="255" t="s">
        <v>114</v>
      </c>
      <c r="O35" s="255" t="s">
        <v>123</v>
      </c>
      <c r="P35" s="255" t="s">
        <v>124</v>
      </c>
      <c r="Q35" s="255" t="s">
        <v>114</v>
      </c>
    </row>
    <row r="36" spans="1:19" ht="17.25">
      <c r="A36" s="256" t="s">
        <v>125</v>
      </c>
      <c r="B36" s="248">
        <v>1</v>
      </c>
      <c r="C36" s="249">
        <v>82.8</v>
      </c>
      <c r="D36" s="249">
        <v>8.7666666666666675</v>
      </c>
      <c r="E36" s="249">
        <v>777.77777777777783</v>
      </c>
      <c r="F36" s="249">
        <v>42.960000000000008</v>
      </c>
      <c r="G36" s="257">
        <v>3.64</v>
      </c>
      <c r="H36" s="257">
        <v>34.333333333333336</v>
      </c>
      <c r="I36" s="257">
        <v>27.639999999999997</v>
      </c>
      <c r="J36" s="257">
        <v>7.919999999999999</v>
      </c>
      <c r="K36" s="261">
        <v>28.568768825811798</v>
      </c>
      <c r="L36" s="257">
        <v>127.51333333333332</v>
      </c>
      <c r="M36" s="257">
        <v>39.513333333333335</v>
      </c>
      <c r="N36" s="261">
        <v>31.070770229251995</v>
      </c>
      <c r="O36" s="257">
        <v>36.853333333333332</v>
      </c>
      <c r="P36" s="257">
        <v>12.89</v>
      </c>
      <c r="Q36" s="261">
        <v>34.907784300384975</v>
      </c>
    </row>
    <row r="37" spans="1:19" ht="17.25">
      <c r="A37" s="258"/>
      <c r="B37" s="248">
        <v>2</v>
      </c>
      <c r="C37" s="249">
        <v>85.266666666666666</v>
      </c>
      <c r="D37" s="249">
        <v>8.9</v>
      </c>
      <c r="E37" s="249">
        <v>761.11111111111109</v>
      </c>
      <c r="F37" s="249">
        <v>51.873333333333328</v>
      </c>
      <c r="G37" s="257">
        <v>4.3419999999999996</v>
      </c>
      <c r="H37" s="257">
        <v>38</v>
      </c>
      <c r="I37" s="262">
        <v>25.040000000000003</v>
      </c>
      <c r="J37" s="262">
        <v>8.27</v>
      </c>
      <c r="K37" s="262">
        <v>33.068382986991566</v>
      </c>
      <c r="L37" s="262">
        <v>117.44</v>
      </c>
      <c r="M37" s="262">
        <v>37.763333333333328</v>
      </c>
      <c r="N37" s="262">
        <v>32.140688325263518</v>
      </c>
      <c r="O37" s="262">
        <v>38.96</v>
      </c>
      <c r="P37" s="262">
        <v>13.716666666666667</v>
      </c>
      <c r="Q37" s="262">
        <v>35.198278580124843</v>
      </c>
    </row>
    <row r="38" spans="1:19" ht="17.25">
      <c r="A38" s="258"/>
      <c r="B38" s="248">
        <v>3</v>
      </c>
      <c r="C38" s="249">
        <v>76.2</v>
      </c>
      <c r="D38" s="249">
        <v>8.8333333333333339</v>
      </c>
      <c r="E38" s="249">
        <v>972.22222222222229</v>
      </c>
      <c r="F38" s="263">
        <v>46.773333333333326</v>
      </c>
      <c r="G38" s="257">
        <v>3.1413333333333338</v>
      </c>
      <c r="H38" s="257">
        <v>39.266666666666666</v>
      </c>
      <c r="I38" s="262">
        <v>28.830000000000002</v>
      </c>
      <c r="J38" s="262">
        <v>8.1666666666666661</v>
      </c>
      <c r="K38" s="262">
        <v>28.876133215221738</v>
      </c>
      <c r="L38" s="262">
        <v>128.27666666666667</v>
      </c>
      <c r="M38" s="262">
        <v>36.086666666666673</v>
      </c>
      <c r="N38" s="262">
        <v>28.36175948665716</v>
      </c>
      <c r="O38" s="262">
        <v>44.523333333333333</v>
      </c>
      <c r="P38" s="262">
        <v>14.746666666666668</v>
      </c>
      <c r="Q38" s="262">
        <v>33.264167051354171</v>
      </c>
    </row>
    <row r="39" spans="1:19" ht="17.25">
      <c r="A39" s="258"/>
      <c r="B39" s="248">
        <v>4</v>
      </c>
      <c r="C39" s="249">
        <v>71.466666666666669</v>
      </c>
      <c r="D39" s="249">
        <v>8.5333333333333332</v>
      </c>
      <c r="E39" s="249">
        <v>750</v>
      </c>
      <c r="F39" s="249">
        <v>36.58</v>
      </c>
      <c r="G39" s="257">
        <v>2.5226666666666668</v>
      </c>
      <c r="H39" s="257">
        <v>36.866666666666667</v>
      </c>
      <c r="I39" s="262">
        <v>21.596666666666668</v>
      </c>
      <c r="J39" s="262">
        <v>6</v>
      </c>
      <c r="K39" s="262">
        <v>29.063305013398562</v>
      </c>
      <c r="L39" s="262">
        <v>98.943333333333342</v>
      </c>
      <c r="M39" s="262">
        <v>29.25</v>
      </c>
      <c r="N39" s="262">
        <v>29.836654633277885</v>
      </c>
      <c r="O39" s="262">
        <v>35.413333333333334</v>
      </c>
      <c r="P39" s="262">
        <v>11.736666666666666</v>
      </c>
      <c r="Q39" s="262">
        <v>33.235443563261889</v>
      </c>
    </row>
    <row r="40" spans="1:19" ht="17.25">
      <c r="A40" s="258"/>
      <c r="B40" s="248">
        <v>5</v>
      </c>
      <c r="C40" s="249">
        <v>66.166666666666671</v>
      </c>
      <c r="D40" s="249">
        <v>8.3333333333333339</v>
      </c>
      <c r="E40" s="249">
        <v>850.00000000000011</v>
      </c>
      <c r="F40" s="249">
        <v>39.346666666666671</v>
      </c>
      <c r="G40" s="257">
        <v>2.0113333333333334</v>
      </c>
      <c r="H40" s="257">
        <v>35.866666666666667</v>
      </c>
      <c r="I40" s="262">
        <v>19.12</v>
      </c>
      <c r="J40" s="262">
        <v>7.2433333333333332</v>
      </c>
      <c r="K40" s="262">
        <v>39.000971371423333</v>
      </c>
      <c r="L40" s="262">
        <v>85.470000000000013</v>
      </c>
      <c r="M40" s="262">
        <v>30.98</v>
      </c>
      <c r="N40" s="262">
        <v>36.590594162506285</v>
      </c>
      <c r="O40" s="262">
        <v>41.516666666666673</v>
      </c>
      <c r="P40" s="262">
        <v>15.563333333333333</v>
      </c>
      <c r="Q40" s="262">
        <v>38.017722007630454</v>
      </c>
    </row>
    <row r="41" spans="1:19" ht="17.25">
      <c r="A41" s="258"/>
      <c r="B41" s="248">
        <v>6</v>
      </c>
      <c r="C41" s="251">
        <v>71.533333333333331</v>
      </c>
      <c r="D41" s="251">
        <v>7.833333333333333</v>
      </c>
      <c r="E41" s="251">
        <v>755.55555555555566</v>
      </c>
      <c r="F41" s="249">
        <v>47.260000000000005</v>
      </c>
      <c r="G41" s="259">
        <v>2.1733333333333329</v>
      </c>
      <c r="H41" s="259">
        <v>42.133333333333333</v>
      </c>
      <c r="I41" s="262">
        <v>24.513333333333335</v>
      </c>
      <c r="J41" s="262">
        <v>8.1666666666666661</v>
      </c>
      <c r="K41" s="262">
        <v>33.313970945630182</v>
      </c>
      <c r="L41" s="262">
        <v>94.716666666666654</v>
      </c>
      <c r="M41" s="262">
        <v>31.533333333333331</v>
      </c>
      <c r="N41" s="262">
        <v>33.277340803985588</v>
      </c>
      <c r="O41" s="262">
        <v>44.386666666666663</v>
      </c>
      <c r="P41" s="262">
        <v>15.786666666666667</v>
      </c>
      <c r="Q41" s="262">
        <v>35.513926385605181</v>
      </c>
    </row>
    <row r="42" spans="1:19" ht="17.25">
      <c r="A42" s="258"/>
      <c r="B42" s="248">
        <v>7</v>
      </c>
      <c r="C42" s="251">
        <v>59.866666666666667</v>
      </c>
      <c r="D42" s="251">
        <v>8.4</v>
      </c>
      <c r="E42" s="251">
        <v>877.77777777777783</v>
      </c>
      <c r="F42" s="251">
        <v>42.539999999999992</v>
      </c>
      <c r="G42" s="259">
        <v>2.1959999999999993</v>
      </c>
      <c r="H42" s="259">
        <v>38.466666666666669</v>
      </c>
      <c r="I42" s="262">
        <v>25.666666666666668</v>
      </c>
      <c r="J42" s="262">
        <v>7.5333333333333323</v>
      </c>
      <c r="K42" s="262">
        <v>30.290510992043782</v>
      </c>
      <c r="L42" s="262">
        <v>78.396666666666661</v>
      </c>
      <c r="M42" s="262">
        <v>21.673333333333336</v>
      </c>
      <c r="N42" s="262">
        <v>27.966770591132217</v>
      </c>
      <c r="O42" s="262">
        <v>43.919999999999995</v>
      </c>
      <c r="P42" s="262">
        <v>14.13</v>
      </c>
      <c r="Q42" s="262">
        <v>32.466432665476063</v>
      </c>
    </row>
    <row r="43" spans="1:19" ht="17.25">
      <c r="A43" s="260"/>
      <c r="B43" s="248">
        <v>8</v>
      </c>
      <c r="C43" s="251">
        <v>67.2</v>
      </c>
      <c r="D43" s="251">
        <v>7.9</v>
      </c>
      <c r="E43" s="251">
        <v>761.11111111111109</v>
      </c>
      <c r="F43" s="251">
        <v>35.653333333333329</v>
      </c>
      <c r="G43" s="259">
        <v>2.3359999999999999</v>
      </c>
      <c r="H43" s="259">
        <v>31.666666666666668</v>
      </c>
      <c r="I43" s="259">
        <v>17.716666666666665</v>
      </c>
      <c r="J43" s="259">
        <v>5.373333333333334</v>
      </c>
      <c r="K43" s="259">
        <v>30.535335720876045</v>
      </c>
      <c r="L43" s="259">
        <v>81.123333333333335</v>
      </c>
      <c r="M43" s="259">
        <v>24.099999999999998</v>
      </c>
      <c r="N43" s="259">
        <v>29.757410642642892</v>
      </c>
      <c r="O43" s="259">
        <v>27.951000000000004</v>
      </c>
      <c r="P43" s="259">
        <v>9.3466666666666658</v>
      </c>
      <c r="Q43" s="259">
        <v>33.553414229258046</v>
      </c>
    </row>
    <row r="45" spans="1:19" ht="51.75">
      <c r="A45" s="244" t="s">
        <v>102</v>
      </c>
      <c r="B45" s="244" t="s">
        <v>106</v>
      </c>
      <c r="C45" s="245" t="s">
        <v>104</v>
      </c>
      <c r="D45" s="245" t="s">
        <v>118</v>
      </c>
      <c r="E45" s="252" t="s">
        <v>116</v>
      </c>
      <c r="F45" s="245" t="s">
        <v>108</v>
      </c>
      <c r="G45" s="255" t="s">
        <v>109</v>
      </c>
      <c r="H45" s="264" t="s">
        <v>126</v>
      </c>
      <c r="I45" s="264"/>
      <c r="J45" s="264"/>
      <c r="K45" s="244" t="s">
        <v>120</v>
      </c>
      <c r="L45" s="244"/>
      <c r="M45" s="244"/>
      <c r="N45" s="244" t="s">
        <v>121</v>
      </c>
      <c r="O45" s="244"/>
      <c r="P45" s="244"/>
      <c r="Q45" s="244" t="s">
        <v>122</v>
      </c>
      <c r="R45" s="244"/>
      <c r="S45" s="244"/>
    </row>
    <row r="46" spans="1:19" ht="51.75" customHeight="1">
      <c r="A46" s="244"/>
      <c r="B46" s="244"/>
      <c r="C46" s="244"/>
      <c r="D46" s="245"/>
      <c r="E46" s="254"/>
      <c r="F46" s="244"/>
      <c r="G46" s="255" t="s">
        <v>111</v>
      </c>
      <c r="H46" s="255" t="s">
        <v>123</v>
      </c>
      <c r="I46" s="255" t="s">
        <v>124</v>
      </c>
      <c r="J46" s="255" t="s">
        <v>114</v>
      </c>
      <c r="K46" s="255" t="s">
        <v>123</v>
      </c>
      <c r="L46" s="255" t="s">
        <v>124</v>
      </c>
      <c r="M46" s="255" t="s">
        <v>114</v>
      </c>
      <c r="N46" s="255" t="s">
        <v>123</v>
      </c>
      <c r="O46" s="255" t="s">
        <v>124</v>
      </c>
      <c r="P46" s="255" t="s">
        <v>114</v>
      </c>
      <c r="Q46" s="255" t="s">
        <v>123</v>
      </c>
      <c r="R46" s="255" t="s">
        <v>124</v>
      </c>
      <c r="S46" s="255" t="s">
        <v>114</v>
      </c>
    </row>
    <row r="47" spans="1:19" ht="17.25">
      <c r="A47" s="256" t="s">
        <v>127</v>
      </c>
      <c r="B47" s="248">
        <v>1</v>
      </c>
      <c r="C47" s="265">
        <v>74.400000000000006</v>
      </c>
      <c r="D47" s="251">
        <v>8.7333333333333325</v>
      </c>
      <c r="E47" s="251">
        <v>755.70666666666682</v>
      </c>
      <c r="F47" s="251">
        <v>33.599999999999994</v>
      </c>
      <c r="G47" s="257">
        <v>3.7246666666666668</v>
      </c>
      <c r="H47" s="257">
        <v>7.78</v>
      </c>
      <c r="I47" s="257">
        <v>2.4633333333333334</v>
      </c>
      <c r="J47" s="257">
        <v>31.679791492506698</v>
      </c>
      <c r="K47" s="257">
        <v>18.283333333333331</v>
      </c>
      <c r="L47" s="257">
        <v>7.6433333333333335</v>
      </c>
      <c r="M47" s="261">
        <v>41.941949640932968</v>
      </c>
      <c r="N47" s="257">
        <v>118.88</v>
      </c>
      <c r="O47" s="257">
        <v>46.449999999999996</v>
      </c>
      <c r="P47" s="261">
        <v>39.068335601596381</v>
      </c>
      <c r="Q47" s="257">
        <v>74.923333333333332</v>
      </c>
      <c r="R47" s="257">
        <v>28.28</v>
      </c>
      <c r="S47" s="261">
        <v>37.812760833210859</v>
      </c>
    </row>
    <row r="48" spans="1:19" ht="17.25" customHeight="1">
      <c r="A48" s="258"/>
      <c r="B48" s="248">
        <v>2</v>
      </c>
      <c r="C48" s="265">
        <v>73.2</v>
      </c>
      <c r="D48" s="251">
        <v>8.52</v>
      </c>
      <c r="E48" s="251">
        <v>739.03666666666675</v>
      </c>
      <c r="F48" s="251">
        <v>49.193333333333342</v>
      </c>
      <c r="G48" s="257">
        <v>2.6806666666666668</v>
      </c>
      <c r="H48" s="257">
        <v>8.6433333333333326</v>
      </c>
      <c r="I48" s="257">
        <v>3.0266666666666673</v>
      </c>
      <c r="J48" s="257">
        <v>35.01196815162033</v>
      </c>
      <c r="K48" s="262">
        <v>20.656666666666666</v>
      </c>
      <c r="L48" s="262">
        <v>7.333333333333333</v>
      </c>
      <c r="M48" s="262">
        <v>36.008111780190568</v>
      </c>
      <c r="N48" s="262">
        <v>106.30666666666667</v>
      </c>
      <c r="O48" s="262">
        <v>40.416666666666664</v>
      </c>
      <c r="P48" s="262">
        <v>37.929407441159555</v>
      </c>
      <c r="Q48" s="262">
        <v>86.339999999999989</v>
      </c>
      <c r="R48" s="262">
        <v>31.649999999999995</v>
      </c>
      <c r="S48" s="262">
        <v>36.60674242267433</v>
      </c>
    </row>
    <row r="49" spans="1:19" ht="17.25">
      <c r="A49" s="258"/>
      <c r="B49" s="248">
        <v>3</v>
      </c>
      <c r="C49" s="265">
        <v>67.733333333333334</v>
      </c>
      <c r="D49" s="251">
        <v>7.9</v>
      </c>
      <c r="E49" s="251">
        <v>750.15000000000009</v>
      </c>
      <c r="F49" s="251">
        <v>44.726666666666667</v>
      </c>
      <c r="G49" s="257">
        <v>3.9353333333333338</v>
      </c>
      <c r="H49" s="257">
        <v>7.5233333333333334</v>
      </c>
      <c r="I49" s="257">
        <v>2.0733333333333333</v>
      </c>
      <c r="J49" s="257">
        <v>27.556900992871494</v>
      </c>
      <c r="K49" s="262">
        <v>19.816666666666666</v>
      </c>
      <c r="L49" s="262">
        <v>5.666666666666667</v>
      </c>
      <c r="M49" s="262">
        <v>28.944867860746967</v>
      </c>
      <c r="N49" s="262">
        <v>99.586666666666659</v>
      </c>
      <c r="O49" s="262">
        <v>34.299999999999997</v>
      </c>
      <c r="P49" s="262">
        <v>34.476790789526213</v>
      </c>
      <c r="Q49" s="262">
        <v>75.466666666666654</v>
      </c>
      <c r="R49" s="262">
        <v>24.363333333333333</v>
      </c>
      <c r="S49" s="262">
        <v>32.291348032378899</v>
      </c>
    </row>
    <row r="50" spans="1:19" ht="17.25">
      <c r="A50" s="258"/>
      <c r="B50" s="248">
        <v>4</v>
      </c>
      <c r="C50" s="265">
        <v>60.266666666666666</v>
      </c>
      <c r="D50" s="251">
        <v>7.1533333333333333</v>
      </c>
      <c r="E50" s="251">
        <v>533.44000000000005</v>
      </c>
      <c r="F50" s="251">
        <v>32.833333333333336</v>
      </c>
      <c r="G50" s="257">
        <v>1.8633333333333337</v>
      </c>
      <c r="H50" s="257">
        <v>8.2135906927551563</v>
      </c>
      <c r="I50" s="257">
        <v>2.5066666666666664</v>
      </c>
      <c r="J50" s="257">
        <v>30.5</v>
      </c>
      <c r="K50" s="262">
        <v>8.3699999999999992</v>
      </c>
      <c r="L50" s="262">
        <v>3.7133333333333329</v>
      </c>
      <c r="M50" s="262">
        <v>44.790272199910753</v>
      </c>
      <c r="N50" s="262">
        <v>55.186666666666667</v>
      </c>
      <c r="O50" s="262">
        <v>22.843333333333334</v>
      </c>
      <c r="P50" s="262">
        <v>41.389306500260567</v>
      </c>
      <c r="Q50" s="262">
        <v>40.086666666666666</v>
      </c>
      <c r="R50" s="262">
        <v>14.923333333333332</v>
      </c>
      <c r="S50" s="262">
        <v>37.381681748338657</v>
      </c>
    </row>
    <row r="51" spans="1:19" ht="17.25">
      <c r="A51" s="258"/>
      <c r="B51" s="248">
        <v>5</v>
      </c>
      <c r="C51" s="265">
        <v>60.266666666666666</v>
      </c>
      <c r="D51" s="251">
        <v>7.86</v>
      </c>
      <c r="E51" s="251">
        <v>677.91333333333341</v>
      </c>
      <c r="F51" s="251">
        <v>30.459999999999997</v>
      </c>
      <c r="G51" s="257">
        <v>1.5446666666666669</v>
      </c>
      <c r="H51" s="257">
        <v>7.4766666666666666</v>
      </c>
      <c r="I51" s="257">
        <v>2.19</v>
      </c>
      <c r="J51" s="257">
        <v>29.286743780286162</v>
      </c>
      <c r="K51" s="262">
        <v>11.786666666666667</v>
      </c>
      <c r="L51" s="262">
        <v>4.873333333333334</v>
      </c>
      <c r="M51" s="262">
        <v>41.881940061951873</v>
      </c>
      <c r="N51" s="262">
        <v>76.163333333333341</v>
      </c>
      <c r="O51" s="262">
        <v>31.649999999999995</v>
      </c>
      <c r="P51" s="262">
        <v>41.611322368341312</v>
      </c>
      <c r="Q51" s="262">
        <v>61.156666666666666</v>
      </c>
      <c r="R51" s="262">
        <v>21.939999999999998</v>
      </c>
      <c r="S51" s="262">
        <v>35.956983911136739</v>
      </c>
    </row>
    <row r="52" spans="1:19" ht="17.25">
      <c r="A52" s="258"/>
      <c r="B52" s="248">
        <v>6</v>
      </c>
      <c r="C52" s="265">
        <v>68.733333333333334</v>
      </c>
      <c r="D52" s="251">
        <v>8.2666666666666675</v>
      </c>
      <c r="E52" s="251">
        <v>716.81000000000006</v>
      </c>
      <c r="F52" s="251">
        <v>45.326666666666668</v>
      </c>
      <c r="G52" s="259">
        <v>1.8053333333333332</v>
      </c>
      <c r="H52" s="259">
        <v>8.1566666666666663</v>
      </c>
      <c r="I52" s="259">
        <v>2.4666666666666668</v>
      </c>
      <c r="J52" s="259">
        <v>30.240931502434048</v>
      </c>
      <c r="K52" s="262">
        <v>18.646666666666665</v>
      </c>
      <c r="L52" s="262">
        <v>7.3999999999999995</v>
      </c>
      <c r="M52" s="262">
        <v>39.970472714247556</v>
      </c>
      <c r="N52" s="262">
        <v>88.740000000000009</v>
      </c>
      <c r="O52" s="262">
        <v>35.146666666666668</v>
      </c>
      <c r="P52" s="262">
        <v>39.633334655641178</v>
      </c>
      <c r="Q52" s="262">
        <v>86.08</v>
      </c>
      <c r="R52" s="262">
        <v>29.613333333333333</v>
      </c>
      <c r="S52" s="262">
        <v>34.391564702362075</v>
      </c>
    </row>
    <row r="53" spans="1:19" ht="17.25">
      <c r="A53" s="258"/>
      <c r="B53" s="248">
        <v>7</v>
      </c>
      <c r="C53" s="265">
        <v>61.866666666666667</v>
      </c>
      <c r="D53" s="251">
        <v>7.7666666666666666</v>
      </c>
      <c r="E53" s="251">
        <v>872.39666666666665</v>
      </c>
      <c r="F53" s="251">
        <v>44.580000000000005</v>
      </c>
      <c r="G53" s="259">
        <v>2.4673333333333334</v>
      </c>
      <c r="H53" s="259">
        <v>4.3433333333333337</v>
      </c>
      <c r="I53" s="259">
        <v>1.0666666666666667</v>
      </c>
      <c r="J53" s="259">
        <v>24.517528461751311</v>
      </c>
      <c r="K53" s="262">
        <v>22.043333333333333</v>
      </c>
      <c r="L53" s="262">
        <v>6.79</v>
      </c>
      <c r="M53" s="262">
        <v>31.056134084896232</v>
      </c>
      <c r="N53" s="262">
        <v>104.06666666666668</v>
      </c>
      <c r="O53" s="262">
        <v>35.266666666666666</v>
      </c>
      <c r="P53" s="262">
        <v>33.953655497255596</v>
      </c>
      <c r="Q53" s="262">
        <v>82.963333333333324</v>
      </c>
      <c r="R53" s="262">
        <v>25.123333333333335</v>
      </c>
      <c r="S53" s="262">
        <v>30.35995527605894</v>
      </c>
    </row>
    <row r="54" spans="1:19" ht="17.25">
      <c r="A54" s="260"/>
      <c r="B54" s="248">
        <v>8</v>
      </c>
      <c r="C54" s="265">
        <v>60.133333333333333</v>
      </c>
      <c r="D54" s="251">
        <v>7.7</v>
      </c>
      <c r="E54" s="251">
        <v>861.28333333333342</v>
      </c>
      <c r="F54" s="251">
        <v>33.149333333333331</v>
      </c>
      <c r="G54" s="259">
        <v>2.0639999999999996</v>
      </c>
      <c r="H54" s="259">
        <v>5.98</v>
      </c>
      <c r="I54" s="259">
        <v>1.4933333333333334</v>
      </c>
      <c r="J54" s="259">
        <v>24.971357900024355</v>
      </c>
      <c r="K54" s="259">
        <v>20.466666666666669</v>
      </c>
      <c r="L54" s="259">
        <v>6.3166666666666664</v>
      </c>
      <c r="M54" s="259">
        <v>30.817242289747238</v>
      </c>
      <c r="N54" s="259">
        <v>98.92</v>
      </c>
      <c r="O54" s="259">
        <v>36.476666666666667</v>
      </c>
      <c r="P54" s="259">
        <v>36.799626447793095</v>
      </c>
      <c r="Q54" s="259">
        <v>76.303333333333327</v>
      </c>
      <c r="R54" s="259">
        <v>23.973333333333333</v>
      </c>
      <c r="S54" s="259">
        <v>31.385527784536734</v>
      </c>
    </row>
    <row r="56" spans="1:19" ht="51.75">
      <c r="A56" s="244" t="s">
        <v>102</v>
      </c>
      <c r="B56" s="244" t="s">
        <v>106</v>
      </c>
      <c r="C56" s="245" t="s">
        <v>104</v>
      </c>
      <c r="D56" s="245" t="s">
        <v>118</v>
      </c>
      <c r="E56" s="252" t="s">
        <v>116</v>
      </c>
      <c r="F56" s="245" t="s">
        <v>108</v>
      </c>
      <c r="G56" s="255" t="s">
        <v>109</v>
      </c>
      <c r="H56" s="264" t="s">
        <v>126</v>
      </c>
      <c r="I56" s="264"/>
      <c r="J56" s="264"/>
      <c r="K56" s="244" t="s">
        <v>120</v>
      </c>
      <c r="L56" s="244"/>
      <c r="M56" s="244"/>
      <c r="N56" s="244" t="s">
        <v>121</v>
      </c>
      <c r="O56" s="244"/>
      <c r="P56" s="244"/>
      <c r="Q56" s="244" t="s">
        <v>122</v>
      </c>
      <c r="R56" s="244"/>
      <c r="S56" s="244"/>
    </row>
    <row r="57" spans="1:19" ht="34.5">
      <c r="A57" s="244"/>
      <c r="B57" s="244"/>
      <c r="C57" s="244"/>
      <c r="D57" s="245"/>
      <c r="E57" s="254"/>
      <c r="F57" s="244"/>
      <c r="G57" s="255" t="s">
        <v>111</v>
      </c>
      <c r="H57" s="255" t="s">
        <v>123</v>
      </c>
      <c r="I57" s="255" t="s">
        <v>124</v>
      </c>
      <c r="J57" s="255" t="s">
        <v>114</v>
      </c>
      <c r="K57" s="255" t="s">
        <v>123</v>
      </c>
      <c r="L57" s="255" t="s">
        <v>124</v>
      </c>
      <c r="M57" s="255" t="s">
        <v>114</v>
      </c>
      <c r="N57" s="255" t="s">
        <v>123</v>
      </c>
      <c r="O57" s="255" t="s">
        <v>124</v>
      </c>
      <c r="P57" s="255" t="s">
        <v>114</v>
      </c>
      <c r="Q57" s="255" t="s">
        <v>123</v>
      </c>
      <c r="R57" s="255" t="s">
        <v>124</v>
      </c>
      <c r="S57" s="255" t="s">
        <v>114</v>
      </c>
    </row>
    <row r="58" spans="1:19" ht="17.25">
      <c r="A58" s="256" t="s">
        <v>128</v>
      </c>
      <c r="B58" s="248">
        <v>1</v>
      </c>
      <c r="C58" s="265">
        <v>74.86666666666666</v>
      </c>
      <c r="D58" s="251">
        <v>7.92</v>
      </c>
      <c r="E58" s="251">
        <v>705.69666666666672</v>
      </c>
      <c r="F58" s="251">
        <v>17.626666666666669</v>
      </c>
      <c r="G58" s="257">
        <v>1.8493333333333335</v>
      </c>
      <c r="H58" s="257">
        <v>13.716666666666667</v>
      </c>
      <c r="I58" s="257">
        <v>7.8566666666666665</v>
      </c>
      <c r="J58" s="257">
        <v>57.298789283445871</v>
      </c>
      <c r="K58" s="257">
        <v>6.7933333333333339</v>
      </c>
      <c r="L58" s="257">
        <v>5.5</v>
      </c>
      <c r="M58" s="261">
        <v>80.912269298913188</v>
      </c>
      <c r="N58" s="257">
        <v>87.356666666666669</v>
      </c>
      <c r="O58" s="257">
        <v>30.87</v>
      </c>
      <c r="P58" s="261">
        <v>35.312261197411182</v>
      </c>
      <c r="Q58" s="257">
        <v>76.679999999999993</v>
      </c>
      <c r="R58" s="257">
        <v>43.43</v>
      </c>
      <c r="S58" s="261">
        <v>56.629710901563442</v>
      </c>
    </row>
    <row r="59" spans="1:19" ht="17.25">
      <c r="A59" s="258"/>
      <c r="B59" s="248">
        <v>2</v>
      </c>
      <c r="C59" s="265">
        <v>81.333333333333329</v>
      </c>
      <c r="D59" s="251">
        <v>8.9666666666666668</v>
      </c>
      <c r="E59" s="251">
        <v>611.23333333333346</v>
      </c>
      <c r="F59" s="251">
        <v>28.773333333333333</v>
      </c>
      <c r="G59" s="266">
        <v>3.45</v>
      </c>
      <c r="H59" s="257">
        <v>14.36</v>
      </c>
      <c r="I59" s="257">
        <v>7.580000000000001</v>
      </c>
      <c r="J59" s="257">
        <v>52.793551584114049</v>
      </c>
      <c r="K59" s="262">
        <v>9.8233333333333341</v>
      </c>
      <c r="L59" s="262">
        <v>5.8499999999999988</v>
      </c>
      <c r="M59" s="262">
        <v>59.593734284867203</v>
      </c>
      <c r="N59" s="262">
        <v>100.02</v>
      </c>
      <c r="O59" s="262">
        <v>34.04666666666666</v>
      </c>
      <c r="P59" s="262">
        <v>34.059572344981433</v>
      </c>
      <c r="Q59" s="262">
        <v>90.179999999999993</v>
      </c>
      <c r="R59" s="262">
        <v>47.79999999999999</v>
      </c>
      <c r="S59" s="262">
        <v>52.964167197934025</v>
      </c>
    </row>
    <row r="60" spans="1:19" ht="17.25">
      <c r="A60" s="258"/>
      <c r="B60" s="248">
        <v>3</v>
      </c>
      <c r="C60" s="265">
        <v>69.599999999999994</v>
      </c>
      <c r="D60" s="251">
        <v>8.0666666666666664</v>
      </c>
      <c r="E60" s="251">
        <v>705.69666666666672</v>
      </c>
      <c r="F60" s="251">
        <v>27.986666666666665</v>
      </c>
      <c r="G60" s="257">
        <v>1.87</v>
      </c>
      <c r="H60" s="257">
        <v>14.363333333333335</v>
      </c>
      <c r="I60" s="257">
        <v>7.7666666666666666</v>
      </c>
      <c r="J60" s="257">
        <v>54.056981054129416</v>
      </c>
      <c r="K60" s="262">
        <v>11.93</v>
      </c>
      <c r="L60" s="262">
        <v>5.32</v>
      </c>
      <c r="M60" s="262">
        <v>45.858727233070191</v>
      </c>
      <c r="N60" s="262">
        <v>84.17</v>
      </c>
      <c r="O60" s="262">
        <v>32.746666666666663</v>
      </c>
      <c r="P60" s="262">
        <v>37.990162576492992</v>
      </c>
      <c r="Q60" s="262">
        <v>99.473333333333315</v>
      </c>
      <c r="R60" s="262">
        <v>45.586666666666666</v>
      </c>
      <c r="S60" s="262">
        <v>45.854813586887808</v>
      </c>
    </row>
    <row r="61" spans="1:19" ht="17.25">
      <c r="A61" s="258"/>
      <c r="B61" s="248">
        <v>4</v>
      </c>
      <c r="C61" s="265">
        <v>72.466666666666669</v>
      </c>
      <c r="D61" s="251">
        <v>7.7333333333333334</v>
      </c>
      <c r="E61" s="251">
        <v>722.36666666666679</v>
      </c>
      <c r="F61" s="251">
        <v>13.386666666666667</v>
      </c>
      <c r="G61" s="257">
        <v>0.9660000000000003</v>
      </c>
      <c r="H61" s="257">
        <v>13.036666666666667</v>
      </c>
      <c r="I61" s="257">
        <v>6.9633333333333338</v>
      </c>
      <c r="J61" s="257">
        <v>53.415714358690387</v>
      </c>
      <c r="K61" s="262">
        <v>7.4333333333333336</v>
      </c>
      <c r="L61" s="262">
        <v>5.5766666666666671</v>
      </c>
      <c r="M61" s="262">
        <v>75.09069234205738</v>
      </c>
      <c r="N61" s="262">
        <v>67.183333333333337</v>
      </c>
      <c r="O61" s="262">
        <v>28.513333333333335</v>
      </c>
      <c r="P61" s="262">
        <v>42.645057716110571</v>
      </c>
      <c r="Q61" s="262">
        <v>89.903333333333322</v>
      </c>
      <c r="R61" s="262">
        <v>48.503333333333337</v>
      </c>
      <c r="S61" s="262">
        <v>53.947900557560388</v>
      </c>
    </row>
    <row r="62" spans="1:19" ht="17.25">
      <c r="A62" s="258"/>
      <c r="B62" s="248">
        <v>5</v>
      </c>
      <c r="C62" s="265">
        <v>57.93333333333333</v>
      </c>
      <c r="D62" s="251">
        <v>7.4666666666666668</v>
      </c>
      <c r="E62" s="251">
        <v>811.27333333333343</v>
      </c>
      <c r="F62" s="251">
        <v>14.426666666666666</v>
      </c>
      <c r="G62" s="257">
        <v>1.0546666666666666</v>
      </c>
      <c r="H62" s="257">
        <v>11.040000000000001</v>
      </c>
      <c r="I62" s="257">
        <v>7.06</v>
      </c>
      <c r="J62" s="257">
        <v>63.99716424307271</v>
      </c>
      <c r="K62" s="262">
        <v>6.080000000000001</v>
      </c>
      <c r="L62" s="262">
        <v>4.8866666666666667</v>
      </c>
      <c r="M62" s="262">
        <v>80.23774451572028</v>
      </c>
      <c r="N62" s="262">
        <v>37.686666666666667</v>
      </c>
      <c r="O62" s="262">
        <v>20.47</v>
      </c>
      <c r="P62" s="262">
        <v>54.143996749451539</v>
      </c>
      <c r="Q62" s="262">
        <v>76.84333333333332</v>
      </c>
      <c r="R62" s="262">
        <v>43.68333333333333</v>
      </c>
      <c r="S62" s="262">
        <v>56.721553963199661</v>
      </c>
    </row>
    <row r="63" spans="1:19" ht="17.25">
      <c r="A63" s="258"/>
      <c r="B63" s="248">
        <v>6</v>
      </c>
      <c r="C63" s="265">
        <v>65.8</v>
      </c>
      <c r="D63" s="251">
        <v>8.3666666666666671</v>
      </c>
      <c r="E63" s="251">
        <v>711.25333333333344</v>
      </c>
      <c r="F63" s="251">
        <v>22.819999999999997</v>
      </c>
      <c r="G63" s="259">
        <v>0.93800000000000006</v>
      </c>
      <c r="H63" s="259">
        <v>14.68</v>
      </c>
      <c r="I63" s="259">
        <v>8.3033333333333328</v>
      </c>
      <c r="J63" s="259">
        <v>56.540896091914817</v>
      </c>
      <c r="K63" s="262">
        <v>7.5033333333333339</v>
      </c>
      <c r="L63" s="262">
        <v>5.3833333333333329</v>
      </c>
      <c r="M63" s="262">
        <v>72.906344291909292</v>
      </c>
      <c r="N63" s="262">
        <v>56.533333333333331</v>
      </c>
      <c r="O63" s="262">
        <v>25.233333333333331</v>
      </c>
      <c r="P63" s="262">
        <v>46.01293792690479</v>
      </c>
      <c r="Q63" s="262">
        <v>109.27333333333333</v>
      </c>
      <c r="R63" s="262">
        <v>58.793333333333329</v>
      </c>
      <c r="S63" s="262">
        <v>54.045422478630258</v>
      </c>
    </row>
    <row r="64" spans="1:19" ht="17.25">
      <c r="A64" s="258"/>
      <c r="B64" s="248">
        <v>7</v>
      </c>
      <c r="C64" s="265">
        <v>58.633333333333333</v>
      </c>
      <c r="D64" s="251">
        <v>7.8666666666666663</v>
      </c>
      <c r="E64" s="251">
        <v>1011.3133333333334</v>
      </c>
      <c r="F64" s="251">
        <v>33.773333333333333</v>
      </c>
      <c r="G64" s="259">
        <v>0.77</v>
      </c>
      <c r="H64" s="259">
        <v>14.163333333333334</v>
      </c>
      <c r="I64" s="259">
        <v>6.8266666666666671</v>
      </c>
      <c r="J64" s="259">
        <v>48.223032470097685</v>
      </c>
      <c r="K64" s="262">
        <v>12.546666666666667</v>
      </c>
      <c r="L64" s="262">
        <v>5.663333333333334</v>
      </c>
      <c r="M64" s="262">
        <v>45.150552489757274</v>
      </c>
      <c r="N64" s="262">
        <v>79.736666666666665</v>
      </c>
      <c r="O64" s="262">
        <v>26.400000000000002</v>
      </c>
      <c r="P64" s="262">
        <v>33.053051046411021</v>
      </c>
      <c r="Q64" s="262">
        <v>132.45000000000002</v>
      </c>
      <c r="R64" s="262">
        <v>58.296666666666674</v>
      </c>
      <c r="S64" s="262">
        <v>43.789129557274443</v>
      </c>
    </row>
    <row r="65" spans="1:23" ht="17.25">
      <c r="A65" s="260"/>
      <c r="B65" s="248">
        <v>8</v>
      </c>
      <c r="C65" s="265">
        <v>56.8</v>
      </c>
      <c r="D65" s="251">
        <v>7.7666666666666666</v>
      </c>
      <c r="E65" s="251">
        <v>766.82</v>
      </c>
      <c r="F65" s="251">
        <v>16.59333333333333</v>
      </c>
      <c r="G65" s="259">
        <v>0.72266666666666668</v>
      </c>
      <c r="H65" s="259">
        <v>13.219999999999999</v>
      </c>
      <c r="I65" s="259">
        <v>6.53</v>
      </c>
      <c r="J65" s="259">
        <v>49.444921092440268</v>
      </c>
      <c r="K65" s="259">
        <v>6.81</v>
      </c>
      <c r="L65" s="259">
        <v>4.3233333333333333</v>
      </c>
      <c r="M65" s="259">
        <v>63.220234289665655</v>
      </c>
      <c r="N65" s="259">
        <v>65.350000000000009</v>
      </c>
      <c r="O65" s="259">
        <v>24.566666666666666</v>
      </c>
      <c r="P65" s="259">
        <v>37.598804029987598</v>
      </c>
      <c r="Q65" s="259">
        <v>84.606666666666669</v>
      </c>
      <c r="R65" s="259">
        <v>41.213333333333331</v>
      </c>
      <c r="S65" s="259">
        <v>48.698442177941295</v>
      </c>
    </row>
    <row r="66" spans="1:23">
      <c r="D66" s="267"/>
      <c r="E66" s="267"/>
      <c r="F66" s="267"/>
    </row>
    <row r="67" spans="1:23" ht="51.75">
      <c r="A67" s="244" t="s">
        <v>102</v>
      </c>
      <c r="B67" s="244" t="s">
        <v>106</v>
      </c>
      <c r="C67" s="245" t="s">
        <v>104</v>
      </c>
      <c r="D67" s="245" t="s">
        <v>118</v>
      </c>
      <c r="E67" s="252" t="s">
        <v>116</v>
      </c>
      <c r="F67" s="245" t="s">
        <v>108</v>
      </c>
      <c r="G67" s="255" t="s">
        <v>109</v>
      </c>
      <c r="H67" s="252" t="s">
        <v>129</v>
      </c>
      <c r="I67" s="264" t="s">
        <v>126</v>
      </c>
      <c r="J67" s="264"/>
      <c r="K67" s="264"/>
      <c r="L67" s="244" t="s">
        <v>120</v>
      </c>
      <c r="M67" s="244"/>
      <c r="N67" s="244"/>
      <c r="O67" s="244" t="s">
        <v>121</v>
      </c>
      <c r="P67" s="244"/>
      <c r="Q67" s="244"/>
      <c r="R67" s="244" t="s">
        <v>122</v>
      </c>
      <c r="S67" s="244"/>
      <c r="T67" s="244"/>
      <c r="U67" s="268" t="s">
        <v>131</v>
      </c>
      <c r="V67" s="268" t="s">
        <v>133</v>
      </c>
      <c r="W67" s="268" t="s">
        <v>132</v>
      </c>
    </row>
    <row r="68" spans="1:23" ht="35.25" thickBot="1">
      <c r="A68" s="244"/>
      <c r="B68" s="244"/>
      <c r="C68" s="244"/>
      <c r="D68" s="245"/>
      <c r="E68" s="254"/>
      <c r="F68" s="244"/>
      <c r="G68" s="255" t="s">
        <v>111</v>
      </c>
      <c r="H68" s="254"/>
      <c r="I68" s="255" t="s">
        <v>123</v>
      </c>
      <c r="J68" s="255" t="s">
        <v>124</v>
      </c>
      <c r="K68" s="255" t="s">
        <v>114</v>
      </c>
      <c r="L68" s="255" t="s">
        <v>123</v>
      </c>
      <c r="M68" s="255" t="s">
        <v>124</v>
      </c>
      <c r="N68" s="255" t="s">
        <v>114</v>
      </c>
      <c r="O68" s="255" t="s">
        <v>123</v>
      </c>
      <c r="P68" s="255" t="s">
        <v>124</v>
      </c>
      <c r="Q68" s="255" t="s">
        <v>114</v>
      </c>
      <c r="R68" s="255" t="s">
        <v>123</v>
      </c>
      <c r="S68" s="255" t="s">
        <v>124</v>
      </c>
      <c r="T68" s="255" t="s">
        <v>114</v>
      </c>
      <c r="U68" s="269"/>
      <c r="V68" s="269"/>
      <c r="W68" s="269"/>
    </row>
    <row r="69" spans="1:23" ht="17.25">
      <c r="A69" s="256" t="s">
        <v>130</v>
      </c>
      <c r="B69" s="248">
        <v>1</v>
      </c>
      <c r="C69" s="265">
        <v>74.466666666666669</v>
      </c>
      <c r="D69" s="251">
        <v>7.7333333333333334</v>
      </c>
      <c r="E69" s="251">
        <v>589.00666666666666</v>
      </c>
      <c r="F69" s="251">
        <v>6.7533333333333339</v>
      </c>
      <c r="G69" s="257">
        <v>1.1186666666666665</v>
      </c>
      <c r="H69" s="249">
        <v>29.4</v>
      </c>
      <c r="I69" s="257">
        <v>8.9766666666666666</v>
      </c>
      <c r="J69" s="257">
        <v>8.36</v>
      </c>
      <c r="K69" s="257">
        <v>93.130532353735575</v>
      </c>
      <c r="L69" s="257">
        <v>4.5133333333333336</v>
      </c>
      <c r="M69" s="257">
        <v>4.0566666666666675</v>
      </c>
      <c r="N69" s="261">
        <v>90.172960423504549</v>
      </c>
      <c r="O69" s="257">
        <v>33.157000000000004</v>
      </c>
      <c r="P69" s="257">
        <v>22.333333333333332</v>
      </c>
      <c r="Q69" s="261">
        <v>67.519204145528803</v>
      </c>
      <c r="R69" s="257">
        <v>44.043333333333329</v>
      </c>
      <c r="S69" s="257">
        <v>41.226666666666667</v>
      </c>
      <c r="T69" s="261">
        <v>93.600498049858786</v>
      </c>
      <c r="U69" s="157">
        <v>347.13900000000001</v>
      </c>
      <c r="V69" s="161">
        <v>330.8</v>
      </c>
      <c r="W69" s="165">
        <v>350</v>
      </c>
    </row>
    <row r="70" spans="1:23" ht="17.25">
      <c r="A70" s="258"/>
      <c r="B70" s="248">
        <v>2</v>
      </c>
      <c r="C70" s="265">
        <v>74.2</v>
      </c>
      <c r="D70" s="251">
        <v>8.1</v>
      </c>
      <c r="E70" s="251">
        <v>605.67666666666673</v>
      </c>
      <c r="F70" s="251">
        <v>6.4800000000000013</v>
      </c>
      <c r="G70" s="257">
        <v>0.95066666666666666</v>
      </c>
      <c r="H70" s="249">
        <v>34.4</v>
      </c>
      <c r="I70" s="257">
        <v>9.4066666666666663</v>
      </c>
      <c r="J70" s="257">
        <v>8.8833333333333329</v>
      </c>
      <c r="K70" s="257">
        <v>94.487123399892539</v>
      </c>
      <c r="L70" s="262">
        <v>4.78</v>
      </c>
      <c r="M70" s="262">
        <v>4.2466666666666661</v>
      </c>
      <c r="N70" s="262">
        <v>88.769098287974899</v>
      </c>
      <c r="O70" s="262">
        <v>34.57</v>
      </c>
      <c r="P70" s="262">
        <v>23.77333333333333</v>
      </c>
      <c r="Q70" s="262">
        <v>68.718902772601652</v>
      </c>
      <c r="R70" s="262">
        <v>53.123333333333335</v>
      </c>
      <c r="S70" s="262">
        <v>49.493333333333332</v>
      </c>
      <c r="T70" s="262">
        <v>93.155093775100724</v>
      </c>
      <c r="U70" s="157">
        <v>376.73539999999997</v>
      </c>
      <c r="V70" s="162">
        <v>402.25</v>
      </c>
      <c r="W70" s="166">
        <v>400</v>
      </c>
    </row>
    <row r="71" spans="1:23" ht="17.25">
      <c r="A71" s="258"/>
      <c r="B71" s="248">
        <v>3</v>
      </c>
      <c r="C71" s="265">
        <v>66.933333333333337</v>
      </c>
      <c r="D71" s="251">
        <v>7.4333333333333336</v>
      </c>
      <c r="E71" s="251">
        <v>677.91333333333341</v>
      </c>
      <c r="F71" s="251">
        <v>5.7733333333333317</v>
      </c>
      <c r="G71" s="257">
        <v>1.87</v>
      </c>
      <c r="H71" s="249">
        <v>29.9</v>
      </c>
      <c r="I71" s="257">
        <v>9.9466666666666672</v>
      </c>
      <c r="J71" s="257">
        <v>8.9533333333333331</v>
      </c>
      <c r="K71" s="257">
        <v>90.010291345761246</v>
      </c>
      <c r="L71" s="262">
        <v>5.830000000000001</v>
      </c>
      <c r="M71" s="262">
        <v>5.1266666666666669</v>
      </c>
      <c r="N71" s="262">
        <v>87.741571800934778</v>
      </c>
      <c r="O71" s="262">
        <v>31.470000000000002</v>
      </c>
      <c r="P71" s="262">
        <v>20.83</v>
      </c>
      <c r="Q71" s="262">
        <v>67.022735580367637</v>
      </c>
      <c r="R71" s="262">
        <v>57.863333333333337</v>
      </c>
      <c r="S71" s="262">
        <v>53.536666666666669</v>
      </c>
      <c r="T71" s="262">
        <v>92.524287907750605</v>
      </c>
      <c r="U71" s="157">
        <v>409.45979999999997</v>
      </c>
      <c r="V71" s="162">
        <v>371.2</v>
      </c>
      <c r="W71" s="166">
        <v>350</v>
      </c>
    </row>
    <row r="72" spans="1:23" ht="17.25">
      <c r="A72" s="258"/>
      <c r="B72" s="248">
        <v>4</v>
      </c>
      <c r="C72" s="265">
        <v>60.06666666666667</v>
      </c>
      <c r="D72" s="251">
        <v>6.8</v>
      </c>
      <c r="E72" s="251">
        <v>639.01666666666677</v>
      </c>
      <c r="F72" s="251">
        <v>8.0666666666666664</v>
      </c>
      <c r="G72" s="257">
        <v>1.4379999999999997</v>
      </c>
      <c r="H72" s="249">
        <v>30.5</v>
      </c>
      <c r="I72" s="257">
        <v>8.3566666666666674</v>
      </c>
      <c r="J72" s="257">
        <v>7.7433333333333332</v>
      </c>
      <c r="K72" s="257">
        <v>92.656324913000944</v>
      </c>
      <c r="L72" s="262">
        <v>4.88</v>
      </c>
      <c r="M72" s="262">
        <v>4.4400000000000004</v>
      </c>
      <c r="N72" s="262">
        <v>90.744804039848262</v>
      </c>
      <c r="O72" s="262">
        <v>24.646666666666665</v>
      </c>
      <c r="P72" s="262">
        <v>20.143333333333334</v>
      </c>
      <c r="Q72" s="262">
        <v>82.140604290548069</v>
      </c>
      <c r="R72" s="262">
        <v>40.883333333333333</v>
      </c>
      <c r="S72" s="262">
        <v>39.436666666666667</v>
      </c>
      <c r="T72" s="262">
        <v>96.538917195275417</v>
      </c>
      <c r="U72" s="157">
        <v>269.3254</v>
      </c>
      <c r="V72" s="162">
        <v>300</v>
      </c>
      <c r="W72" s="166">
        <v>300</v>
      </c>
    </row>
    <row r="73" spans="1:23" ht="17.25">
      <c r="A73" s="258"/>
      <c r="B73" s="248">
        <v>5</v>
      </c>
      <c r="C73" s="265">
        <v>58.733333333333334</v>
      </c>
      <c r="D73" s="251">
        <v>7.666666666666667</v>
      </c>
      <c r="E73" s="251">
        <v>866.84000000000015</v>
      </c>
      <c r="F73" s="251">
        <v>4.879999999999999</v>
      </c>
      <c r="G73" s="257">
        <v>1.1280000000000001</v>
      </c>
      <c r="H73" s="249">
        <v>30.1</v>
      </c>
      <c r="I73" s="257">
        <v>8.0566666666666666</v>
      </c>
      <c r="J73" s="257">
        <v>7.44</v>
      </c>
      <c r="K73" s="257">
        <v>92.346862808757081</v>
      </c>
      <c r="L73" s="262">
        <v>5.5</v>
      </c>
      <c r="M73" s="262">
        <v>5.17</v>
      </c>
      <c r="N73" s="262">
        <v>93.967931345980119</v>
      </c>
      <c r="O73" s="262">
        <v>25.99</v>
      </c>
      <c r="P73" s="262">
        <v>21.73</v>
      </c>
      <c r="Q73" s="262">
        <v>83.635785955327862</v>
      </c>
      <c r="R73" s="262">
        <v>55.043333333333329</v>
      </c>
      <c r="S73" s="262">
        <v>51.04666666666666</v>
      </c>
      <c r="T73" s="262">
        <v>92.74686596824175</v>
      </c>
      <c r="U73" s="157">
        <v>249.66</v>
      </c>
      <c r="V73" s="162">
        <v>257.8</v>
      </c>
      <c r="W73" s="166">
        <v>250</v>
      </c>
    </row>
    <row r="74" spans="1:23" ht="17.25">
      <c r="A74" s="258"/>
      <c r="B74" s="248">
        <v>6</v>
      </c>
      <c r="C74" s="265">
        <v>63</v>
      </c>
      <c r="D74" s="251">
        <v>7.8666666666666663</v>
      </c>
      <c r="E74" s="251">
        <v>700.14</v>
      </c>
      <c r="F74" s="251">
        <v>6.8666666666666663</v>
      </c>
      <c r="G74" s="259">
        <v>1.1013333333333333</v>
      </c>
      <c r="H74" s="251">
        <v>34.299999999999997</v>
      </c>
      <c r="I74" s="259">
        <v>9.3466666666666658</v>
      </c>
      <c r="J74" s="259">
        <v>8.6566666666666663</v>
      </c>
      <c r="K74" s="259">
        <v>92.618083925209518</v>
      </c>
      <c r="L74" s="262">
        <v>5.8066666666666675</v>
      </c>
      <c r="M74" s="262">
        <v>5.2666666666666666</v>
      </c>
      <c r="N74" s="262">
        <v>90.754337812038628</v>
      </c>
      <c r="O74" s="262">
        <v>26.963333333333335</v>
      </c>
      <c r="P74" s="262">
        <v>21.99</v>
      </c>
      <c r="Q74" s="262">
        <v>81.450120438239367</v>
      </c>
      <c r="R74" s="262">
        <v>59.856666666666662</v>
      </c>
      <c r="S74" s="262">
        <v>60.140000000000008</v>
      </c>
      <c r="T74" s="262">
        <v>102.12247061245849</v>
      </c>
      <c r="U74" s="157">
        <v>355.66800000000001</v>
      </c>
      <c r="V74" s="162">
        <v>361.6</v>
      </c>
      <c r="W74" s="175">
        <v>350</v>
      </c>
    </row>
    <row r="75" spans="1:23" ht="17.25">
      <c r="A75" s="258"/>
      <c r="B75" s="248">
        <v>7</v>
      </c>
      <c r="C75" s="265">
        <v>57.93333333333333</v>
      </c>
      <c r="D75" s="251">
        <v>8.3000000000000007</v>
      </c>
      <c r="E75" s="251">
        <v>811.27333333333354</v>
      </c>
      <c r="F75" s="251">
        <v>11.773333333333333</v>
      </c>
      <c r="G75" s="259">
        <v>0.89000000000000012</v>
      </c>
      <c r="H75" s="251">
        <v>30.6</v>
      </c>
      <c r="I75" s="259">
        <v>10.64</v>
      </c>
      <c r="J75" s="259">
        <v>8.8433333333333337</v>
      </c>
      <c r="K75" s="259">
        <v>83.124938681432312</v>
      </c>
      <c r="L75" s="262">
        <v>5.0666666666666664</v>
      </c>
      <c r="M75" s="262">
        <v>4.8000000000000007</v>
      </c>
      <c r="N75" s="262">
        <v>94.748485872134268</v>
      </c>
      <c r="O75" s="262">
        <v>26.006666666666664</v>
      </c>
      <c r="P75" s="262">
        <v>21.973333333333329</v>
      </c>
      <c r="Q75" s="262">
        <v>84.387429698436193</v>
      </c>
      <c r="R75" s="262">
        <v>71.413333333333341</v>
      </c>
      <c r="S75" s="262">
        <v>67.790000000000006</v>
      </c>
      <c r="T75" s="262">
        <v>94.790691975954815</v>
      </c>
      <c r="U75" s="157">
        <v>404.81200000000001</v>
      </c>
      <c r="V75" s="162">
        <v>454</v>
      </c>
      <c r="W75" s="166">
        <v>400</v>
      </c>
    </row>
    <row r="76" spans="1:23" ht="18" thickBot="1">
      <c r="A76" s="260"/>
      <c r="B76" s="248">
        <v>8</v>
      </c>
      <c r="C76" s="265">
        <v>58.2</v>
      </c>
      <c r="D76" s="251">
        <v>7.7333333333333334</v>
      </c>
      <c r="E76" s="251">
        <v>822.38666666666677</v>
      </c>
      <c r="F76" s="251">
        <v>10.446666666666667</v>
      </c>
      <c r="G76" s="259">
        <v>1.1146666666666669</v>
      </c>
      <c r="H76" s="251">
        <v>33.5</v>
      </c>
      <c r="I76" s="259">
        <v>10.366666666666667</v>
      </c>
      <c r="J76" s="259">
        <v>8.7333333333333343</v>
      </c>
      <c r="K76" s="259">
        <v>84.261808558038609</v>
      </c>
      <c r="L76" s="259">
        <v>5.5279999999999996</v>
      </c>
      <c r="M76" s="259">
        <v>5.0533333333333337</v>
      </c>
      <c r="N76" s="259">
        <v>91.379715393926389</v>
      </c>
      <c r="O76" s="259">
        <v>27.963333333333335</v>
      </c>
      <c r="P76" s="259">
        <v>19.963333333333335</v>
      </c>
      <c r="Q76" s="259">
        <v>72.151449868896762</v>
      </c>
      <c r="R76" s="259">
        <v>60.986666666666672</v>
      </c>
      <c r="S76" s="259">
        <v>58.84</v>
      </c>
      <c r="T76" s="259">
        <v>96.402628371998432</v>
      </c>
      <c r="U76" s="157">
        <v>297.04399999999998</v>
      </c>
      <c r="V76" s="167">
        <v>269.2</v>
      </c>
      <c r="W76" s="168">
        <v>300</v>
      </c>
    </row>
  </sheetData>
  <mergeCells count="66">
    <mergeCell ref="U67:U68"/>
    <mergeCell ref="V67:V68"/>
    <mergeCell ref="W67:W68"/>
    <mergeCell ref="H67:H68"/>
    <mergeCell ref="I67:K67"/>
    <mergeCell ref="L67:N67"/>
    <mergeCell ref="O67:Q67"/>
    <mergeCell ref="R67:T67"/>
    <mergeCell ref="A69:A76"/>
    <mergeCell ref="A67:A68"/>
    <mergeCell ref="B67:B68"/>
    <mergeCell ref="C67:C68"/>
    <mergeCell ref="D67:D68"/>
    <mergeCell ref="E67:E68"/>
    <mergeCell ref="F67:F68"/>
    <mergeCell ref="F56:F57"/>
    <mergeCell ref="H56:J56"/>
    <mergeCell ref="K56:M56"/>
    <mergeCell ref="N56:P56"/>
    <mergeCell ref="Q56:S56"/>
    <mergeCell ref="A58:A65"/>
    <mergeCell ref="H45:J45"/>
    <mergeCell ref="K45:M45"/>
    <mergeCell ref="N45:P45"/>
    <mergeCell ref="Q45:S45"/>
    <mergeCell ref="A47:A54"/>
    <mergeCell ref="A56:A57"/>
    <mergeCell ref="B56:B57"/>
    <mergeCell ref="C56:C57"/>
    <mergeCell ref="D56:D57"/>
    <mergeCell ref="E56:E57"/>
    <mergeCell ref="A45:A46"/>
    <mergeCell ref="B45:B46"/>
    <mergeCell ref="C45:C46"/>
    <mergeCell ref="D45:D46"/>
    <mergeCell ref="E45:E46"/>
    <mergeCell ref="F45:F46"/>
    <mergeCell ref="F34:F35"/>
    <mergeCell ref="H34:H35"/>
    <mergeCell ref="I34:K34"/>
    <mergeCell ref="L34:N34"/>
    <mergeCell ref="O34:Q34"/>
    <mergeCell ref="A36:A43"/>
    <mergeCell ref="A25:A32"/>
    <mergeCell ref="A34:A35"/>
    <mergeCell ref="B34:B35"/>
    <mergeCell ref="C34:C35"/>
    <mergeCell ref="D34:D35"/>
    <mergeCell ref="E34:E35"/>
    <mergeCell ref="D12:D13"/>
    <mergeCell ref="E12:E13"/>
    <mergeCell ref="G12:I12"/>
    <mergeCell ref="A14:A21"/>
    <mergeCell ref="A23:A24"/>
    <mergeCell ref="B23:B24"/>
    <mergeCell ref="C23:C24"/>
    <mergeCell ref="D23:D24"/>
    <mergeCell ref="E23:E24"/>
    <mergeCell ref="G23:I23"/>
    <mergeCell ref="A1:A2"/>
    <mergeCell ref="B1:B2"/>
    <mergeCell ref="C1:C2"/>
    <mergeCell ref="A3:A10"/>
    <mergeCell ref="A12:A13"/>
    <mergeCell ref="B12:B13"/>
    <mergeCell ref="C12:C1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24.03.07</vt:lpstr>
      <vt:lpstr>24.03.21(분얼전기)</vt:lpstr>
      <vt:lpstr>24.04.11(분얼후기)</vt:lpstr>
      <vt:lpstr>24.04.26(개화기)</vt:lpstr>
      <vt:lpstr>24.05.09(개화후2주)</vt:lpstr>
      <vt:lpstr>24.05.24(개화후4주)</vt:lpstr>
      <vt:lpstr>24.06.07(수확)</vt:lpstr>
      <vt:lpstr>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박현수</cp:lastModifiedBy>
  <cp:revision>1</cp:revision>
  <cp:lastPrinted>2023-06-12T08:25:56Z</cp:lastPrinted>
  <dcterms:created xsi:type="dcterms:W3CDTF">2019-10-09T00:00:00Z</dcterms:created>
  <dcterms:modified xsi:type="dcterms:W3CDTF">2024-07-04T10:15:42Z</dcterms:modified>
  <cp:version>1100.0100.01</cp:version>
</cp:coreProperties>
</file>