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OWNER\Documents\NEW HD\MScFe\"/>
    </mc:Choice>
  </mc:AlternateContent>
  <xr:revisionPtr revIDLastSave="0" documentId="13_ncr:1_{D2A1886E-494C-4E81-A40D-503E1DD230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come Stock Statistics" sheetId="2" r:id="rId1"/>
  </sheets>
  <calcPr calcId="181029"/>
  <extLst>
    <ext uri="GoogleSheetsCustomDataVersion2">
      <go:sheetsCustomData xmlns:go="http://customooxmlschemas.google.com/" r:id="rId5" roundtripDataChecksum="YbMObiAIMjyqDROcL1GfGF3PX2OLh8sW1kEMUhO8/2U="/>
    </ext>
  </extLst>
</workbook>
</file>

<file path=xl/calcChain.xml><?xml version="1.0" encoding="utf-8"?>
<calcChain xmlns="http://schemas.openxmlformats.org/spreadsheetml/2006/main">
  <c r="I8" i="2" l="1"/>
  <c r="I7" i="2"/>
  <c r="I6" i="2"/>
  <c r="G6" i="2"/>
  <c r="E24" i="2" s="1"/>
  <c r="G8" i="2"/>
  <c r="G7" i="2"/>
  <c r="E8" i="2"/>
  <c r="E7" i="2"/>
  <c r="M14" i="2" s="1"/>
  <c r="E6" i="2"/>
  <c r="O16" i="2" l="1"/>
  <c r="M15" i="2"/>
  <c r="D14" i="2"/>
  <c r="E15" i="2"/>
  <c r="F16" i="2"/>
  <c r="D23" i="2"/>
  <c r="E25" i="2"/>
  <c r="M16" i="2"/>
  <c r="O14" i="2" s="1"/>
  <c r="N15" i="2"/>
  <c r="N16" i="2"/>
  <c r="O15" i="2" s="1"/>
  <c r="E14" i="2"/>
  <c r="F15" i="2"/>
  <c r="D17" i="2"/>
  <c r="D24" i="2"/>
  <c r="E23" i="2" s="1"/>
  <c r="F25" i="2"/>
  <c r="F14" i="2"/>
  <c r="D16" i="2"/>
  <c r="E17" i="2"/>
  <c r="D25" i="2"/>
  <c r="D15" i="2"/>
  <c r="E16" i="2"/>
  <c r="F17" i="2"/>
  <c r="F23" i="2"/>
  <c r="N14" i="2"/>
  <c r="F24" i="2"/>
</calcChain>
</file>

<file path=xl/sharedStrings.xml><?xml version="1.0" encoding="utf-8"?>
<sst xmlns="http://schemas.openxmlformats.org/spreadsheetml/2006/main" count="34" uniqueCount="22">
  <si>
    <t>Correlation Matrix</t>
  </si>
  <si>
    <t>Asset 1</t>
  </si>
  <si>
    <t>Asset 2</t>
  </si>
  <si>
    <t>Asset 3</t>
  </si>
  <si>
    <t>Covariance Matrix</t>
  </si>
  <si>
    <t>Average</t>
  </si>
  <si>
    <t>Standard Deviation</t>
  </si>
  <si>
    <t>Skewness</t>
  </si>
  <si>
    <t>Kurtosis</t>
  </si>
  <si>
    <t>Returns          (Year on Year)</t>
  </si>
  <si>
    <t>Returns              (Year on Year)</t>
  </si>
  <si>
    <t>Returns            (Year on Year)</t>
  </si>
  <si>
    <t>Period</t>
  </si>
  <si>
    <t>Asset 1: Berger Paints Nig Plc</t>
  </si>
  <si>
    <t xml:space="preserve">Asset 2: United Bank for Africa </t>
  </si>
  <si>
    <t>Stock Price           (in Naira)</t>
  </si>
  <si>
    <t>Statistics</t>
  </si>
  <si>
    <t>Portfolio Statistics</t>
  </si>
  <si>
    <t>Asset 3:                                                         Total Energies Marketing Nigeria</t>
  </si>
  <si>
    <t>Stock Price                (in Naira)</t>
  </si>
  <si>
    <t>Stock Price                  (in Naira)</t>
  </si>
  <si>
    <t>Annualized Returns for period of 3 years (FY21 - FY23)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</si>
</sst>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  <fill>
      <patternFill patternType="solid">
        <fgColor theme="2" tint="-0.249977111117893"/>
        <bgColor rgb="FF00FFFF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20124D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164" fontId="4" fillId="0" borderId="0" xfId="0" applyNumberFormat="1" applyFont="1"/>
    <xf numFmtId="164" fontId="4" fillId="0" borderId="20" xfId="0" applyNumberFormat="1" applyFont="1" applyBorder="1"/>
    <xf numFmtId="164" fontId="4" fillId="0" borderId="11" xfId="0" applyNumberFormat="1" applyFont="1" applyBorder="1"/>
    <xf numFmtId="0" fontId="5" fillId="2" borderId="2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vertical="center" wrapText="1"/>
    </xf>
    <xf numFmtId="0" fontId="7" fillId="0" borderId="0" xfId="0" applyFont="1"/>
    <xf numFmtId="0" fontId="5" fillId="2" borderId="15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7" fillId="0" borderId="18" xfId="0" applyFont="1" applyBorder="1"/>
    <xf numFmtId="0" fontId="10" fillId="3" borderId="33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0" fillId="3" borderId="24" xfId="0" applyFont="1" applyFill="1" applyBorder="1" applyAlignment="1">
      <alignment horizontal="center" wrapText="1"/>
    </xf>
    <xf numFmtId="0" fontId="10" fillId="3" borderId="25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1" fillId="6" borderId="0" xfId="0" applyFont="1" applyFill="1"/>
    <xf numFmtId="0" fontId="10" fillId="3" borderId="3" xfId="0" applyFont="1" applyFill="1" applyBorder="1" applyAlignment="1">
      <alignment vertical="center"/>
    </xf>
    <xf numFmtId="164" fontId="9" fillId="0" borderId="37" xfId="0" applyNumberFormat="1" applyFont="1" applyBorder="1"/>
    <xf numFmtId="164" fontId="9" fillId="0" borderId="38" xfId="0" applyNumberFormat="1" applyFont="1" applyBorder="1"/>
    <xf numFmtId="17" fontId="8" fillId="0" borderId="22" xfId="0" applyNumberFormat="1" applyFont="1" applyBorder="1"/>
    <xf numFmtId="164" fontId="9" fillId="0" borderId="26" xfId="0" applyNumberFormat="1" applyFont="1" applyBorder="1"/>
    <xf numFmtId="164" fontId="9" fillId="0" borderId="27" xfId="0" applyNumberFormat="1" applyFont="1" applyBorder="1"/>
    <xf numFmtId="164" fontId="9" fillId="0" borderId="12" xfId="0" applyNumberFormat="1" applyFont="1" applyBorder="1"/>
    <xf numFmtId="164" fontId="9" fillId="0" borderId="13" xfId="0" applyNumberFormat="1" applyFont="1" applyBorder="1"/>
    <xf numFmtId="164" fontId="9" fillId="0" borderId="0" xfId="0" applyNumberFormat="1" applyFont="1"/>
    <xf numFmtId="17" fontId="8" fillId="0" borderId="23" xfId="0" applyNumberFormat="1" applyFont="1" applyBorder="1"/>
    <xf numFmtId="164" fontId="9" fillId="0" borderId="28" xfId="0" applyNumberFormat="1" applyFont="1" applyBorder="1"/>
    <xf numFmtId="164" fontId="9" fillId="0" borderId="8" xfId="1" applyNumberFormat="1" applyFont="1" applyBorder="1"/>
    <xf numFmtId="164" fontId="9" fillId="0" borderId="6" xfId="0" applyNumberFormat="1" applyFont="1" applyBorder="1"/>
    <xf numFmtId="164" fontId="9" fillId="0" borderId="39" xfId="0" applyNumberFormat="1" applyFont="1" applyBorder="1"/>
    <xf numFmtId="17" fontId="8" fillId="0" borderId="21" xfId="0" applyNumberFormat="1" applyFont="1" applyBorder="1"/>
    <xf numFmtId="164" fontId="9" fillId="0" borderId="29" xfId="0" applyNumberFormat="1" applyFont="1" applyBorder="1"/>
    <xf numFmtId="164" fontId="9" fillId="0" borderId="11" xfId="1" applyNumberFormat="1" applyFont="1" applyBorder="1"/>
    <xf numFmtId="164" fontId="9" fillId="0" borderId="9" xfId="0" applyNumberFormat="1" applyFont="1" applyBorder="1"/>
    <xf numFmtId="17" fontId="8" fillId="0" borderId="0" xfId="0" applyNumberFormat="1" applyFont="1"/>
    <xf numFmtId="164" fontId="9" fillId="0" borderId="0" xfId="1" applyNumberFormat="1" applyFont="1" applyBorder="1"/>
    <xf numFmtId="0" fontId="5" fillId="5" borderId="0" xfId="0" applyFont="1" applyFill="1" applyBorder="1" applyAlignment="1">
      <alignment vertical="center" wrapText="1"/>
    </xf>
    <xf numFmtId="0" fontId="8" fillId="0" borderId="4" xfId="0" applyFont="1" applyBorder="1"/>
    <xf numFmtId="0" fontId="10" fillId="3" borderId="30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wrapText="1"/>
    </xf>
    <xf numFmtId="0" fontId="10" fillId="3" borderId="17" xfId="0" applyFont="1" applyFill="1" applyBorder="1" applyAlignment="1">
      <alignment horizontal="center" wrapText="1"/>
    </xf>
    <xf numFmtId="164" fontId="9" fillId="0" borderId="1" xfId="0" applyNumberFormat="1" applyFont="1" applyBorder="1"/>
    <xf numFmtId="164" fontId="9" fillId="0" borderId="8" xfId="0" applyNumberFormat="1" applyFont="1" applyBorder="1"/>
    <xf numFmtId="164" fontId="6" fillId="0" borderId="18" xfId="0" applyNumberFormat="1" applyFont="1" applyBorder="1"/>
    <xf numFmtId="0" fontId="10" fillId="3" borderId="0" xfId="0" applyFont="1" applyFill="1" applyBorder="1"/>
    <xf numFmtId="0" fontId="10" fillId="3" borderId="36" xfId="0" applyFont="1" applyFill="1" applyBorder="1"/>
    <xf numFmtId="164" fontId="9" fillId="0" borderId="2" xfId="0" applyNumberFormat="1" applyFont="1" applyBorder="1"/>
    <xf numFmtId="0" fontId="6" fillId="7" borderId="18" xfId="0" applyFont="1" applyFill="1" applyBorder="1"/>
    <xf numFmtId="0" fontId="6" fillId="7" borderId="19" xfId="0" applyFont="1" applyFill="1" applyBorder="1"/>
    <xf numFmtId="0" fontId="10" fillId="3" borderId="6" xfId="0" applyFont="1" applyFill="1" applyBorder="1"/>
    <xf numFmtId="164" fontId="9" fillId="0" borderId="7" xfId="0" applyNumberFormat="1" applyFont="1" applyBorder="1"/>
    <xf numFmtId="0" fontId="10" fillId="3" borderId="9" xfId="0" applyFont="1" applyFill="1" applyBorder="1"/>
    <xf numFmtId="164" fontId="9" fillId="0" borderId="10" xfId="0" applyNumberFormat="1" applyFont="1" applyBorder="1"/>
    <xf numFmtId="164" fontId="9" fillId="0" borderId="14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D1AD-06B3-4328-87DD-0B7AE22C61CD}">
  <sheetPr>
    <outlinePr summaryBelow="0" summaryRight="0"/>
  </sheetPr>
  <dimension ref="C1:O1004"/>
  <sheetViews>
    <sheetView showGridLines="0" tabSelected="1" topLeftCell="D6" workbookViewId="0">
      <selection activeCell="H24" sqref="H24"/>
    </sheetView>
  </sheetViews>
  <sheetFormatPr defaultColWidth="12.5703125" defaultRowHeight="15" customHeight="1" x14ac:dyDescent="0.2"/>
  <cols>
    <col min="3" max="3" width="18" customWidth="1"/>
    <col min="4" max="4" width="19.140625" bestFit="1" customWidth="1"/>
    <col min="5" max="5" width="15.7109375" customWidth="1"/>
    <col min="6" max="6" width="16" customWidth="1"/>
    <col min="7" max="7" width="17.7109375" customWidth="1"/>
    <col min="8" max="8" width="18.140625" customWidth="1"/>
    <col min="9" max="9" width="17" customWidth="1"/>
    <col min="10" max="10" width="11.42578125" customWidth="1"/>
    <col min="11" max="11" width="12.5703125" customWidth="1"/>
    <col min="12" max="12" width="20.5703125" customWidth="1"/>
    <col min="13" max="13" width="8.85546875" customWidth="1"/>
    <col min="14" max="14" width="8.7109375" customWidth="1"/>
    <col min="15" max="15" width="9.28515625" customWidth="1"/>
  </cols>
  <sheetData>
    <row r="1" spans="3:15" ht="15" customHeight="1" thickBot="1" x14ac:dyDescent="0.25"/>
    <row r="2" spans="3:15" ht="28.5" customHeight="1" thickBot="1" x14ac:dyDescent="0.3">
      <c r="C2" s="5" t="s">
        <v>21</v>
      </c>
      <c r="D2" s="6"/>
      <c r="E2" s="6"/>
      <c r="F2" s="6"/>
      <c r="G2" s="6"/>
      <c r="H2" s="6"/>
      <c r="I2" s="7"/>
      <c r="J2" s="8"/>
      <c r="K2" s="9"/>
    </row>
    <row r="3" spans="3:15" ht="46.5" customHeight="1" thickBot="1" x14ac:dyDescent="0.3">
      <c r="C3" s="13" t="s">
        <v>12</v>
      </c>
      <c r="D3" s="14" t="s">
        <v>13</v>
      </c>
      <c r="E3" s="15"/>
      <c r="F3" s="16" t="s">
        <v>14</v>
      </c>
      <c r="G3" s="17"/>
      <c r="H3" s="16" t="s">
        <v>18</v>
      </c>
      <c r="I3" s="17"/>
      <c r="J3" s="18"/>
      <c r="K3" s="9"/>
    </row>
    <row r="4" spans="3:15" ht="33.75" customHeight="1" thickBot="1" x14ac:dyDescent="0.3">
      <c r="C4" s="21"/>
      <c r="D4" s="22" t="s">
        <v>20</v>
      </c>
      <c r="E4" s="23" t="s">
        <v>9</v>
      </c>
      <c r="F4" s="24" t="s">
        <v>15</v>
      </c>
      <c r="G4" s="25" t="s">
        <v>10</v>
      </c>
      <c r="H4" s="24" t="s">
        <v>19</v>
      </c>
      <c r="I4" s="25" t="s">
        <v>11</v>
      </c>
      <c r="J4" s="26"/>
      <c r="K4" s="9"/>
    </row>
    <row r="5" spans="3:15" ht="15.75" customHeight="1" x14ac:dyDescent="0.25">
      <c r="C5" s="30">
        <v>44196</v>
      </c>
      <c r="D5" s="31">
        <v>7.35</v>
      </c>
      <c r="E5" s="32">
        <v>0</v>
      </c>
      <c r="F5" s="33">
        <v>8.65</v>
      </c>
      <c r="G5" s="34">
        <v>0</v>
      </c>
      <c r="H5" s="33">
        <v>130</v>
      </c>
      <c r="I5" s="34">
        <v>0</v>
      </c>
      <c r="J5" s="35"/>
      <c r="K5" s="35"/>
    </row>
    <row r="6" spans="3:15" ht="15.75" customHeight="1" x14ac:dyDescent="0.25">
      <c r="C6" s="36">
        <v>44561</v>
      </c>
      <c r="D6" s="37">
        <v>8.5500000000000007</v>
      </c>
      <c r="E6" s="38">
        <f>(D6-D5)/D5</f>
        <v>0.16326530612244913</v>
      </c>
      <c r="F6" s="39">
        <v>8.0500000000000007</v>
      </c>
      <c r="G6" s="38">
        <f>(F6-F5)/F5</f>
        <v>-6.9364161849710934E-2</v>
      </c>
      <c r="H6" s="39">
        <v>221.9</v>
      </c>
      <c r="I6" s="38">
        <f>(H6-H5)/H5</f>
        <v>0.70692307692307699</v>
      </c>
      <c r="J6" s="35"/>
      <c r="K6" s="35"/>
    </row>
    <row r="7" spans="3:15" ht="15.75" customHeight="1" x14ac:dyDescent="0.25">
      <c r="C7" s="36">
        <v>44926</v>
      </c>
      <c r="D7" s="37">
        <v>6</v>
      </c>
      <c r="E7" s="38">
        <f>(D7-D6)/D6</f>
        <v>-0.29824561403508776</v>
      </c>
      <c r="F7" s="39">
        <v>7.85</v>
      </c>
      <c r="G7" s="38">
        <f>(F7-F6)/F6</f>
        <v>-2.484472049689454E-2</v>
      </c>
      <c r="H7" s="39">
        <v>193</v>
      </c>
      <c r="I7" s="38">
        <f>(H7-H6)/H6</f>
        <v>-0.13023884632717442</v>
      </c>
      <c r="J7" s="35"/>
      <c r="K7" s="35"/>
    </row>
    <row r="8" spans="3:15" ht="15.75" customHeight="1" thickBot="1" x14ac:dyDescent="0.3">
      <c r="C8" s="41">
        <v>45291</v>
      </c>
      <c r="D8" s="42">
        <v>13</v>
      </c>
      <c r="E8" s="43">
        <f>(D8-D7)/D7</f>
        <v>1.1666666666666667</v>
      </c>
      <c r="F8" s="44">
        <v>25.65</v>
      </c>
      <c r="G8" s="43">
        <f>(F8-F7)/F7</f>
        <v>2.2675159235668789</v>
      </c>
      <c r="H8" s="44">
        <v>385</v>
      </c>
      <c r="I8" s="43">
        <f>(H8-H7)/H7</f>
        <v>0.99481865284974091</v>
      </c>
      <c r="J8" s="35"/>
      <c r="K8" s="35"/>
      <c r="L8" s="35"/>
      <c r="M8" s="35"/>
      <c r="N8" s="35"/>
      <c r="O8" s="35"/>
    </row>
    <row r="9" spans="3:15" ht="15.75" customHeight="1" x14ac:dyDescent="0.25">
      <c r="C9" s="45"/>
      <c r="D9" s="35"/>
      <c r="E9" s="46"/>
      <c r="F9" s="35"/>
      <c r="G9" s="46"/>
      <c r="H9" s="35"/>
      <c r="I9" s="46"/>
      <c r="J9" s="35"/>
      <c r="K9" s="35"/>
      <c r="L9" s="35"/>
      <c r="M9" s="35"/>
      <c r="N9" s="35"/>
      <c r="O9" s="35"/>
    </row>
    <row r="10" spans="3:15" ht="15.75" customHeight="1" x14ac:dyDescent="0.25">
      <c r="C10" s="45"/>
      <c r="D10" s="35"/>
      <c r="E10" s="46"/>
      <c r="F10" s="35"/>
      <c r="G10" s="46"/>
      <c r="H10" s="35"/>
      <c r="I10" s="46"/>
      <c r="J10" s="35"/>
      <c r="K10" s="35"/>
      <c r="L10" s="35"/>
      <c r="M10" s="35"/>
      <c r="N10" s="35"/>
      <c r="O10" s="35"/>
    </row>
    <row r="11" spans="3:15" ht="15.75" customHeight="1" thickBot="1" x14ac:dyDescent="0.3">
      <c r="C11" s="45"/>
      <c r="D11" s="35"/>
      <c r="E11" s="46"/>
      <c r="F11" s="35"/>
      <c r="G11" s="46"/>
      <c r="H11" s="35"/>
      <c r="I11" s="46"/>
      <c r="J11" s="35"/>
      <c r="K11" s="35"/>
      <c r="L11" s="35"/>
      <c r="M11" s="35"/>
      <c r="N11" s="35"/>
      <c r="O11" s="35"/>
    </row>
    <row r="12" spans="3:15" ht="15.75" customHeight="1" thickBot="1" x14ac:dyDescent="0.3">
      <c r="C12" s="5" t="s">
        <v>17</v>
      </c>
      <c r="D12" s="6"/>
      <c r="E12" s="6"/>
      <c r="F12" s="7"/>
      <c r="G12" s="47"/>
      <c r="H12" s="47"/>
      <c r="I12" s="47"/>
      <c r="J12" s="35"/>
      <c r="K12" s="35"/>
      <c r="L12" s="10" t="s">
        <v>4</v>
      </c>
      <c r="M12" s="11"/>
      <c r="N12" s="11"/>
      <c r="O12" s="12"/>
    </row>
    <row r="13" spans="3:15" ht="15.75" customHeight="1" thickBot="1" x14ac:dyDescent="0.3">
      <c r="C13" s="48" t="s">
        <v>16</v>
      </c>
      <c r="D13" s="49" t="s">
        <v>1</v>
      </c>
      <c r="E13" s="50" t="s">
        <v>2</v>
      </c>
      <c r="F13" s="51" t="s">
        <v>3</v>
      </c>
      <c r="G13" s="35"/>
      <c r="H13" s="35"/>
      <c r="I13" s="35"/>
      <c r="J13" s="35"/>
      <c r="K13" s="35"/>
      <c r="L13" s="54"/>
      <c r="M13" s="55" t="s">
        <v>1</v>
      </c>
      <c r="N13" s="55" t="s">
        <v>2</v>
      </c>
      <c r="O13" s="56" t="s">
        <v>3</v>
      </c>
    </row>
    <row r="14" spans="3:15" ht="15.75" customHeight="1" x14ac:dyDescent="0.25">
      <c r="C14" s="58" t="s">
        <v>5</v>
      </c>
      <c r="D14" s="52">
        <f>AVERAGE(E5:E8)</f>
        <v>0.25792158968850704</v>
      </c>
      <c r="E14" s="52">
        <f>AVERAGE(G5:G8)</f>
        <v>0.54332676030506832</v>
      </c>
      <c r="F14" s="53">
        <f>AVERAGE(I5:I8)</f>
        <v>0.39287572086141087</v>
      </c>
      <c r="G14" s="35"/>
      <c r="H14" s="35"/>
      <c r="I14" s="35"/>
      <c r="J14" s="35"/>
      <c r="K14" s="35"/>
      <c r="L14" s="60" t="s">
        <v>1</v>
      </c>
      <c r="M14" s="57">
        <f>VAR(E$5:E$8,E$5:E$8)</f>
        <v>0.34589226625021391</v>
      </c>
      <c r="N14" s="57">
        <f>M15</f>
        <v>0.76282519879510258</v>
      </c>
      <c r="O14" s="61">
        <f>M16</f>
        <v>0.30514419779775992</v>
      </c>
    </row>
    <row r="15" spans="3:15" ht="15.75" customHeight="1" x14ac:dyDescent="0.25">
      <c r="C15" s="58" t="s">
        <v>6</v>
      </c>
      <c r="D15" s="52">
        <f>STDEV(E5:E8)</f>
        <v>0.63524875229465527</v>
      </c>
      <c r="E15" s="52">
        <f>STDEV(G5:G8)</f>
        <v>1.1498175560874333</v>
      </c>
      <c r="F15" s="53">
        <f>STDEV(I5:I8)</f>
        <v>0.54435319957643447</v>
      </c>
      <c r="G15" s="35"/>
      <c r="H15" s="35"/>
      <c r="I15" s="35"/>
      <c r="J15" s="35"/>
      <c r="K15" s="35"/>
      <c r="L15" s="60" t="s">
        <v>1</v>
      </c>
      <c r="M15" s="57">
        <f>VAR(E$5:E$8,G$5:G$8)</f>
        <v>0.76282519879510258</v>
      </c>
      <c r="N15" s="57">
        <f>VAR(G$5:G$8,G$5:G$8)</f>
        <v>1.1332117819601806</v>
      </c>
      <c r="O15" s="61">
        <f>N16</f>
        <v>0.70006764072389871</v>
      </c>
    </row>
    <row r="16" spans="3:15" ht="15.75" customHeight="1" thickBot="1" x14ac:dyDescent="0.3">
      <c r="C16" s="58" t="s">
        <v>7</v>
      </c>
      <c r="D16" s="52">
        <f>SKEW(E5:E8)</f>
        <v>1.4574329410901508</v>
      </c>
      <c r="E16" s="52">
        <f>SKEW(G5:G8)</f>
        <v>1.9962537352587932</v>
      </c>
      <c r="F16" s="53">
        <f>SKEW(I5:I8)</f>
        <v>0.18717462363986095</v>
      </c>
      <c r="G16" s="35"/>
      <c r="H16" s="35"/>
      <c r="I16" s="35"/>
      <c r="J16" s="35"/>
      <c r="K16" s="35"/>
      <c r="L16" s="62" t="s">
        <v>1</v>
      </c>
      <c r="M16" s="63">
        <f>VAR(E$5:E$8,I$5:I$8)</f>
        <v>0.30514419779775992</v>
      </c>
      <c r="N16" s="63">
        <f>VAR(G$5:G$8,I$5:I$8)</f>
        <v>0.70006764072389871</v>
      </c>
      <c r="O16" s="64">
        <f>VAR(I$5:I$8,I$5:I$8)</f>
        <v>0.25398891933351558</v>
      </c>
    </row>
    <row r="17" spans="3:15" ht="15.75" customHeight="1" thickBot="1" x14ac:dyDescent="0.3">
      <c r="C17" s="59" t="s">
        <v>8</v>
      </c>
      <c r="D17" s="3">
        <f>KURT(E5:E8)</f>
        <v>2.5102946342512986</v>
      </c>
      <c r="E17" s="3">
        <f>KURT(G5:G8)</f>
        <v>3.9876534422711458</v>
      </c>
      <c r="F17" s="4">
        <f>KURT(I5:I8)</f>
        <v>-4.3995390825528791</v>
      </c>
      <c r="G17" s="2"/>
      <c r="H17" s="2"/>
      <c r="I17" s="2"/>
      <c r="J17" s="2"/>
      <c r="K17" s="1"/>
      <c r="L17" s="2"/>
      <c r="M17" s="2"/>
      <c r="N17" s="2"/>
      <c r="O17" s="2"/>
    </row>
    <row r="18" spans="3:15" ht="15.75" customHeight="1" x14ac:dyDescent="0.2"/>
    <row r="19" spans="3:15" ht="15.75" customHeight="1" x14ac:dyDescent="0.2"/>
    <row r="20" spans="3:15" ht="15.75" customHeight="1" thickBot="1" x14ac:dyDescent="0.25"/>
    <row r="21" spans="3:15" ht="15.75" customHeight="1" thickBot="1" x14ac:dyDescent="0.25">
      <c r="C21" s="10" t="s">
        <v>0</v>
      </c>
      <c r="D21" s="11"/>
      <c r="E21" s="11"/>
      <c r="F21" s="12"/>
    </row>
    <row r="22" spans="3:15" ht="15.75" customHeight="1" thickBot="1" x14ac:dyDescent="0.3">
      <c r="C22" s="19"/>
      <c r="D22" s="20" t="s">
        <v>1</v>
      </c>
      <c r="E22" s="20" t="s">
        <v>2</v>
      </c>
      <c r="F22" s="20" t="s">
        <v>3</v>
      </c>
    </row>
    <row r="23" spans="3:15" ht="15.75" customHeight="1" x14ac:dyDescent="0.25">
      <c r="C23" s="27" t="s">
        <v>1</v>
      </c>
      <c r="D23" s="28">
        <f>CORREL(E$5:E$8,E$5:E$8)</f>
        <v>1</v>
      </c>
      <c r="E23" s="29">
        <f>D24</f>
        <v>0.94967143412622712</v>
      </c>
      <c r="F23" s="29">
        <f>D25</f>
        <v>0.87676617524537059</v>
      </c>
    </row>
    <row r="24" spans="3:15" ht="15.75" customHeight="1" x14ac:dyDescent="0.25">
      <c r="C24" s="27" t="s">
        <v>1</v>
      </c>
      <c r="D24" s="29">
        <f>CORREL(E$5:E$8,G$5:G$8)</f>
        <v>0.94967143412622712</v>
      </c>
      <c r="E24" s="29">
        <f>CORREL(G$5:G$8,G$5:G$8)</f>
        <v>1.0000000000000002</v>
      </c>
      <c r="F24" s="29">
        <f>E25</f>
        <v>0.72222043539397618</v>
      </c>
    </row>
    <row r="25" spans="3:15" ht="15.75" customHeight="1" thickBot="1" x14ac:dyDescent="0.3">
      <c r="C25" s="27" t="s">
        <v>1</v>
      </c>
      <c r="D25" s="40">
        <f>CORREL(E$5:E$8,I$5:I$8)</f>
        <v>0.87676617524537059</v>
      </c>
      <c r="E25" s="40">
        <f>CORREL(G$5:G$8,I$5:I$8)</f>
        <v>0.72222043539397618</v>
      </c>
      <c r="F25" s="40">
        <f>CORREL(I$5:I$8,I$5:I$8)</f>
        <v>1</v>
      </c>
    </row>
    <row r="26" spans="3:15" ht="15.75" customHeight="1" x14ac:dyDescent="0.25">
      <c r="C26" s="9"/>
      <c r="D26" s="9"/>
      <c r="E26" s="9"/>
      <c r="F26" s="9"/>
    </row>
    <row r="27" spans="3:15" ht="15.75" customHeight="1" x14ac:dyDescent="0.2"/>
    <row r="28" spans="3:15" ht="15.75" customHeight="1" x14ac:dyDescent="0.2"/>
    <row r="29" spans="3:15" ht="15.75" customHeight="1" x14ac:dyDescent="0.2"/>
    <row r="30" spans="3:15" ht="15.75" customHeight="1" x14ac:dyDescent="0.2"/>
    <row r="31" spans="3:15" ht="15.75" customHeight="1" x14ac:dyDescent="0.2"/>
    <row r="32" spans="3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8">
    <mergeCell ref="C3:C4"/>
    <mergeCell ref="C2:I2"/>
    <mergeCell ref="C21:F21"/>
    <mergeCell ref="L12:O12"/>
    <mergeCell ref="D3:E3"/>
    <mergeCell ref="F3:G3"/>
    <mergeCell ref="H3:I3"/>
    <mergeCell ref="C12:F12"/>
  </mergeCells>
  <phoneticPr fontId="2" type="noConversion"/>
  <pageMargins left="0.7" right="0.7" top="0.75" bottom="0.75" header="0.3" footer="0.3"/>
  <ignoredErrors>
    <ignoredError sqref="M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Stock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Ese</cp:lastModifiedBy>
  <dcterms:modified xsi:type="dcterms:W3CDTF">2024-05-07T22:48:20Z</dcterms:modified>
</cp:coreProperties>
</file>