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EHOF\Leaderboards\"/>
    </mc:Choice>
  </mc:AlternateContent>
  <xr:revisionPtr revIDLastSave="0" documentId="13_ncr:1_{0044B551-BD4A-497C-A0A7-86501ACF4A03}" xr6:coauthVersionLast="43" xr6:coauthVersionMax="43" xr10:uidLastSave="{00000000-0000-0000-0000-000000000000}"/>
  <bookViews>
    <workbookView xWindow="-120" yWindow="-120" windowWidth="27945" windowHeight="18240" tabRatio="729" xr2:uid="{E8937063-C10F-4AC0-A177-12A16972B768}"/>
  </bookViews>
  <sheets>
    <sheet name="TeamDuoGold" sheetId="19" r:id="rId1"/>
    <sheet name="TeamDuoPlat" sheetId="18" r:id="rId2"/>
    <sheet name="TeamTrioGold" sheetId="17" r:id="rId3"/>
    <sheet name="TeamTrioPlat" sheetId="16" r:id="rId4"/>
    <sheet name="TeamTeamGold" sheetId="15" r:id="rId5"/>
    <sheet name="TeamTeamPlat" sheetId="14" r:id="rId6"/>
    <sheet name="PlayersoloGold" sheetId="13" r:id="rId7"/>
    <sheet name="PlayerSoloPlat" sheetId="12" r:id="rId8"/>
    <sheet name="PlayerDuoGold" sheetId="11" r:id="rId9"/>
    <sheet name="PlayerDuoPlat" sheetId="10" r:id="rId10"/>
    <sheet name="PlayerTrioGold" sheetId="9" r:id="rId11"/>
    <sheet name="PlayerTrioPlat" sheetId="8" r:id="rId12"/>
    <sheet name="PlayerTeamGold" sheetId="7" r:id="rId13"/>
    <sheet name="PlayerTeamPlat" sheetId="6" r:id="rId14"/>
    <sheet name="Legion" sheetId="5" r:id="rId15"/>
    <sheet name="MasterRace" sheetId="4" r:id="rId16"/>
    <sheet name="TeamRuns" sheetId="3" r:id="rId17"/>
    <sheet name="PlayerRuns" sheetId="2" r:id="rId18"/>
  </sheets>
  <definedNames>
    <definedName name="ExternalData_1" localSheetId="17" hidden="1">PlayerRuns!$A$1:$E$377</definedName>
    <definedName name="ExternalData_10" localSheetId="8" hidden="1">PlayerDuoGold!$C$1:$H$20</definedName>
    <definedName name="ExternalData_11" localSheetId="7" hidden="1">PlayerSoloPlat!$C$1:$H$11</definedName>
    <definedName name="ExternalData_12" localSheetId="6" hidden="1">PlayersoloGold!$C$1:$H$22</definedName>
    <definedName name="ExternalData_13" localSheetId="5" hidden="1">TeamTeamPlat!$C$1:$H$14</definedName>
    <definedName name="ExternalData_14" localSheetId="4" hidden="1">TeamTeamGold!$C$1:$H$6</definedName>
    <definedName name="ExternalData_15" localSheetId="3" hidden="1">TeamTrioPlat!$C$1:$H$7</definedName>
    <definedName name="ExternalData_16" localSheetId="2" hidden="1">TeamTrioGold!$C$1:$H$11</definedName>
    <definedName name="ExternalData_17" localSheetId="1" hidden="1">TeamDuoPlat!$C$1:$H$11</definedName>
    <definedName name="ExternalData_18" localSheetId="0" hidden="1">TeamDuoGold!$C$1:$H$14</definedName>
    <definedName name="ExternalData_2" localSheetId="16" hidden="1">TeamRuns!$A$1:$E$218</definedName>
    <definedName name="ExternalData_3" localSheetId="15" hidden="1">MasterRace!$C$1:$T$28</definedName>
    <definedName name="ExternalData_4" localSheetId="14" hidden="1">Legion!$C$1:$T$58</definedName>
    <definedName name="ExternalData_5" localSheetId="13" hidden="1">PlayerTeamPlat!$C$1:$H$23</definedName>
    <definedName name="ExternalData_6" localSheetId="12" hidden="1">PlayerTeamGold!$C$1:$H$18</definedName>
    <definedName name="ExternalData_7" localSheetId="11" hidden="1">PlayerTrioPlat!$C$1:$H$14</definedName>
    <definedName name="ExternalData_8" localSheetId="10" hidden="1">PlayerTrioGold!$C$1:$H$23</definedName>
    <definedName name="ExternalData_9" localSheetId="9" hidden="1">PlayerDuoPlat!$C$1:$H$14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" i="4" l="1"/>
  <c r="A11" i="4"/>
  <c r="A3" i="4"/>
  <c r="A12" i="4"/>
  <c r="A19" i="4"/>
  <c r="A7" i="4"/>
  <c r="A2" i="4"/>
  <c r="A5" i="4"/>
  <c r="A4" i="4"/>
  <c r="A13" i="4"/>
  <c r="A16" i="4"/>
  <c r="A24" i="4"/>
  <c r="A21" i="4"/>
  <c r="A26" i="4"/>
  <c r="A9" i="4"/>
  <c r="A27" i="4"/>
  <c r="A14" i="4"/>
  <c r="A22" i="4"/>
  <c r="A17" i="4"/>
  <c r="A10" i="4"/>
  <c r="A8" i="4"/>
  <c r="A15" i="4"/>
  <c r="A20" i="4"/>
  <c r="A23" i="4"/>
  <c r="A18" i="4"/>
  <c r="A6" i="4"/>
  <c r="A25" i="4"/>
  <c r="D28" i="4"/>
  <c r="D11" i="4"/>
  <c r="D3" i="4"/>
  <c r="D12" i="4"/>
  <c r="D19" i="4"/>
  <c r="D7" i="4"/>
  <c r="D2" i="4"/>
  <c r="D5" i="4"/>
  <c r="D4" i="4"/>
  <c r="D13" i="4"/>
  <c r="D16" i="4"/>
  <c r="D24" i="4"/>
  <c r="D21" i="4"/>
  <c r="D26" i="4"/>
  <c r="D9" i="4"/>
  <c r="D27" i="4"/>
  <c r="D14" i="4"/>
  <c r="D22" i="4"/>
  <c r="D17" i="4"/>
  <c r="D10" i="4"/>
  <c r="D8" i="4"/>
  <c r="D15" i="4"/>
  <c r="D20" i="4"/>
  <c r="D23" i="4"/>
  <c r="D18" i="4"/>
  <c r="D6" i="4"/>
  <c r="D25" i="4"/>
  <c r="A52" i="5"/>
  <c r="A18" i="5"/>
  <c r="A32" i="5"/>
  <c r="A10" i="5"/>
  <c r="A39" i="5"/>
  <c r="A34" i="5"/>
  <c r="A30" i="5"/>
  <c r="A6" i="5"/>
  <c r="A58" i="5"/>
  <c r="A33" i="5"/>
  <c r="A17" i="5"/>
  <c r="A44" i="5"/>
  <c r="A26" i="5"/>
  <c r="A41" i="5"/>
  <c r="A15" i="5"/>
  <c r="A55" i="5"/>
  <c r="A9" i="5"/>
  <c r="A54" i="5"/>
  <c r="A11" i="5"/>
  <c r="A31" i="5"/>
  <c r="A22" i="5"/>
  <c r="A19" i="5"/>
  <c r="A7" i="5"/>
  <c r="A38" i="5"/>
  <c r="A12" i="5"/>
  <c r="A42" i="5"/>
  <c r="A23" i="5"/>
  <c r="A2" i="5"/>
  <c r="A51" i="5"/>
  <c r="A3" i="5"/>
  <c r="A28" i="5"/>
  <c r="A45" i="5"/>
  <c r="A46" i="5"/>
  <c r="A8" i="5"/>
  <c r="A50" i="5"/>
  <c r="A36" i="5"/>
  <c r="A56" i="5"/>
  <c r="A20" i="5"/>
  <c r="A47" i="5"/>
  <c r="A27" i="5"/>
  <c r="A53" i="5"/>
  <c r="A25" i="5"/>
  <c r="A40" i="5"/>
  <c r="A13" i="5"/>
  <c r="A16" i="5"/>
  <c r="A29" i="5"/>
  <c r="A24" i="5"/>
  <c r="A43" i="5"/>
  <c r="A35" i="5"/>
  <c r="A37" i="5"/>
  <c r="A21" i="5"/>
  <c r="A5" i="5"/>
  <c r="A4" i="5"/>
  <c r="A57" i="5"/>
  <c r="A49" i="5"/>
  <c r="A14" i="5"/>
  <c r="A48" i="5"/>
  <c r="D52" i="5"/>
  <c r="D18" i="5"/>
  <c r="D32" i="5"/>
  <c r="D10" i="5"/>
  <c r="D39" i="5"/>
  <c r="D34" i="5"/>
  <c r="D30" i="5"/>
  <c r="D6" i="5"/>
  <c r="D58" i="5"/>
  <c r="D33" i="5"/>
  <c r="D17" i="5"/>
  <c r="D44" i="5"/>
  <c r="D26" i="5"/>
  <c r="D41" i="5"/>
  <c r="D15" i="5"/>
  <c r="D55" i="5"/>
  <c r="D9" i="5"/>
  <c r="D54" i="5"/>
  <c r="D11" i="5"/>
  <c r="D31" i="5"/>
  <c r="D22" i="5"/>
  <c r="D19" i="5"/>
  <c r="D7" i="5"/>
  <c r="D38" i="5"/>
  <c r="D12" i="5"/>
  <c r="D42" i="5"/>
  <c r="D23" i="5"/>
  <c r="D2" i="5"/>
  <c r="D51" i="5"/>
  <c r="D3" i="5"/>
  <c r="D28" i="5"/>
  <c r="D45" i="5"/>
  <c r="D46" i="5"/>
  <c r="D8" i="5"/>
  <c r="D50" i="5"/>
  <c r="D36" i="5"/>
  <c r="D56" i="5"/>
  <c r="D20" i="5"/>
  <c r="D47" i="5"/>
  <c r="D27" i="5"/>
  <c r="D53" i="5"/>
  <c r="D25" i="5"/>
  <c r="D40" i="5"/>
  <c r="D13" i="5"/>
  <c r="D16" i="5"/>
  <c r="D29" i="5"/>
  <c r="D24" i="5"/>
  <c r="D43" i="5"/>
  <c r="D35" i="5"/>
  <c r="D37" i="5"/>
  <c r="D21" i="5"/>
  <c r="D5" i="5"/>
  <c r="D4" i="5"/>
  <c r="D57" i="5"/>
  <c r="D49" i="5"/>
  <c r="D14" i="5"/>
  <c r="D48" i="5"/>
  <c r="A19" i="6"/>
  <c r="A2" i="6"/>
  <c r="A4" i="6"/>
  <c r="A6" i="6"/>
  <c r="A8" i="6"/>
  <c r="A3" i="6"/>
  <c r="A7" i="6"/>
  <c r="A5" i="6"/>
  <c r="A12" i="6"/>
  <c r="A18" i="6"/>
  <c r="A11" i="6"/>
  <c r="A10" i="6"/>
  <c r="A14" i="6"/>
  <c r="A16" i="6"/>
  <c r="A13" i="6"/>
  <c r="A20" i="6"/>
  <c r="A21" i="6"/>
  <c r="A9" i="6"/>
  <c r="A17" i="6"/>
  <c r="A22" i="6"/>
  <c r="A23" i="6"/>
  <c r="A15" i="6"/>
  <c r="D19" i="6"/>
  <c r="D2" i="6"/>
  <c r="D4" i="6"/>
  <c r="D6" i="6"/>
  <c r="D8" i="6"/>
  <c r="D3" i="6"/>
  <c r="D7" i="6"/>
  <c r="D5" i="6"/>
  <c r="D12" i="6"/>
  <c r="D18" i="6"/>
  <c r="D11" i="6"/>
  <c r="D10" i="6"/>
  <c r="D14" i="6"/>
  <c r="D16" i="6"/>
  <c r="D13" i="6"/>
  <c r="D20" i="6"/>
  <c r="D21" i="6"/>
  <c r="D9" i="6"/>
  <c r="D17" i="6"/>
  <c r="D22" i="6"/>
  <c r="D23" i="6"/>
  <c r="D15" i="6"/>
  <c r="A12" i="7"/>
  <c r="A2" i="7"/>
  <c r="A16" i="7"/>
  <c r="A13" i="7"/>
  <c r="A11" i="7"/>
  <c r="A3" i="7"/>
  <c r="A14" i="7"/>
  <c r="A4" i="7"/>
  <c r="A5" i="7"/>
  <c r="A17" i="7"/>
  <c r="A6" i="7"/>
  <c r="A7" i="7"/>
  <c r="A15" i="7"/>
  <c r="A10" i="7"/>
  <c r="A18" i="7"/>
  <c r="A8" i="7"/>
  <c r="A9" i="7"/>
  <c r="D12" i="7"/>
  <c r="D2" i="7"/>
  <c r="D16" i="7"/>
  <c r="D13" i="7"/>
  <c r="D11" i="7"/>
  <c r="D3" i="7"/>
  <c r="D14" i="7"/>
  <c r="D4" i="7"/>
  <c r="D5" i="7"/>
  <c r="D17" i="7"/>
  <c r="D6" i="7"/>
  <c r="D7" i="7"/>
  <c r="D15" i="7"/>
  <c r="D10" i="7"/>
  <c r="D18" i="7"/>
  <c r="D8" i="7"/>
  <c r="D9" i="7"/>
  <c r="A5" i="8"/>
  <c r="A3" i="8"/>
  <c r="A10" i="8"/>
  <c r="A2" i="8"/>
  <c r="A8" i="8"/>
  <c r="A11" i="8"/>
  <c r="A9" i="8"/>
  <c r="A6" i="8"/>
  <c r="A12" i="8"/>
  <c r="A4" i="8"/>
  <c r="A13" i="8"/>
  <c r="A14" i="8"/>
  <c r="A7" i="8"/>
  <c r="D5" i="8"/>
  <c r="D3" i="8"/>
  <c r="D10" i="8"/>
  <c r="D2" i="8"/>
  <c r="D8" i="8"/>
  <c r="D11" i="8"/>
  <c r="D9" i="8"/>
  <c r="D6" i="8"/>
  <c r="D12" i="8"/>
  <c r="D4" i="8"/>
  <c r="D13" i="8"/>
  <c r="D14" i="8"/>
  <c r="D7" i="8"/>
  <c r="A11" i="9"/>
  <c r="A13" i="9"/>
  <c r="A3" i="9"/>
  <c r="A22" i="9"/>
  <c r="A14" i="9"/>
  <c r="A21" i="9"/>
  <c r="A7" i="9"/>
  <c r="A8" i="9"/>
  <c r="A4" i="9"/>
  <c r="A18" i="9"/>
  <c r="A9" i="9"/>
  <c r="A10" i="9"/>
  <c r="A2" i="9"/>
  <c r="A23" i="9"/>
  <c r="A12" i="9"/>
  <c r="A17" i="9"/>
  <c r="A19" i="9"/>
  <c r="A20" i="9"/>
  <c r="A5" i="9"/>
  <c r="A15" i="9"/>
  <c r="A16" i="9"/>
  <c r="A6" i="9"/>
  <c r="D11" i="9"/>
  <c r="D13" i="9"/>
  <c r="D3" i="9"/>
  <c r="D22" i="9"/>
  <c r="D14" i="9"/>
  <c r="D21" i="9"/>
  <c r="D7" i="9"/>
  <c r="D8" i="9"/>
  <c r="D4" i="9"/>
  <c r="D18" i="9"/>
  <c r="D9" i="9"/>
  <c r="D10" i="9"/>
  <c r="D2" i="9"/>
  <c r="D23" i="9"/>
  <c r="D12" i="9"/>
  <c r="D17" i="9"/>
  <c r="D19" i="9"/>
  <c r="D20" i="9"/>
  <c r="D5" i="9"/>
  <c r="D15" i="9"/>
  <c r="D16" i="9"/>
  <c r="D6" i="9"/>
  <c r="A9" i="10"/>
  <c r="A10" i="10"/>
  <c r="A14" i="10"/>
  <c r="A11" i="10"/>
  <c r="A7" i="10"/>
  <c r="A8" i="10"/>
  <c r="A5" i="10"/>
  <c r="A6" i="10"/>
  <c r="A13" i="10"/>
  <c r="A4" i="10"/>
  <c r="A2" i="10"/>
  <c r="A3" i="10"/>
  <c r="A12" i="10"/>
  <c r="D9" i="10"/>
  <c r="D10" i="10"/>
  <c r="D14" i="10"/>
  <c r="D11" i="10"/>
  <c r="D7" i="10"/>
  <c r="D8" i="10"/>
  <c r="D5" i="10"/>
  <c r="D6" i="10"/>
  <c r="D13" i="10"/>
  <c r="D4" i="10"/>
  <c r="D2" i="10"/>
  <c r="D3" i="10"/>
  <c r="D12" i="10"/>
  <c r="A7" i="11"/>
  <c r="A3" i="11"/>
  <c r="A6" i="11"/>
  <c r="A13" i="11"/>
  <c r="A16" i="11"/>
  <c r="A20" i="11"/>
  <c r="A11" i="11"/>
  <c r="A19" i="11"/>
  <c r="A18" i="11"/>
  <c r="A12" i="11"/>
  <c r="A8" i="11"/>
  <c r="A5" i="11"/>
  <c r="A2" i="11"/>
  <c r="A15" i="11"/>
  <c r="A9" i="11"/>
  <c r="A17" i="11"/>
  <c r="A4" i="11"/>
  <c r="A14" i="11"/>
  <c r="A10" i="11"/>
  <c r="D7" i="11"/>
  <c r="D3" i="11"/>
  <c r="D6" i="11"/>
  <c r="D13" i="11"/>
  <c r="D16" i="11"/>
  <c r="D20" i="11"/>
  <c r="D11" i="11"/>
  <c r="D19" i="11"/>
  <c r="D18" i="11"/>
  <c r="D12" i="11"/>
  <c r="D8" i="11"/>
  <c r="D5" i="11"/>
  <c r="D2" i="11"/>
  <c r="D15" i="11"/>
  <c r="D9" i="11"/>
  <c r="D17" i="11"/>
  <c r="D4" i="11"/>
  <c r="D14" i="11"/>
  <c r="D10" i="11"/>
  <c r="A10" i="12"/>
  <c r="A7" i="12"/>
  <c r="A5" i="12"/>
  <c r="A9" i="12"/>
  <c r="A4" i="12"/>
  <c r="A11" i="12"/>
  <c r="A6" i="12"/>
  <c r="A8" i="12"/>
  <c r="A2" i="12"/>
  <c r="A3" i="12"/>
  <c r="D10" i="12"/>
  <c r="D7" i="12"/>
  <c r="D5" i="12"/>
  <c r="D9" i="12"/>
  <c r="D4" i="12"/>
  <c r="D11" i="12"/>
  <c r="D6" i="12"/>
  <c r="D8" i="12"/>
  <c r="D2" i="12"/>
  <c r="D3" i="12"/>
  <c r="A9" i="14"/>
  <c r="A13" i="14"/>
  <c r="A10" i="14"/>
  <c r="A3" i="14"/>
  <c r="A4" i="14"/>
  <c r="A7" i="14"/>
  <c r="A8" i="14"/>
  <c r="A6" i="14"/>
  <c r="A14" i="14"/>
  <c r="A11" i="14"/>
  <c r="A5" i="14"/>
  <c r="A12" i="14"/>
  <c r="A2" i="14"/>
  <c r="D9" i="14"/>
  <c r="D13" i="14"/>
  <c r="D10" i="14"/>
  <c r="D3" i="14"/>
  <c r="D4" i="14"/>
  <c r="D7" i="14"/>
  <c r="D8" i="14"/>
  <c r="D6" i="14"/>
  <c r="D14" i="14"/>
  <c r="D11" i="14"/>
  <c r="D5" i="14"/>
  <c r="D12" i="14"/>
  <c r="D2" i="14"/>
  <c r="A2" i="15"/>
  <c r="A3" i="15"/>
  <c r="A4" i="15"/>
  <c r="A5" i="15"/>
  <c r="A6" i="15"/>
  <c r="D2" i="15"/>
  <c r="D3" i="15"/>
  <c r="D4" i="15"/>
  <c r="D5" i="15"/>
  <c r="D6" i="15"/>
  <c r="A16" i="13"/>
  <c r="A5" i="13"/>
  <c r="A9" i="13"/>
  <c r="A20" i="13"/>
  <c r="A17" i="13"/>
  <c r="A21" i="13"/>
  <c r="A22" i="13"/>
  <c r="A14" i="13"/>
  <c r="A12" i="13"/>
  <c r="A15" i="13"/>
  <c r="A8" i="13"/>
  <c r="A2" i="13"/>
  <c r="A11" i="13"/>
  <c r="A13" i="13"/>
  <c r="A10" i="13"/>
  <c r="A4" i="13"/>
  <c r="A19" i="13"/>
  <c r="A7" i="13"/>
  <c r="A3" i="13"/>
  <c r="A18" i="13"/>
  <c r="A6" i="13"/>
  <c r="D16" i="13"/>
  <c r="D5" i="13"/>
  <c r="D9" i="13"/>
  <c r="D20" i="13"/>
  <c r="D17" i="13"/>
  <c r="D21" i="13"/>
  <c r="D22" i="13"/>
  <c r="D14" i="13"/>
  <c r="D12" i="13"/>
  <c r="D15" i="13"/>
  <c r="D8" i="13"/>
  <c r="D2" i="13"/>
  <c r="D11" i="13"/>
  <c r="D13" i="13"/>
  <c r="D10" i="13"/>
  <c r="D4" i="13"/>
  <c r="D19" i="13"/>
  <c r="D7" i="13"/>
  <c r="D3" i="13"/>
  <c r="D18" i="13"/>
  <c r="D6" i="13"/>
  <c r="A5" i="16"/>
  <c r="A4" i="16"/>
  <c r="A3" i="16"/>
  <c r="A6" i="16"/>
  <c r="A2" i="16"/>
  <c r="A7" i="16"/>
  <c r="D5" i="16"/>
  <c r="D4" i="16"/>
  <c r="D3" i="16"/>
  <c r="D6" i="16"/>
  <c r="D2" i="16"/>
  <c r="D7" i="16"/>
  <c r="A2" i="17"/>
  <c r="A3" i="17"/>
  <c r="A4" i="17"/>
  <c r="A5" i="17"/>
  <c r="A6" i="17"/>
  <c r="A7" i="17"/>
  <c r="A8" i="17"/>
  <c r="A9" i="17"/>
  <c r="A10" i="17"/>
  <c r="A11" i="17"/>
  <c r="D2" i="17"/>
  <c r="D3" i="17"/>
  <c r="D4" i="17"/>
  <c r="D5" i="17"/>
  <c r="D6" i="17"/>
  <c r="D7" i="17"/>
  <c r="D8" i="17"/>
  <c r="D9" i="17"/>
  <c r="D10" i="17"/>
  <c r="D11" i="17"/>
  <c r="A7" i="18"/>
  <c r="A8" i="18"/>
  <c r="A9" i="18"/>
  <c r="A3" i="18"/>
  <c r="A10" i="18"/>
  <c r="A6" i="18"/>
  <c r="A5" i="18"/>
  <c r="A11" i="18"/>
  <c r="A2" i="18"/>
  <c r="A4" i="18"/>
  <c r="D7" i="18"/>
  <c r="D8" i="18"/>
  <c r="D9" i="18"/>
  <c r="D3" i="18"/>
  <c r="D10" i="18"/>
  <c r="D6" i="18"/>
  <c r="D5" i="18"/>
  <c r="D11" i="18"/>
  <c r="D2" i="18"/>
  <c r="D4" i="18"/>
  <c r="A8" i="19"/>
  <c r="A4" i="19"/>
  <c r="A5" i="19"/>
  <c r="A7" i="19"/>
  <c r="A11" i="19"/>
  <c r="A12" i="19"/>
  <c r="A14" i="19"/>
  <c r="A13" i="19"/>
  <c r="A10" i="19"/>
  <c r="A2" i="19"/>
  <c r="A3" i="19"/>
  <c r="A6" i="19"/>
  <c r="A9" i="19"/>
  <c r="D8" i="19"/>
  <c r="D4" i="19"/>
  <c r="D5" i="19"/>
  <c r="D7" i="19"/>
  <c r="D11" i="19"/>
  <c r="D12" i="19"/>
  <c r="D14" i="19"/>
  <c r="D13" i="19"/>
  <c r="D10" i="19"/>
  <c r="D2" i="19"/>
  <c r="D3" i="19"/>
  <c r="D6" i="19"/>
  <c r="D9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56B4F-4FB1-4504-9D37-EF7FF03544FF}" keepAlive="1" name="Query - Legion" description="Connection to the 'Legion' query in the workbook." type="5" refreshedVersion="6" background="1" saveData="1">
    <dbPr connection="Provider=Microsoft.Mashup.OleDb.1;Data Source=$Workbook$;Location=Legion;Extended Properties=&quot;&quot;" command="SELECT * FROM [Legion]"/>
  </connection>
  <connection id="2" xr16:uid="{81B84B19-AAF2-4C5D-82A2-4C99610A8830}" keepAlive="1" name="Query - MasterRace" description="Connection to the 'MasterRace' query in the workbook." type="5" refreshedVersion="6" background="1" saveData="1">
    <dbPr connection="Provider=Microsoft.Mashup.OleDb.1;Data Source=$Workbook$;Location=MasterRace;Extended Properties=&quot;&quot;" command="SELECT * FROM [MasterRace]"/>
  </connection>
  <connection id="3" xr16:uid="{7D3E0ACF-3EF3-4385-AF73-552F3547D5D1}" keepAlive="1" name="Query - PlayerDuoGold" description="Connection to the 'PlayerDuoGold' query in the workbook." type="5" refreshedVersion="6" background="1" saveData="1">
    <dbPr connection="Provider=Microsoft.Mashup.OleDb.1;Data Source=$Workbook$;Location=PlayerDuoGold;Extended Properties=&quot;&quot;" command="SELECT * FROM [PlayerDuoGold]"/>
  </connection>
  <connection id="4" xr16:uid="{1E10450A-558B-4FF9-9AF2-C326448EA675}" keepAlive="1" name="Query - PlayerDuoPlat" description="Connection to the 'PlayerDuoPlat' query in the workbook." type="5" refreshedVersion="6" background="1" saveData="1">
    <dbPr connection="Provider=Microsoft.Mashup.OleDb.1;Data Source=$Workbook$;Location=PlayerDuoPlat;Extended Properties=&quot;&quot;" command="SELECT * FROM [PlayerDuoPlat]"/>
  </connection>
  <connection id="5" xr16:uid="{94C444DA-054A-4B40-82D7-5C79B2B962FD}" keepAlive="1" name="Query - PlayerRuns" description="Connection to the 'PlayerRuns' query in the workbook." type="5" refreshedVersion="6" background="1" saveData="1">
    <dbPr connection="Provider=Microsoft.Mashup.OleDb.1;Data Source=$Workbook$;Location=PlayerRuns;Extended Properties=&quot;&quot;" command="SELECT * FROM [PlayerRuns]"/>
  </connection>
  <connection id="6" xr16:uid="{B9DBA6FD-9569-4C12-AE06-91BA6E90355C}" keepAlive="1" name="Query - PlayerSoloGold" description="Connection to the 'PlayerSoloGold' query in the workbook." type="5" refreshedVersion="6" background="1" saveData="1">
    <dbPr connection="Provider=Microsoft.Mashup.OleDb.1;Data Source=$Workbook$;Location=PlayerSoloGold;Extended Properties=&quot;&quot;" command="SELECT * FROM [PlayerSoloGold]"/>
  </connection>
  <connection id="7" xr16:uid="{0FE653B4-8D96-482B-AD95-266CD239043E}" keepAlive="1" name="Query - PlayerSoloPlat" description="Connection to the 'PlayerSoloPlat' query in the workbook." type="5" refreshedVersion="6" background="1" saveData="1">
    <dbPr connection="Provider=Microsoft.Mashup.OleDb.1;Data Source=$Workbook$;Location=PlayerSoloPlat;Extended Properties=&quot;&quot;" command="SELECT * FROM [PlayerSoloPlat]"/>
  </connection>
  <connection id="8" xr16:uid="{9ACEA57E-7785-486C-9153-FB71357BF88D}" keepAlive="1" name="Query - PlayerTeamGold" description="Connection to the 'PlayerTeamGold' query in the workbook." type="5" refreshedVersion="6" background="1" saveData="1">
    <dbPr connection="Provider=Microsoft.Mashup.OleDb.1;Data Source=$Workbook$;Location=PlayerTeamGold;Extended Properties=&quot;&quot;" command="SELECT * FROM [PlayerTeamGold]"/>
  </connection>
  <connection id="9" xr16:uid="{DCD96553-8B32-4C46-B5BF-602DF4A9AFAB}" keepAlive="1" name="Query - PlayerTeamPlat" description="Connection to the 'PlayerTeamPlat' query in the workbook." type="5" refreshedVersion="6" background="1" saveData="1">
    <dbPr connection="Provider=Microsoft.Mashup.OleDb.1;Data Source=$Workbook$;Location=PlayerTeamPlat;Extended Properties=&quot;&quot;" command="SELECT * FROM [PlayerTeamPlat]"/>
  </connection>
  <connection id="10" xr16:uid="{74458835-5F6A-439C-BD60-4A24160DF4AA}" keepAlive="1" name="Query - PlayerTrioGold" description="Connection to the 'PlayerTrioGold' query in the workbook." type="5" refreshedVersion="6" background="1" saveData="1">
    <dbPr connection="Provider=Microsoft.Mashup.OleDb.1;Data Source=$Workbook$;Location=PlayerTrioGold;Extended Properties=&quot;&quot;" command="SELECT * FROM [PlayerTrioGold]"/>
  </connection>
  <connection id="11" xr16:uid="{7F5EC85C-E4DB-4BC7-9672-2FAA4429F2A9}" keepAlive="1" name="Query - PlayerTrioPlat" description="Connection to the 'PlayerTrioPlat' query in the workbook." type="5" refreshedVersion="6" background="1" saveData="1">
    <dbPr connection="Provider=Microsoft.Mashup.OleDb.1;Data Source=$Workbook$;Location=PlayerTrioPlat;Extended Properties=&quot;&quot;" command="SELECT * FROM [PlayerTrioPlat]"/>
  </connection>
  <connection id="12" xr16:uid="{1B4232C4-41AD-4220-81B3-FE55876395BA}" keepAlive="1" name="Query - RunsByPlayerFilePath" description="Connection to the 'RunsByPlayerFilePath' query in the workbook." type="5" refreshedVersion="0" background="1">
    <dbPr connection="Provider=Microsoft.Mashup.OleDb.1;Data Source=$Workbook$;Location=RunsByPlayerFilePath;Extended Properties=&quot;&quot;" command="SELECT * FROM [RunsByPlayerFilePath]"/>
  </connection>
  <connection id="13" xr16:uid="{BB254A5F-288C-4AE1-B5C8-55E133DC4102}" keepAlive="1" name="Query - TeamDuoGold" description="Connection to the 'TeamDuoGold' query in the workbook." type="5" refreshedVersion="6" background="1" saveData="1">
    <dbPr connection="Provider=Microsoft.Mashup.OleDb.1;Data Source=$Workbook$;Location=TeamDuoGold;Extended Properties=&quot;&quot;" command="SELECT * FROM [TeamDuoGold]"/>
  </connection>
  <connection id="14" xr16:uid="{0DD916C7-A1DD-4117-9D4E-541E31B27127}" keepAlive="1" name="Query - TeamDuoPlat" description="Connection to the 'TeamDuoPlat' query in the workbook." type="5" refreshedVersion="6" background="1" saveData="1">
    <dbPr connection="Provider=Microsoft.Mashup.OleDb.1;Data Source=$Workbook$;Location=TeamDuoPlat;Extended Properties=&quot;&quot;" command="SELECT * FROM [TeamDuoPlat]"/>
  </connection>
  <connection id="15" xr16:uid="{38587A83-8BC4-471B-A72C-25FAC6634B54}" keepAlive="1" name="Query - TeamRuns" description="Connection to the 'TeamRuns' query in the workbook." type="5" refreshedVersion="6" background="1" saveData="1">
    <dbPr connection="Provider=Microsoft.Mashup.OleDb.1;Data Source=$Workbook$;Location=TeamRuns;Extended Properties=&quot;&quot;" command="SELECT * FROM [TeamRuns]"/>
  </connection>
  <connection id="16" xr16:uid="{F30FE856-7B67-436E-B0DD-61D8508674BB}" keepAlive="1" name="Query - TeamTeamGold" description="Connection to the 'TeamTeamGold' query in the workbook." type="5" refreshedVersion="6" background="1" saveData="1">
    <dbPr connection="Provider=Microsoft.Mashup.OleDb.1;Data Source=$Workbook$;Location=TeamTeamGold;Extended Properties=&quot;&quot;" command="SELECT * FROM [TeamTeamGold]"/>
  </connection>
  <connection id="17" xr16:uid="{5EDEC983-93C0-45AC-9DD0-0E4BCA668B06}" keepAlive="1" name="Query - TeamTeamPlat" description="Connection to the 'TeamTeamPlat' query in the workbook." type="5" refreshedVersion="6" background="1" saveData="1">
    <dbPr connection="Provider=Microsoft.Mashup.OleDb.1;Data Source=$Workbook$;Location=TeamTeamPlat;Extended Properties=&quot;&quot;" command="SELECT * FROM [TeamTeamPlat]"/>
  </connection>
  <connection id="18" xr16:uid="{051C163D-BE9E-43EE-BF5E-B31F49978042}" keepAlive="1" name="Query - TeamTrioGold" description="Connection to the 'TeamTrioGold' query in the workbook." type="5" refreshedVersion="6" background="1" saveData="1">
    <dbPr connection="Provider=Microsoft.Mashup.OleDb.1;Data Source=$Workbook$;Location=TeamTrioGold;Extended Properties=&quot;&quot;" command="SELECT * FROM [TeamTrioGold]"/>
  </connection>
  <connection id="19" xr16:uid="{EED2DF01-ED4A-4816-8E9E-25CEFE1C0083}" keepAlive="1" name="Query - TeamTrioPlat" description="Connection to the 'TeamTrioPlat' query in the workbook." type="5" refreshedVersion="6" background="1" saveData="1">
    <dbPr connection="Provider=Microsoft.Mashup.OleDb.1;Data Source=$Workbook$;Location=TeamTrioPlat;Extended Properties=&quot;&quot;" command="SELECT * FROM [TeamTrioPlat]"/>
  </connection>
</connections>
</file>

<file path=xl/sharedStrings.xml><?xml version="1.0" encoding="utf-8"?>
<sst xmlns="http://schemas.openxmlformats.org/spreadsheetml/2006/main" count="3087" uniqueCount="139">
  <si>
    <t>Base</t>
  </si>
  <si>
    <t>Difficulty</t>
  </si>
  <si>
    <t>Player</t>
  </si>
  <si>
    <t>Best Time</t>
  </si>
  <si>
    <t>Type</t>
  </si>
  <si>
    <t>Normandy Engineer Squad</t>
  </si>
  <si>
    <t>Platinum</t>
  </si>
  <si>
    <t>Just3ven</t>
  </si>
  <si>
    <t>Team</t>
  </si>
  <si>
    <t>Paradox Equation</t>
  </si>
  <si>
    <t>AW_FC_1986</t>
  </si>
  <si>
    <t>Master and Commander</t>
  </si>
  <si>
    <t>Gold</t>
  </si>
  <si>
    <t>Brannigans1ove</t>
  </si>
  <si>
    <t>marksmad_N7</t>
  </si>
  <si>
    <t>KillaCat805</t>
  </si>
  <si>
    <t>ClydeInTheShell</t>
  </si>
  <si>
    <t>ex-Clusum</t>
  </si>
  <si>
    <t>N7-Gerbil</t>
  </si>
  <si>
    <t>TheNightSlasher</t>
  </si>
  <si>
    <t>ark_ryv_</t>
  </si>
  <si>
    <t>FireRider100</t>
  </si>
  <si>
    <t>Assuming Direct Control</t>
  </si>
  <si>
    <t>x3lander</t>
  </si>
  <si>
    <t>The Fist of Lord Venom</t>
  </si>
  <si>
    <t>Trio</t>
  </si>
  <si>
    <t>XAN1_95</t>
  </si>
  <si>
    <t>A House Divided</t>
  </si>
  <si>
    <t>MeroNoir</t>
  </si>
  <si>
    <t>We Don't Feel Like Dancing</t>
  </si>
  <si>
    <t>Deerber</t>
  </si>
  <si>
    <t>Scout, Tank, Support</t>
  </si>
  <si>
    <t>Monster Mash Special - Blood Rage! - Part 2</t>
  </si>
  <si>
    <t>Areksto</t>
  </si>
  <si>
    <t>Duo</t>
  </si>
  <si>
    <t>RBHershey98</t>
  </si>
  <si>
    <t>Emexxia</t>
  </si>
  <si>
    <t>Kill It With Fire</t>
  </si>
  <si>
    <t>Alquinn</t>
  </si>
  <si>
    <t>q5tyhj</t>
  </si>
  <si>
    <t>Deadly Precision</t>
  </si>
  <si>
    <t>Mines, Mines everywhere</t>
  </si>
  <si>
    <t>Guardian of Peak 15</t>
  </si>
  <si>
    <t>TheTechnoTurian</t>
  </si>
  <si>
    <t>Solo</t>
  </si>
  <si>
    <t>ctc91</t>
  </si>
  <si>
    <t>DJ39H</t>
  </si>
  <si>
    <t>anterojp</t>
  </si>
  <si>
    <t>mexximal</t>
  </si>
  <si>
    <t>justinman114</t>
  </si>
  <si>
    <t>HamleticTortoise</t>
  </si>
  <si>
    <t>The_Doctor46N7</t>
  </si>
  <si>
    <t>GI Raider</t>
  </si>
  <si>
    <t>capn233</t>
  </si>
  <si>
    <t>The Venom AI</t>
  </si>
  <si>
    <t>kaxas92</t>
  </si>
  <si>
    <t>Smehur</t>
  </si>
  <si>
    <t>Alfonsedode</t>
  </si>
  <si>
    <t>ernesto_bih</t>
  </si>
  <si>
    <t>Anubita</t>
  </si>
  <si>
    <t>Sonashii</t>
  </si>
  <si>
    <t>DocSteely</t>
  </si>
  <si>
    <t>frank_is_crank</t>
  </si>
  <si>
    <t>I Am Legion - Part 2</t>
  </si>
  <si>
    <t>TsukuyomiSusanoo</t>
  </si>
  <si>
    <t>SalInfMR</t>
  </si>
  <si>
    <t>Juh0M</t>
  </si>
  <si>
    <t>upper-reality</t>
  </si>
  <si>
    <t>Inert</t>
  </si>
  <si>
    <t>SenorZanahoria</t>
  </si>
  <si>
    <t>dtkart</t>
  </si>
  <si>
    <t>DrakeValencez</t>
  </si>
  <si>
    <t>Tatted1214</t>
  </si>
  <si>
    <t>ellcrys70</t>
  </si>
  <si>
    <t>E-Hoss</t>
  </si>
  <si>
    <t>JRandall0308</t>
  </si>
  <si>
    <t>MrsFlyingKebab</t>
  </si>
  <si>
    <t>EclipseDarkside</t>
  </si>
  <si>
    <t>Panda5onix</t>
  </si>
  <si>
    <t>Cassa Vox</t>
  </si>
  <si>
    <t>darlingdoor</t>
  </si>
  <si>
    <t>AW_FC_1986 | EclipseDarkside | Just3ven | TsukuyomiSusanoo</t>
  </si>
  <si>
    <t>AW_FC_1986 | dtkart | Just3ven | TsukuyomiSusanoo</t>
  </si>
  <si>
    <t>Brannigans1ove | ctc91 | DrakeValencez | JRandall0308</t>
  </si>
  <si>
    <t>Emexxia | marksmad_N7 | Panda5onix | SalInfMR</t>
  </si>
  <si>
    <t>Cassa Vox | justinman114 | KillaCat805 | Tatted1214</t>
  </si>
  <si>
    <t>ClydeInTheShell | E-Hoss | ellcrys70 | RBHershey98</t>
  </si>
  <si>
    <t>ex-Clusum | TheNightSlasher | The_Doctor46N7 | x3lander</t>
  </si>
  <si>
    <t>ex-Clusum | N7-Gerbil | Smehur | TheNightSlasher</t>
  </si>
  <si>
    <t>AW_FC_1986 | TheNightSlasher | The_Doctor46N7 | x3lander</t>
  </si>
  <si>
    <t>AW_FC_1986 | ex-Clusum | Smehur | TheNightSlasher</t>
  </si>
  <si>
    <t>ark_ryv_ | mexximal | q5tyhj | XAN1_95</t>
  </si>
  <si>
    <t>ark_ryv_ | FireRider100 | mexximal | q5tyhj</t>
  </si>
  <si>
    <t>ClydeInTheShell | darlingdoor | ellcrys70 | RBHershey98</t>
  </si>
  <si>
    <t>Alfonsedode | ex-Clusum | N7-Gerbil | The_Doctor46N7</t>
  </si>
  <si>
    <t>ex-Clusum | Smehur | TheNightSlasher | x3lander</t>
  </si>
  <si>
    <t>ex-Clusum | N7-Gerbil | The_Doctor46N7 | x3lander</t>
  </si>
  <si>
    <t>Alquinn | Deerber | TheNightSlasher</t>
  </si>
  <si>
    <t>ark_ryv_ | Juh0M | XAN1_95</t>
  </si>
  <si>
    <t>ark_ryv_ | mexximal | XAN1_95</t>
  </si>
  <si>
    <t>Brannigans1ove | ctc91 | JRandall0308</t>
  </si>
  <si>
    <t>ClydeInTheShell | E-Hoss | RBHershey98</t>
  </si>
  <si>
    <t>AW_FC_1986 | Smehur | TheNightSlasher</t>
  </si>
  <si>
    <t>N7-Gerbil | Smehur | TheNightSlasher</t>
  </si>
  <si>
    <t>AW_FC_1986 | The_Doctor46N7 | x3lander</t>
  </si>
  <si>
    <t>mexximal | q5tyhj | XAN1_95</t>
  </si>
  <si>
    <t>ex-Clusum | N7-Gerbil | TheNightSlasher</t>
  </si>
  <si>
    <t>Emexxia | HamleticTortoise | MeroNoir</t>
  </si>
  <si>
    <t>ClydeInTheShell | MrsFlyingKebab | RBHershey98</t>
  </si>
  <si>
    <t>Areksto | TheNightSlasher</t>
  </si>
  <si>
    <t>AW_FC_1986 | Smehur</t>
  </si>
  <si>
    <t>mexximal | XAN1_95</t>
  </si>
  <si>
    <t>HamleticTortoise | MeroNoir</t>
  </si>
  <si>
    <t>ClydeInTheShell | RBHershey98</t>
  </si>
  <si>
    <t>Emexxia | HamleticTortoise</t>
  </si>
  <si>
    <t>AW_FC_1986 | TheNightSlasher</t>
  </si>
  <si>
    <t>The_Doctor46N7 | x3lander</t>
  </si>
  <si>
    <t>ex-Clusum | Smehur</t>
  </si>
  <si>
    <t>Alquinn | TheNightSlasher</t>
  </si>
  <si>
    <t>ark_ryv_ | XAN1_95</t>
  </si>
  <si>
    <t>q5tyhj | upper-reality</t>
  </si>
  <si>
    <t>ark_ryv_ | mexximal</t>
  </si>
  <si>
    <t>TheNightSlasher | The_Doctor46N7</t>
  </si>
  <si>
    <t>ex-Clusum | TheNightSlasher</t>
  </si>
  <si>
    <t>Alfonsedode | ex-Clusum | Smehur</t>
  </si>
  <si>
    <t>ex-Clusum | TheTechnoTurian</t>
  </si>
  <si>
    <t>Anubita | Inert | Sonashii | The_Doctor46N7</t>
  </si>
  <si>
    <t>DocSteely | Sonashii | The_Doctor46N7</t>
  </si>
  <si>
    <t>DocSteely | HamleticTortoise | Sonashii | The_Doctor46N7</t>
  </si>
  <si>
    <t>Sonashii | The_Doctor46N7</t>
  </si>
  <si>
    <t>HamleticTortoise | SenorZanahoria</t>
  </si>
  <si>
    <t>Time</t>
  </si>
  <si>
    <t>Count</t>
  </si>
  <si>
    <t xml:space="preserve"> - </t>
  </si>
  <si>
    <t>Okami_Sanjuro</t>
  </si>
  <si>
    <t>DocSteely | The_Doctor46N7</t>
  </si>
  <si>
    <t>Balbock | fraggle</t>
  </si>
  <si>
    <t>fraggle</t>
  </si>
  <si>
    <t>Balbock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</si>
</sst>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8" connectionId="13" xr16:uid="{114DAF76-4966-4BD0-B246-A8A245DDEA0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4" xr16:uid="{ABBDAFC8-C549-4219-A780-AC73212E4ECC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0" xr16:uid="{44D73A46-18D3-424F-BD6A-412547070AEA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0" dataBound="0" tableColumnId="7"/>
      <queryTableField id="11" dataBound="0" tableColumnId="8"/>
      <queryTableField id="1" name="Player" tableColumnId="1"/>
      <queryTableField id="9" dataBound="0" tableColumnId="6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1" xr16:uid="{491052DA-CFBA-4887-BD0F-D7693E5192F4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Player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BDF5932-62F9-4A3C-8649-43DB20CA39E7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Player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B7081628-1332-4251-811D-117C374971BB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Player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" xr16:uid="{BD36AC57-907B-4970-85D1-FF0E855B0661}" autoFormatId="16" applyNumberFormats="0" applyBorderFormats="0" applyFontFormats="0" applyPatternFormats="0" applyAlignmentFormats="0" applyWidthHeightFormats="0">
  <queryTableRefresh nextId="60" unboundColumnsLeft="2">
    <queryTableFields count="20">
      <queryTableField id="45" dataBound="0" tableColumnId="18"/>
      <queryTableField id="47" dataBound="0" tableColumnId="20"/>
      <queryTableField id="1" name="Player" tableColumnId="1"/>
      <queryTableField id="44" dataBound="0" tableColumnId="17"/>
      <queryTableField id="10" name="Monster Mash Special - Blood Rage! - Part 2" tableColumnId="10"/>
      <queryTableField id="11" name="Kill It With Fire" tableColumnId="11"/>
      <queryTableField id="37" name="Deadly Precision" tableColumnId="12"/>
      <queryTableField id="13" name="Mines, Mines everywhere" tableColumnId="13"/>
      <queryTableField id="14" name="Guardian of Peak 15" tableColumnId="14"/>
      <queryTableField id="15" name="GI Raider" tableColumnId="15"/>
      <queryTableField id="19" name="I Am Legion - Part 2" tableColumnId="19"/>
      <queryTableField id="16" name="The Venom AI" tableColumnId="16"/>
      <queryTableField id="34" name="Master and Commander" tableColumnId="2"/>
      <queryTableField id="35" name="Assuming Direct Control" tableColumnId="3"/>
      <queryTableField id="4" name="Normandy Engineer Squad" tableColumnId="4"/>
      <queryTableField id="5" name="Paradox Equation" tableColumnId="5"/>
      <queryTableField id="6" name="The Fist of Lord Venom" tableColumnId="6"/>
      <queryTableField id="36" name="A House Divided" tableColumnId="7"/>
      <queryTableField id="8" name="We Don't Feel Like Dancing" tableColumnId="8"/>
      <queryTableField id="9" name="Scout, Tank, Support" tableColumnId="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CE64771-626D-41B8-B50E-4C19C31B754D}" autoFormatId="16" applyNumberFormats="0" applyBorderFormats="0" applyFontFormats="0" applyPatternFormats="0" applyAlignmentFormats="0" applyWidthHeightFormats="0">
  <queryTableRefresh nextId="73" unboundColumnsLeft="2">
    <queryTableFields count="20">
      <queryTableField id="19" dataBound="0" tableColumnId="19"/>
      <queryTableField id="21" dataBound="0" tableColumnId="21"/>
      <queryTableField id="1" name="Player" tableColumnId="1"/>
      <queryTableField id="20" dataBound="0" tableColumnId="20"/>
      <queryTableField id="54" name="Monster Mash Special - Blood Rage! - Part 2" tableColumnId="10"/>
      <queryTableField id="55" name="Kill It With Fire" tableColumnId="11"/>
      <queryTableField id="56" name="Deadly Precision" tableColumnId="12"/>
      <queryTableField id="57" name="Mines, Mines everywhere" tableColumnId="13"/>
      <queryTableField id="58" name="Guardian of Peak 15" tableColumnId="14"/>
      <queryTableField id="59" name="GI Raider" tableColumnId="15"/>
      <queryTableField id="61" name="I Am Legion - Part 2" tableColumnId="17"/>
      <queryTableField id="60" name="The Venom AI" tableColumnId="16"/>
      <queryTableField id="48" name="Master and Commander" tableColumnId="4"/>
      <queryTableField id="49" name="Assuming Direct Control" tableColumnId="5"/>
      <queryTableField id="46" name="Normandy Engineer Squad" tableColumnId="2"/>
      <queryTableField id="47" name="Paradox Equation" tableColumnId="3"/>
      <queryTableField id="50" name="The Fist of Lord Venom" tableColumnId="6"/>
      <queryTableField id="51" name="A House Divided" tableColumnId="7"/>
      <queryTableField id="52" name="We Don't Feel Like Dancing" tableColumnId="8"/>
      <queryTableField id="53" name="Scout, Tank, Support" tableColumnId="9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5" xr16:uid="{51179443-59B0-45BC-ADED-46AFA9AF268D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Team" tableColumnId="3"/>
      <queryTableField id="4" name="Best Time" tableColumnId="4"/>
      <queryTableField id="5" name="Type" tableColumnId="5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DCD8D7-3A55-4F77-84C3-335C8919FD63}" autoFormatId="16" applyNumberFormats="0" applyBorderFormats="0" applyFontFormats="0" applyPatternFormats="0" applyAlignmentFormats="0" applyWidthHeightFormats="0">
  <queryTableRefresh nextId="7">
    <queryTableFields count="5">
      <queryTableField id="1" name="Base" tableColumnId="1"/>
      <queryTableField id="2" name="Difficulty" tableColumnId="2"/>
      <queryTableField id="3" name="Player" tableColumnId="3"/>
      <queryTableField id="4" name="Best Time" tableColumnId="4"/>
      <queryTableField id="5" name="Type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7" connectionId="14" xr16:uid="{1BEE9594-17AB-4EB5-A95C-148FFF62E812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Team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6" connectionId="18" xr16:uid="{F01D318F-9553-4152-B8A9-32A373F659C7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5" connectionId="19" xr16:uid="{5531EB78-67CF-41CE-ABB1-6C65794B2C1E}" autoFormatId="16" applyNumberFormats="0" applyBorderFormats="0" applyFontFormats="0" applyPatternFormats="0" applyAlignmentFormats="0" applyWidthHeightFormats="0">
  <queryTableRefresh nextId="14" unboundColumnsLeft="2">
    <queryTableFields count="8">
      <queryTableField id="11" dataBound="0" tableColumnId="6"/>
      <queryTableField id="10" dataBound="0" tableColumnId="7"/>
      <queryTableField id="1" name="Team" tableColumnId="1"/>
      <queryTableField id="9" dataBound="0" tableColumnId="8"/>
      <queryTableField id="2" name="The Fist of Lord Venom" tableColumnId="2"/>
      <queryTableField id="7" name="A House Divided" tableColumnId="3"/>
      <queryTableField id="4" name="We Don't Feel Like Dancing" tableColumnId="4"/>
      <queryTableField id="5" name="Scout, Tank, Support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6" xr16:uid="{51386B9D-095B-44C1-BD02-236A0567E282}" autoFormatId="16" applyNumberFormats="0" applyBorderFormats="0" applyFontFormats="0" applyPatternFormats="0" applyAlignmentFormats="0" applyWidthHeightFormats="0">
  <queryTableRefresh nextId="20" unboundColumnsLeft="2">
    <queryTableFields count="8">
      <queryTableField id="15" dataBound="0" tableColumnId="7"/>
      <queryTableField id="17" dataBound="0" tableColumnId="8"/>
      <queryTableField id="1" name="Team" tableColumnId="1"/>
      <queryTableField id="14" dataBound="0" tableColumnId="6"/>
      <queryTableField id="8" name="Master and Commander" tableColumnId="2"/>
      <queryTableField id="9" name="Assuming Direct Control" tableColumnId="3"/>
      <queryTableField id="4" name="Normandy Engineer Squad" tableColumnId="4"/>
      <queryTableField id="5" name="Paradox Equa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17" xr16:uid="{D3FA9BA4-8F1B-4962-BD25-BEDF9B0AE390}" autoFormatId="16" applyNumberFormats="0" applyBorderFormats="0" applyFontFormats="0" applyPatternFormats="0" applyAlignmentFormats="0" applyWidthHeightFormats="0">
  <queryTableRefresh nextId="16" unboundColumnsLeft="2">
    <queryTableFields count="8">
      <queryTableField id="13" dataBound="0" tableColumnId="7"/>
      <queryTableField id="15" dataBound="0" tableColumnId="8"/>
      <queryTableField id="1" name="Team" tableColumnId="1"/>
      <queryTableField id="12" dataBound="0" tableColumnId="6"/>
      <queryTableField id="8" name="Master and Commander" tableColumnId="4"/>
      <queryTableField id="9" name="Assuming Direct Control" tableColumnId="5"/>
      <queryTableField id="2" name="Normandy Engineer Squad" tableColumnId="2"/>
      <queryTableField id="3" name="Paradox Equatio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6" xr16:uid="{E999F840-C516-454E-AB1B-ACC54D7DD9EC}" autoFormatId="16" applyNumberFormats="0" applyBorderFormats="0" applyFontFormats="0" applyPatternFormats="0" applyAlignmentFormats="0" applyWidthHeightFormats="0">
  <queryTableRefresh nextId="31" unboundColumnsLeft="2">
    <queryTableFields count="8">
      <queryTableField id="27" dataBound="0" tableColumnId="5"/>
      <queryTableField id="26" dataBound="0" tableColumnId="7"/>
      <queryTableField id="1" name="Player" tableColumnId="1"/>
      <queryTableField id="25" dataBound="0" tableColumnId="8"/>
      <queryTableField id="2" name="Guardian of Peak 15" tableColumnId="2"/>
      <queryTableField id="3" name="GI Raider" tableColumnId="3"/>
      <queryTableField id="6" name="I Am Legion - Part 2" tableColumnId="6"/>
      <queryTableField id="23" name="The Venom AI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7" xr16:uid="{7B6C9C1D-3038-4962-BB22-5A834AF0F62A}" autoFormatId="16" applyNumberFormats="0" applyBorderFormats="0" applyFontFormats="0" applyPatternFormats="0" applyAlignmentFormats="0" applyWidthHeightFormats="0">
  <queryTableRefresh nextId="22" unboundColumnsLeft="2">
    <queryTableFields count="8">
      <queryTableField id="18" dataBound="0" tableColumnId="6"/>
      <queryTableField id="17" dataBound="0" tableColumnId="7"/>
      <queryTableField id="1" name="Player" tableColumnId="1"/>
      <queryTableField id="16" dataBound="0" tableColumnId="8"/>
      <queryTableField id="2" name="Guardian of Peak 15" tableColumnId="2"/>
      <queryTableField id="3" name="GI Raider" tableColumnId="3"/>
      <queryTableField id="15" name="I Am Legion - Part 2" tableColumnId="5"/>
      <queryTableField id="14" name="The Venom AI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3" xr16:uid="{CDADBEC0-FC92-4A2A-A1F5-E8BE3FB7C94D}" autoFormatId="16" applyNumberFormats="0" applyBorderFormats="0" applyFontFormats="0" applyPatternFormats="0" applyAlignmentFormats="0" applyWidthHeightFormats="0">
  <queryTableRefresh nextId="17" unboundColumnsLeft="2">
    <queryTableFields count="8">
      <queryTableField id="13" dataBound="0" tableColumnId="6"/>
      <queryTableField id="12" dataBound="0" tableColumnId="7"/>
      <queryTableField id="1" name="Player" tableColumnId="1"/>
      <queryTableField id="11" dataBound="0" tableColumnId="8"/>
      <queryTableField id="7" name="Monster Mash Special - Blood Rage! - Part 2" tableColumnId="2"/>
      <queryTableField id="8" name="Kill It With Fire" tableColumnId="3"/>
      <queryTableField id="9" name="Deadly Precision" tableColumnId="4"/>
      <queryTableField id="10" name="Mines, Mines everywher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6E9E6C7-2806-444B-BE3E-4D5D888B2B17}" name="TeamDuoGold" displayName="TeamDuoGold" ref="A1:H14" tableType="queryTable" totalsRowShown="0">
  <autoFilter ref="A1:H14" xr:uid="{F5296C1A-8098-45C9-A185-CDE46EF3F99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0A8E34C8-640C-461B-AD64-2AEB37455E0A}" uniqueName="6" name="Time" queryTableFieldId="13" dataDxfId="73">
      <calculatedColumnFormula>SUM(TeamDuoGold[[#This Row],[Monster Mash Special - Blood Rage! - Part 2]:[Mines, Mines everywhere]])</calculatedColumnFormula>
    </tableColumn>
    <tableColumn id="7" xr3:uid="{0ACA1BC3-A361-4D4E-A85C-9525A93A0926}" uniqueName="7" name=" - " queryTableFieldId="12" dataDxfId="72"/>
    <tableColumn id="1" xr3:uid="{5E6C193C-159D-4C45-A164-3ED4D02E17AD}" uniqueName="1" name="Team" queryTableFieldId="1" dataDxfId="71"/>
    <tableColumn id="8" xr3:uid="{298A7637-C600-4A5F-B2A9-4F3005FF0C68}" uniqueName="8" name="Count" queryTableFieldId="11" dataDxfId="70">
      <calculatedColumnFormula>COUNT(TeamDuoGold[[#This Row],[Monster Mash Special - Blood Rage! - Part 2]:[Mines, Mines everywhere]])</calculatedColumnFormula>
    </tableColumn>
    <tableColumn id="2" xr3:uid="{0C980FF4-8E50-44BE-B8E0-6752334BC20B}" uniqueName="2" name="Monster Mash Special - Blood Rage! - Part 2" queryTableFieldId="7"/>
    <tableColumn id="3" xr3:uid="{0E8E8160-3871-49BD-9CE5-105093FC4D7E}" uniqueName="3" name="Kill It With Fire" queryTableFieldId="8"/>
    <tableColumn id="4" xr3:uid="{645A4F34-A0B2-42A0-8B91-DE1EEEF7A976}" uniqueName="4" name="Deadly Precision" queryTableFieldId="9"/>
    <tableColumn id="5" xr3:uid="{D871D9D9-8E89-4241-B6E2-96821E6EA069}" uniqueName="5" name="Mines, Mines everywhere" queryTableFieldId="10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E88629C-D915-4EA6-BE65-A91422EEF5B0}" name="PlayerDuoPlat" displayName="PlayerDuoPlat" ref="A1:H14" tableType="queryTable" totalsRowShown="0">
  <autoFilter ref="A1:H14" xr:uid="{2E620DEF-160B-4379-9D86-447A3B34C8AF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7677CD29-0DD2-4201-B971-0BB2616103D7}" uniqueName="6" name="Time" queryTableFieldId="13" dataDxfId="37">
      <calculatedColumnFormula>SUM(PlayerDuoPlat[[#This Row],[Monster Mash Special - Blood Rage! - Part 2]:[Mines, Mines everywhere]])</calculatedColumnFormula>
    </tableColumn>
    <tableColumn id="7" xr3:uid="{956D8E9D-A2C9-46B9-BD3E-02F33FE816AB}" uniqueName="7" name=" - " queryTableFieldId="12" dataDxfId="36"/>
    <tableColumn id="1" xr3:uid="{0615E743-61BB-4079-8E4A-C5CB203B986F}" uniqueName="1" name="Player" queryTableFieldId="1" dataDxfId="35"/>
    <tableColumn id="8" xr3:uid="{E4F76C5F-A010-4C09-87E5-15A86A65E15D}" uniqueName="8" name="Count" queryTableFieldId="11" dataDxfId="34">
      <calculatedColumnFormula>COUNT(PlayerDuoPlat[[#This Row],[Monster Mash Special - Blood Rage! - Part 2]:[Mines, Mines everywhere]])</calculatedColumnFormula>
    </tableColumn>
    <tableColumn id="2" xr3:uid="{44E5C44D-41EC-49C3-AF54-5C28B42360BD}" uniqueName="2" name="Monster Mash Special - Blood Rage! - Part 2" queryTableFieldId="7"/>
    <tableColumn id="3" xr3:uid="{A221DF05-3D51-4CC0-B71C-D00F2F3217BB}" uniqueName="3" name="Kill It With Fire" queryTableFieldId="8"/>
    <tableColumn id="4" xr3:uid="{A772EE13-7332-4CCC-B8C7-37D92F80CC7B}" uniqueName="4" name="Deadly Precision" queryTableFieldId="9"/>
    <tableColumn id="5" xr3:uid="{0DC2EB9E-C880-4F78-8EA0-EFFA8C89CC54}" uniqueName="5" name="Mines, Mines everywhere" queryTableFieldId="1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1B27BD5-BB03-4C11-9639-08A444531759}" name="PlayerTrioGold" displayName="PlayerTrioGold" ref="A1:H23" tableType="queryTable" totalsRowShown="0">
  <autoFilter ref="A1:H23" xr:uid="{90DDB4ED-8793-4140-9E0C-E05A38E776F5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D3012DB3-8E0B-4897-AAB3-62C3752AC69F}" uniqueName="7" name="Time" queryTableFieldId="10" dataDxfId="33">
      <calculatedColumnFormula>SUM(PlayerTrioGold[[#This Row],[The Fist of Lord Venom]:[Scout, Tank, Support]])</calculatedColumnFormula>
    </tableColumn>
    <tableColumn id="8" xr3:uid="{0593933E-A103-45AA-B752-36691BC70C4B}" uniqueName="8" name=" - " queryTableFieldId="11" dataDxfId="32"/>
    <tableColumn id="1" xr3:uid="{34493F2C-A5B5-4605-BA74-A746E9FCD7F5}" uniqueName="1" name="Player" queryTableFieldId="1" dataDxfId="31"/>
    <tableColumn id="6" xr3:uid="{12F96835-764A-47B6-BCCB-A76137025C1A}" uniqueName="6" name="Count" queryTableFieldId="9" dataDxfId="30">
      <calculatedColumnFormula>COUNT(PlayerTrioGold[[#This Row],[The Fist of Lord Venom]:[Scout, Tank, Support]])</calculatedColumnFormula>
    </tableColumn>
    <tableColumn id="2" xr3:uid="{6295D1C4-12B0-4BA9-8895-57922801C141}" uniqueName="2" name="The Fist of Lord Venom" queryTableFieldId="2"/>
    <tableColumn id="3" xr3:uid="{429CF90A-78DF-41AF-B60C-BC41EDB2C567}" uniqueName="3" name="A House Divided" queryTableFieldId="7"/>
    <tableColumn id="4" xr3:uid="{8710166A-DA2E-4C75-9B60-023723BCA1EE}" uniqueName="4" name="We Don't Feel Like Dancing" queryTableFieldId="4"/>
    <tableColumn id="5" xr3:uid="{8E5419CA-8579-46FB-9C31-5D94CC276A2D}" uniqueName="5" name="Scout, Tank, Support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1252A34-461D-44E5-BCFC-D21C43FF707F}" name="PlayerTrioPlat" displayName="PlayerTrioPlat" ref="A1:H14" tableType="queryTable" totalsRowShown="0">
  <autoFilter ref="A1:H14" xr:uid="{2B2E6058-6A61-4854-830E-C8B49F8E8C42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6" xr3:uid="{A3E3F0AD-A4C9-4A60-90B1-7076ABDC8F10}" uniqueName="6" name="Time" queryTableFieldId="11" dataDxfId="29">
      <calculatedColumnFormula>SUM(PlayerTrioPlat[[#This Row],[The Fist of Lord Venom]:[Scout, Tank, Support]])</calculatedColumnFormula>
    </tableColumn>
    <tableColumn id="7" xr3:uid="{2097C568-0C64-4195-83A9-177C5CA25773}" uniqueName="7" name=" - " queryTableFieldId="10" dataDxfId="28"/>
    <tableColumn id="1" xr3:uid="{FDBFCEA8-54C5-47BB-B866-75FADECBD59C}" uniqueName="1" name="Player" queryTableFieldId="1" dataDxfId="27"/>
    <tableColumn id="8" xr3:uid="{3C7E0DBA-A6B3-4B50-AB21-5254D50C24F7}" uniqueName="8" name="Count" queryTableFieldId="9" dataDxfId="26">
      <calculatedColumnFormula>COUNT(PlayerTrioPlat[[#This Row],[The Fist of Lord Venom]:[Scout, Tank, Support]])</calculatedColumnFormula>
    </tableColumn>
    <tableColumn id="2" xr3:uid="{306C2E98-5CCD-44E7-BBC0-BF22818B786E}" uniqueName="2" name="The Fist of Lord Venom" queryTableFieldId="2"/>
    <tableColumn id="3" xr3:uid="{EE2F6121-802B-479E-857E-246396C9DF49}" uniqueName="3" name="A House Divided" queryTableFieldId="7"/>
    <tableColumn id="4" xr3:uid="{5B1BE5B2-8A84-4991-89A8-8B6BD7E56544}" uniqueName="4" name="We Don't Feel Like Dancing" queryTableFieldId="4"/>
    <tableColumn id="5" xr3:uid="{3586CF24-249D-4B6E-AF5D-C5C010ABCA70}" uniqueName="5" name="Scout, Tank, Support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B06949-D11B-4CB1-AB0A-2CFBF1E7C040}" name="PlayerTeamGold" displayName="PlayerTeamGold" ref="A1:H18" tableType="queryTable" totalsRowShown="0">
  <autoFilter ref="A1:H18" xr:uid="{1441EB07-9C5A-44A5-86D3-F3D8A1CCA128}">
    <filterColumn colId="3">
      <filters>
        <filter val="4"/>
      </filters>
    </filterColumn>
  </autoFilter>
  <sortState xmlns:xlrd2="http://schemas.microsoft.com/office/spreadsheetml/2017/richdata2" ref="A2:H18">
    <sortCondition ref="A1:A18"/>
  </sortState>
  <tableColumns count="8">
    <tableColumn id="7" xr3:uid="{9ABD1C86-CF03-45AE-8EC3-D5122A4637FA}" uniqueName="7" name="Time" queryTableFieldId="15" dataDxfId="25">
      <calculatedColumnFormula>SUM(PlayerTeamGold[[#This Row],[Normandy Engineer Squad]:[Assuming Direct Control]])</calculatedColumnFormula>
    </tableColumn>
    <tableColumn id="8" xr3:uid="{6F115011-A3D7-4188-9B64-C72256987A53}" uniqueName="8" name=" - " queryTableFieldId="17" dataDxfId="24"/>
    <tableColumn id="1" xr3:uid="{370FCA8D-D912-4EB0-8471-B948B0C357CF}" uniqueName="1" name="Player" queryTableFieldId="1" dataDxfId="23"/>
    <tableColumn id="6" xr3:uid="{5ED852EF-05A8-4355-9463-175C768D3205}" uniqueName="6" name="Count" queryTableFieldId="14" dataDxfId="22">
      <calculatedColumnFormula>COUNT(PlayerTeamGold[[#This Row],[Normandy Engineer Squad]:[Assuming Direct Control]])</calculatedColumnFormula>
    </tableColumn>
    <tableColumn id="2" xr3:uid="{67365F43-2B24-4722-9293-003649DB2B92}" uniqueName="2" name="Master and Commander" queryTableFieldId="8"/>
    <tableColumn id="3" xr3:uid="{3533CC11-5F21-4869-ADF1-67111D6A0C96}" uniqueName="3" name="Assuming Direct Control" queryTableFieldId="9"/>
    <tableColumn id="4" xr3:uid="{5DDA7E99-2A01-49E7-9845-26A7CFCA47C0}" uniqueName="4" name="Normandy Engineer Squad" queryTableFieldId="4"/>
    <tableColumn id="5" xr3:uid="{327396FA-626C-4664-A607-03241DE9A674}" uniqueName="5" name="Paradox Equation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82D1410-2CA4-48DF-BE79-AA1A17F0727A}" name="PlayerTeamPlat" displayName="PlayerTeamPlat" ref="A1:H23" tableType="queryTable" totalsRowShown="0">
  <autoFilter ref="A1:H23" xr:uid="{F0A69CAC-C3D0-4084-BC32-2D1CE248F308}">
    <filterColumn colId="3">
      <filters>
        <filter val="4"/>
      </filters>
    </filterColumn>
  </autoFilter>
  <sortState xmlns:xlrd2="http://schemas.microsoft.com/office/spreadsheetml/2017/richdata2" ref="A2:H23">
    <sortCondition ref="A1:A23"/>
  </sortState>
  <tableColumns count="8">
    <tableColumn id="7" xr3:uid="{393D577B-172A-4F5E-AB49-FBA39D0498BD}" uniqueName="7" name="Time" queryTableFieldId="13" dataDxfId="21">
      <calculatedColumnFormula>SUM(PlayerTeamPlat[[#This Row],[Master and Commander]:[Paradox Equation]])</calculatedColumnFormula>
    </tableColumn>
    <tableColumn id="8" xr3:uid="{4EC8A82F-BF6E-4FA7-B5A0-F14EABE74498}" uniqueName="8" name=" - " queryTableFieldId="15" dataDxfId="20"/>
    <tableColumn id="1" xr3:uid="{CF947728-ED9A-465A-A92D-C73E41886DDA}" uniqueName="1" name="Player" queryTableFieldId="1" dataDxfId="19"/>
    <tableColumn id="6" xr3:uid="{55978C6E-16D3-40FC-9A44-34B039D4867B}" uniqueName="6" name="Count" queryTableFieldId="12" dataDxfId="18">
      <calculatedColumnFormula>COUNT(PlayerTeamPlat[[#This Row],[Master and Commander]:[Paradox Equation]])</calculatedColumnFormula>
    </tableColumn>
    <tableColumn id="4" xr3:uid="{62006F28-B4D8-4914-A98B-D555E5E82984}" uniqueName="4" name="Master and Commander" queryTableFieldId="8"/>
    <tableColumn id="5" xr3:uid="{B0EE3CA1-C359-4DDA-9AA4-D912CEAFF740}" uniqueName="5" name="Assuming Direct Control" queryTableFieldId="9"/>
    <tableColumn id="2" xr3:uid="{4434EC17-038A-48F2-AE79-2C29136ED918}" uniqueName="2" name="Normandy Engineer Squad" queryTableFieldId="2"/>
    <tableColumn id="3" xr3:uid="{41E2C74E-5594-4902-AF45-F2FE1EC6B27E}" uniqueName="3" name="Paradox Equation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A050F3-F434-4BBE-8B9B-A9E93611F0B1}" name="Legion" displayName="Legion" ref="A1:T58" tableType="queryTable" totalsRowShown="0">
  <autoFilter ref="A1:T58" xr:uid="{8ADA0E09-521C-4083-B8AA-F515DBB15485}">
    <filterColumn colId="3">
      <filters>
        <filter val="16"/>
      </filters>
    </filterColumn>
  </autoFilter>
  <sortState xmlns:xlrd2="http://schemas.microsoft.com/office/spreadsheetml/2017/richdata2" ref="A2:T58">
    <sortCondition ref="A1:A58"/>
  </sortState>
  <tableColumns count="20">
    <tableColumn id="18" xr3:uid="{373B59E1-7C84-4705-8FCB-79CE83C4662B}" uniqueName="18" name="Time" queryTableFieldId="45" dataDxfId="17">
      <calculatedColumnFormula>SUM(Legion[[#This Row],[Monster Mash Special - Blood Rage! - Part 2]:[Scout, Tank, Support]])</calculatedColumnFormula>
    </tableColumn>
    <tableColumn id="20" xr3:uid="{BCDB45C6-FD94-47FA-973C-42E823CE6676}" uniqueName="20" name=" - " queryTableFieldId="47" dataDxfId="16"/>
    <tableColumn id="1" xr3:uid="{0400EC73-0D71-47BC-9AC3-CE4C9E8AD4CA}" uniqueName="1" name="Player" queryTableFieldId="1" dataDxfId="15"/>
    <tableColumn id="17" xr3:uid="{582D18A5-A822-4519-8200-A1372DF51A82}" uniqueName="17" name="Count" queryTableFieldId="44" dataDxfId="14">
      <calculatedColumnFormula>COUNT(Legion[[#This Row],[Monster Mash Special - Blood Rage! - Part 2]:[Scout, Tank, Support]])</calculatedColumnFormula>
    </tableColumn>
    <tableColumn id="10" xr3:uid="{FB71A4FC-E9B1-46AD-AC85-91E0A3B6DEAC}" uniqueName="10" name="Monster Mash Special - Blood Rage! - Part 2" queryTableFieldId="10"/>
    <tableColumn id="11" xr3:uid="{DFF6D4D3-320D-48DC-89F9-EF7EA5D112B4}" uniqueName="11" name="Kill It With Fire" queryTableFieldId="11"/>
    <tableColumn id="12" xr3:uid="{1BA0C160-E801-49C3-8A43-5F2855C59001}" uniqueName="12" name="Deadly Precision" queryTableFieldId="37"/>
    <tableColumn id="13" xr3:uid="{2D73E9AE-BB11-4442-9479-9FBC5EDB2574}" uniqueName="13" name="Mines, Mines everywhere" queryTableFieldId="13"/>
    <tableColumn id="14" xr3:uid="{0EB701CF-D501-40C1-B9FB-1E8B3699EFA6}" uniqueName="14" name="Guardian of Peak 15" queryTableFieldId="14"/>
    <tableColumn id="15" xr3:uid="{C3D07E51-56FB-4E49-A0BE-2308960528FC}" uniqueName="15" name="GI Raider" queryTableFieldId="15"/>
    <tableColumn id="19" xr3:uid="{DE14326F-9A9B-45C4-8131-DABE492DB702}" uniqueName="19" name="I Am Legion - Part 2" queryTableFieldId="19"/>
    <tableColumn id="16" xr3:uid="{E0ACA435-DAA7-4D94-9627-864844707460}" uniqueName="16" name="The Venom AI" queryTableFieldId="16"/>
    <tableColumn id="2" xr3:uid="{AB924C45-CFE3-40F5-B67D-5F8793A4215D}" uniqueName="2" name="Master and Commander" queryTableFieldId="34"/>
    <tableColumn id="3" xr3:uid="{2193186A-2BD6-4D59-85C9-3855E0081446}" uniqueName="3" name="Assuming Direct Control" queryTableFieldId="35"/>
    <tableColumn id="4" xr3:uid="{8CB18F4C-0784-4203-9C9A-DBDD8153E9A9}" uniqueName="4" name="Normandy Engineer Squad" queryTableFieldId="4"/>
    <tableColumn id="5" xr3:uid="{FE24F0BC-2010-4A42-BE98-114C1822E1AE}" uniqueName="5" name="Paradox Equation" queryTableFieldId="5"/>
    <tableColumn id="6" xr3:uid="{CAEBD075-86E1-4060-9CA5-09B4E6666746}" uniqueName="6" name="The Fist of Lord Venom" queryTableFieldId="6"/>
    <tableColumn id="7" xr3:uid="{12DB5E9F-3E94-4EA1-9862-B10E22FD5D91}" uniqueName="7" name="A House Divided" queryTableFieldId="36"/>
    <tableColumn id="8" xr3:uid="{01D7E39E-7033-48F7-9032-B6131936848D}" uniqueName="8" name="We Don't Feel Like Dancing" queryTableFieldId="8"/>
    <tableColumn id="9" xr3:uid="{B8F5F89A-1AEE-4193-A7B7-FE2354114058}" uniqueName="9" name="Scout, Tank, Support" queryTableFieldId="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84ECB-A531-4563-9847-B441FDED9B31}" name="MasterRace" displayName="MasterRace" ref="A1:T28" tableType="queryTable" totalsRowShown="0">
  <autoFilter ref="A1:T28" xr:uid="{859604BC-810E-49B3-95A5-82E3BCB7EB72}">
    <filterColumn colId="3">
      <filters>
        <filter val="16"/>
      </filters>
    </filterColumn>
  </autoFilter>
  <sortState xmlns:xlrd2="http://schemas.microsoft.com/office/spreadsheetml/2017/richdata2" ref="A2:T28">
    <sortCondition ref="A1:A28"/>
  </sortState>
  <tableColumns count="20">
    <tableColumn id="19" xr3:uid="{849D5B29-6E1F-4CCC-9FF4-C0AE32EFACB9}" uniqueName="19" name="Time" queryTableFieldId="19" dataDxfId="13">
      <calculatedColumnFormula>SUM(MasterRace[[#This Row],[Monster Mash Special - Blood Rage! - Part 2]:[Scout, Tank, Support]])</calculatedColumnFormula>
    </tableColumn>
    <tableColumn id="21" xr3:uid="{68A67962-2040-4EFD-AD68-A0CCBCD5D716}" uniqueName="21" name=" - " queryTableFieldId="21" dataDxfId="12"/>
    <tableColumn id="1" xr3:uid="{1B6AEC56-298C-4BCE-A84D-333540DFE1FE}" uniqueName="1" name="Player" queryTableFieldId="1" dataDxfId="11"/>
    <tableColumn id="20" xr3:uid="{EFFD5BCF-3ACF-4926-A837-45A3FDC64E58}" uniqueName="20" name="Count" queryTableFieldId="20" dataDxfId="10">
      <calculatedColumnFormula>COUNT(MasterRace[[#This Row],[Monster Mash Special - Blood Rage! - Part 2]:[Scout, Tank, Support]])</calculatedColumnFormula>
    </tableColumn>
    <tableColumn id="10" xr3:uid="{93C253CE-FAFA-42DE-846D-AC8E53F5BA8E}" uniqueName="10" name="Monster Mash Special - Blood Rage! - Part 2" queryTableFieldId="54"/>
    <tableColumn id="11" xr3:uid="{FE9A88CD-D7B5-473C-AE7C-441842F01B7B}" uniqueName="11" name="Kill It With Fire" queryTableFieldId="55"/>
    <tableColumn id="12" xr3:uid="{E114BA95-5974-46D6-B35C-6697A99B58E5}" uniqueName="12" name="Deadly Precision" queryTableFieldId="56"/>
    <tableColumn id="13" xr3:uid="{4BF063FE-A986-4B25-B6C3-CF3275D54D31}" uniqueName="13" name="Mines, Mines everywhere" queryTableFieldId="57"/>
    <tableColumn id="14" xr3:uid="{14733F6D-4EB2-4F78-B54B-1D9E8E967E63}" uniqueName="14" name="Guardian of Peak 15" queryTableFieldId="58"/>
    <tableColumn id="15" xr3:uid="{19C5858B-660F-4557-86E1-784C07BBE9A2}" uniqueName="15" name="GI Raider" queryTableFieldId="59"/>
    <tableColumn id="17" xr3:uid="{E783BDA9-8371-4472-9320-FBD96AB93D59}" uniqueName="17" name="I Am Legion - Part 2" queryTableFieldId="61"/>
    <tableColumn id="16" xr3:uid="{DC086004-186E-433B-9A8E-A46238C93FEC}" uniqueName="16" name="The Venom AI" queryTableFieldId="60"/>
    <tableColumn id="4" xr3:uid="{A9D6E150-B0D8-4F6D-A7E8-F668FC154905}" uniqueName="4" name="Master and Commander" queryTableFieldId="48"/>
    <tableColumn id="5" xr3:uid="{98BD2E12-C475-4C54-8DBC-5815862FBDDE}" uniqueName="5" name="Assuming Direct Control" queryTableFieldId="49"/>
    <tableColumn id="2" xr3:uid="{4036837C-F669-442F-B849-ABF9D4082BCD}" uniqueName="2" name="Normandy Engineer Squad" queryTableFieldId="46" dataDxfId="9"/>
    <tableColumn id="3" xr3:uid="{350662AB-359C-4012-BF55-713178D20162}" uniqueName="3" name="Paradox Equation" queryTableFieldId="47" dataDxfId="8"/>
    <tableColumn id="6" xr3:uid="{C1B44F58-AE10-4BB2-9590-B0427DCA6A26}" uniqueName="6" name="The Fist of Lord Venom" queryTableFieldId="50"/>
    <tableColumn id="7" xr3:uid="{17D33C1F-3184-4D4B-8A50-ABAD2DFDB62D}" uniqueName="7" name="A House Divided" queryTableFieldId="51"/>
    <tableColumn id="8" xr3:uid="{DE88F417-925A-4F78-989D-2C831D45B334}" uniqueName="8" name="We Don't Feel Like Dancing" queryTableFieldId="52"/>
    <tableColumn id="9" xr3:uid="{4A561F26-15B7-4676-B541-58EB05E30795}" uniqueName="9" name="Scout, Tank, Support" queryTableFieldId="5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35283EB-043E-4AE7-BCA7-C6FBFEE2BAC1}" name="TeamRuns" displayName="TeamRuns" ref="A1:E218" tableType="queryTable" totalsRowShown="0">
  <autoFilter ref="A1:E218" xr:uid="{2CF27BCA-646E-4346-B004-C195AB35AB50}"/>
  <tableColumns count="5">
    <tableColumn id="1" xr3:uid="{52169BA3-8704-44C8-8720-038F57923172}" uniqueName="1" name="Base" queryTableFieldId="1" dataDxfId="7"/>
    <tableColumn id="2" xr3:uid="{A44F9747-5942-4A16-97E6-550E909A2CF6}" uniqueName="2" name="Difficulty" queryTableFieldId="2" dataDxfId="6"/>
    <tableColumn id="3" xr3:uid="{30136AFE-FC28-40E0-9E29-44BF9A9E6E58}" uniqueName="3" name="Team" queryTableFieldId="3" dataDxfId="5"/>
    <tableColumn id="4" xr3:uid="{317EF3D9-A30C-4419-A4E1-B57A97A8F272}" uniqueName="4" name="Best Time" queryTableFieldId="4"/>
    <tableColumn id="5" xr3:uid="{08AC49F3-1FBE-4D80-BF67-2D291DAFFD52}" uniqueName="5" name="Type" queryTableFieldId="5" dataDxfId="4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1A46E-7C26-44DC-AAE1-9946BAF17C0D}" name="PlayerRuns" displayName="PlayerRuns" ref="A1:E377" tableType="queryTable" totalsRowShown="0">
  <autoFilter ref="A1:E377" xr:uid="{1D1CFDBF-FF2C-42F8-A8BD-5091FA596703}"/>
  <tableColumns count="5">
    <tableColumn id="1" xr3:uid="{6952C2B3-9CF6-4C64-A9FC-A43DFBF301C5}" uniqueName="1" name="Base" queryTableFieldId="1" dataDxfId="3"/>
    <tableColumn id="2" xr3:uid="{95F25A7E-6631-4E1D-8B96-3F62445F6D45}" uniqueName="2" name="Difficulty" queryTableFieldId="2" dataDxfId="2"/>
    <tableColumn id="3" xr3:uid="{0429B00E-3E32-4F1F-AEFA-52E09E864032}" uniqueName="3" name="Player" queryTableFieldId="3" dataDxfId="1"/>
    <tableColumn id="4" xr3:uid="{05D841A1-4A5F-4416-B167-4731899A15E7}" uniqueName="4" name="Best Time" queryTableFieldId="4"/>
    <tableColumn id="5" xr3:uid="{4C20857F-4903-44AB-957E-3EAE9499F433}" uniqueName="5" name="Type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645084B-ADE8-4EAA-A91B-45CF1AFBF32B}" name="TeamDuoPlat" displayName="TeamDuoPlat" ref="A1:H11" tableType="queryTable" totalsRowShown="0">
  <autoFilter ref="A1:H11" xr:uid="{748AD903-1787-4AC4-8104-C5734F760DC7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BF6FF722-0260-4ED5-9AD6-8344F0BF2BB2}" uniqueName="6" name="Time" queryTableFieldId="13" dataDxfId="69">
      <calculatedColumnFormula>SUM(TeamDuoPlat[[#This Row],[Monster Mash Special - Blood Rage! - Part 2]:[Mines, Mines everywhere]])</calculatedColumnFormula>
    </tableColumn>
    <tableColumn id="7" xr3:uid="{E45F07B1-9A8A-4023-AE81-E42025105D6D}" uniqueName="7" name=" - " queryTableFieldId="12" dataDxfId="68"/>
    <tableColumn id="1" xr3:uid="{4A8D05CC-8E3F-4018-9392-3B40B6BC6AF2}" uniqueName="1" name="Team" queryTableFieldId="1" dataDxfId="67"/>
    <tableColumn id="8" xr3:uid="{4E6D29FD-D1B1-4891-B130-C0A52E03279C}" uniqueName="8" name="Count" queryTableFieldId="11" dataDxfId="66">
      <calculatedColumnFormula>COUNT(TeamDuoPlat[[#This Row],[Monster Mash Special - Blood Rage! - Part 2]:[Mines, Mines everywhere]])</calculatedColumnFormula>
    </tableColumn>
    <tableColumn id="2" xr3:uid="{7D169DDC-01C1-4040-B5DE-B02595257AD7}" uniqueName="2" name="Monster Mash Special - Blood Rage! - Part 2" queryTableFieldId="7"/>
    <tableColumn id="3" xr3:uid="{6AC9C7AE-9985-40B4-915B-FCD3D2169900}" uniqueName="3" name="Kill It With Fire" queryTableFieldId="8"/>
    <tableColumn id="4" xr3:uid="{4C3B3AE3-E5AE-4C6E-8A50-7312E96A3D7F}" uniqueName="4" name="Deadly Precision" queryTableFieldId="9"/>
    <tableColumn id="5" xr3:uid="{0F9DA73A-CF88-4C85-AF3C-D46E4EFDBACD}" uniqueName="5" name="Mines, Mines everywhere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6BB6769-926A-43F6-AC11-E823C74F3594}" name="TeamTrioGold" displayName="TeamTrioGold" ref="A1:H11" tableType="queryTable" totalsRowShown="0">
  <autoFilter ref="A1:H11" xr:uid="{00410FA6-4EE3-4C92-A876-8C7BBBD8D82C}"/>
  <tableColumns count="8">
    <tableColumn id="6" xr3:uid="{F54674FC-FA8E-4FC2-AA3E-ACCA7374F10B}" uniqueName="6" name="Time" queryTableFieldId="11" dataDxfId="65">
      <calculatedColumnFormula>SUM(TeamTrioGold[[#This Row],[The Fist of Lord Venom]:[Scout, Tank, Support]])</calculatedColumnFormula>
    </tableColumn>
    <tableColumn id="7" xr3:uid="{AC10E16B-0718-48B4-8FF5-D588EA74BEB2}" uniqueName="7" name=" - " queryTableFieldId="10" dataDxfId="64"/>
    <tableColumn id="1" xr3:uid="{3E80F8E0-008E-4DB7-92EB-8622C7822F7F}" uniqueName="1" name="Team" queryTableFieldId="1" dataDxfId="63"/>
    <tableColumn id="8" xr3:uid="{C263934E-7B81-45E8-BF0B-CE2A0B091BBC}" uniqueName="8" name="Count" queryTableFieldId="9" dataDxfId="62">
      <calculatedColumnFormula>COUNT(TeamTrioGold[[#This Row],[The Fist of Lord Venom]:[Scout, Tank, Support]])</calculatedColumnFormula>
    </tableColumn>
    <tableColumn id="2" xr3:uid="{AE0E75CB-CE52-4955-8943-43D0F887568A}" uniqueName="2" name="The Fist of Lord Venom" queryTableFieldId="2"/>
    <tableColumn id="3" xr3:uid="{74F6A1A6-CB05-43F8-AB4A-6EF184EC6898}" uniqueName="3" name="A House Divided" queryTableFieldId="7"/>
    <tableColumn id="4" xr3:uid="{6F892212-28C2-4C53-B3AE-717D1B3E196A}" uniqueName="4" name="We Don't Feel Like Dancing" queryTableFieldId="4"/>
    <tableColumn id="5" xr3:uid="{ED705942-1D08-4836-9603-FC99850FC9F2}" uniqueName="5" name="Scout, Tank, Support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FEDF7DC-17D2-4C66-8A01-28B4F3160600}" name="TeamTrioPlat" displayName="TeamTrioPlat" ref="A1:H7" tableType="queryTable" totalsRowShown="0">
  <autoFilter ref="A1:H7" xr:uid="{17547978-98C1-458B-B378-891BBE98C708}">
    <filterColumn colId="3">
      <filters>
        <filter val="4"/>
      </filters>
    </filterColumn>
  </autoFilter>
  <sortState xmlns:xlrd2="http://schemas.microsoft.com/office/spreadsheetml/2017/richdata2" ref="A2:H7">
    <sortCondition ref="A1:A7"/>
  </sortState>
  <tableColumns count="8">
    <tableColumn id="6" xr3:uid="{2C28D7E1-3533-4000-BE87-74C49404BDDE}" uniqueName="6" name="Time" queryTableFieldId="11" dataDxfId="61">
      <calculatedColumnFormula>SUM(TeamTrioPlat[[#This Row],[The Fist of Lord Venom]:[Scout, Tank, Support]])</calculatedColumnFormula>
    </tableColumn>
    <tableColumn id="7" xr3:uid="{4A318D44-7FBF-4B2E-BEE4-A3BDC18A74CC}" uniqueName="7" name=" - " queryTableFieldId="10" dataDxfId="60"/>
    <tableColumn id="1" xr3:uid="{C346F71D-D640-4E3C-8ADC-219F9DF13949}" uniqueName="1" name="Team" queryTableFieldId="1" dataDxfId="59"/>
    <tableColumn id="8" xr3:uid="{B7D935C4-FED2-44E0-B756-9E0017A401D0}" uniqueName="8" name="Count" queryTableFieldId="9" dataDxfId="58">
      <calculatedColumnFormula>COUNT(TeamTrioPlat[[#This Row],[The Fist of Lord Venom]:[Scout, Tank, Support]])</calculatedColumnFormula>
    </tableColumn>
    <tableColumn id="2" xr3:uid="{36B7BC5C-E890-4CB0-AEDA-FCAF3EEB2799}" uniqueName="2" name="The Fist of Lord Venom" queryTableFieldId="2"/>
    <tableColumn id="3" xr3:uid="{6A3D19B4-5D5F-4BDD-80EB-1AEFBA6DDA99}" uniqueName="3" name="A House Divided" queryTableFieldId="7"/>
    <tableColumn id="4" xr3:uid="{00FA7C42-F04F-4561-BDCC-988B7A6400D7}" uniqueName="4" name="We Don't Feel Like Dancing" queryTableFieldId="4"/>
    <tableColumn id="5" xr3:uid="{8C5F6A31-BC7B-4F24-B963-C4270F370B10}" uniqueName="5" name="Scout, Tank, Support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AC8FFE-566F-4248-B3C7-033D169431BD}" name="TeamTeamGold" displayName="TeamTeamGold" ref="A1:H6" tableType="queryTable" totalsRowShown="0">
  <autoFilter ref="A1:H6" xr:uid="{FAA643D0-5FFB-4285-A632-55D688B7A8EF}"/>
  <tableColumns count="8">
    <tableColumn id="7" xr3:uid="{8D65C3A4-771C-4FBB-9F96-7B5007C4C99D}" uniqueName="7" name="Time" queryTableFieldId="15" dataDxfId="53">
      <calculatedColumnFormula>SUM(TeamTeamGold[[#This Row],[Normandy Engineer Squad]:[Assuming Direct Control]])</calculatedColumnFormula>
    </tableColumn>
    <tableColumn id="8" xr3:uid="{7A41A12B-BF71-4ADA-A28E-E3CFBC690D67}" uniqueName="8" name=" - " queryTableFieldId="17" dataDxfId="52"/>
    <tableColumn id="1" xr3:uid="{901373A3-A8E3-498E-874D-3A7248B158EB}" uniqueName="1" name="Team" queryTableFieldId="1" dataDxfId="51"/>
    <tableColumn id="6" xr3:uid="{5ED22B7D-76B5-4115-83AD-F307A8C5BDB0}" uniqueName="6" name="Count" queryTableFieldId="14" dataDxfId="50">
      <calculatedColumnFormula>COUNT(TeamTeamGold[[#This Row],[Normandy Engineer Squad]:[Assuming Direct Control]])</calculatedColumnFormula>
    </tableColumn>
    <tableColumn id="2" xr3:uid="{04091EB0-6748-4D39-80AC-391F6B3DDC06}" uniqueName="2" name="Master and Commander" queryTableFieldId="8"/>
    <tableColumn id="3" xr3:uid="{4E18C463-4550-4ADB-AC32-30CBF3BE4F9E}" uniqueName="3" name="Assuming Direct Control" queryTableFieldId="9"/>
    <tableColumn id="4" xr3:uid="{AA793A2B-D59F-4642-8900-09F04649A3A7}" uniqueName="4" name="Normandy Engineer Squad" queryTableFieldId="4"/>
    <tableColumn id="5" xr3:uid="{BF5A5689-56BC-4ED0-B0A2-A56FE71662F3}" uniqueName="5" name="Paradox Equation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A51F2B-72A4-483A-B3D9-5F966FAE4C68}" name="TeamTeamPlat" displayName="TeamTeamPlat" ref="A1:H14" tableType="queryTable" totalsRowShown="0">
  <autoFilter ref="A1:H14" xr:uid="{B12E611B-5CC2-4916-89A5-57DB0B3CE9D0}">
    <filterColumn colId="3">
      <filters>
        <filter val="4"/>
      </filters>
    </filterColumn>
  </autoFilter>
  <sortState xmlns:xlrd2="http://schemas.microsoft.com/office/spreadsheetml/2017/richdata2" ref="A2:H14">
    <sortCondition ref="A1:A14"/>
  </sortState>
  <tableColumns count="8">
    <tableColumn id="7" xr3:uid="{1D8A3AAD-50F9-4FFB-B4B8-C71F16F5F97D}" uniqueName="7" name="Time" queryTableFieldId="13" dataDxfId="49">
      <calculatedColumnFormula>SUM(TeamTeamPlat[[#This Row],[Master and Commander]:[Paradox Equation]])</calculatedColumnFormula>
    </tableColumn>
    <tableColumn id="8" xr3:uid="{E5BA2E91-50FD-4F81-BFAD-D10BEE775E74}" uniqueName="8" name=" - " queryTableFieldId="15" dataDxfId="48"/>
    <tableColumn id="1" xr3:uid="{1B84D875-9F18-404A-8409-49DB8EEFD9B7}" uniqueName="1" name="Team" queryTableFieldId="1" dataDxfId="47"/>
    <tableColumn id="6" xr3:uid="{C33F2EA9-F2C9-4458-9F09-3CB77617D8CA}" uniqueName="6" name="Count" queryTableFieldId="12" dataDxfId="46">
      <calculatedColumnFormula>COUNT(TeamTeamPlat[[#This Row],[Master and Commander]:[Paradox Equation]])</calculatedColumnFormula>
    </tableColumn>
    <tableColumn id="4" xr3:uid="{8FF3D844-83A9-40A9-8D32-493CD3148A62}" uniqueName="4" name="Master and Commander" queryTableFieldId="8"/>
    <tableColumn id="5" xr3:uid="{BF8096D0-2685-4E3C-9F9D-9A881F3BF4D5}" uniqueName="5" name="Assuming Direct Control" queryTableFieldId="9"/>
    <tableColumn id="2" xr3:uid="{739A226F-4EB6-47A5-A195-82EA1CA18770}" uniqueName="2" name="Normandy Engineer Squad" queryTableFieldId="2"/>
    <tableColumn id="3" xr3:uid="{50BBDC8B-F84A-455A-B1F9-4020E17271D3}" uniqueName="3" name="Paradox Equ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82E4335-C0FC-4884-93C7-4572C2D6FEBA}" name="PlayerSoloGold" displayName="PlayerSoloGold" ref="A1:H22" tableType="queryTable" totalsRowShown="0">
  <autoFilter ref="A1:H22" xr:uid="{19466581-601D-4B18-B90B-34E810E585DF}">
    <filterColumn colId="3">
      <filters>
        <filter val="4"/>
      </filters>
    </filterColumn>
  </autoFilter>
  <sortState xmlns:xlrd2="http://schemas.microsoft.com/office/spreadsheetml/2017/richdata2" ref="A2:H22">
    <sortCondition ref="A1:A22"/>
  </sortState>
  <tableColumns count="8">
    <tableColumn id="5" xr3:uid="{5B537841-6D87-47C5-AFFA-BB1400D6A2C4}" uniqueName="5" name="Time" queryTableFieldId="27" dataDxfId="57">
      <calculatedColumnFormula>SUM(PlayerSoloGold[[#This Row],[Guardian of Peak 15]:[I Am Legion - Part 2]])</calculatedColumnFormula>
    </tableColumn>
    <tableColumn id="7" xr3:uid="{10201102-ED1B-4B0B-AFE4-A3B32B9C924F}" uniqueName="7" name=" - " queryTableFieldId="26" dataDxfId="56"/>
    <tableColumn id="1" xr3:uid="{1A16CF7A-DA76-4A98-A8E0-B0C56FB306D6}" uniqueName="1" name="Player" queryTableFieldId="1" dataDxfId="55"/>
    <tableColumn id="8" xr3:uid="{8D70B80D-8709-4F20-97AE-9BDB0200CD54}" uniqueName="8" name="Count" queryTableFieldId="25" dataDxfId="54">
      <calculatedColumnFormula>COUNT(PlayerSoloGold[[#This Row],[Guardian of Peak 15]:[I Am Legion - Part 2]])</calculatedColumnFormula>
    </tableColumn>
    <tableColumn id="2" xr3:uid="{26AFAE4D-D75E-440D-A591-288506B1CE9F}" uniqueName="2" name="Guardian of Peak 15" queryTableFieldId="2"/>
    <tableColumn id="3" xr3:uid="{1BA0353B-F05B-46E1-9280-B81818072B27}" uniqueName="3" name="GI Raider" queryTableFieldId="3"/>
    <tableColumn id="6" xr3:uid="{CDFC4B45-BA9E-4008-A144-2A40747265DB}" uniqueName="6" name="I Am Legion - Part 2" queryTableFieldId="6"/>
    <tableColumn id="4" xr3:uid="{8D01634F-DC2E-4D32-B5D8-8B7CFD937619}" uniqueName="4" name="The Venom AI" queryTableFieldId="2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EBAB7A-7C86-4FB5-9D02-DF5C58507A7A}" name="PlayerSoloPlat" displayName="PlayerSoloPlat" ref="A1:H11" tableType="queryTable" totalsRowShown="0">
  <autoFilter ref="A1:H11" xr:uid="{B9B867E1-F485-4BCD-BAC4-A39E94A06947}">
    <filterColumn colId="3">
      <filters>
        <filter val="4"/>
      </filters>
    </filterColumn>
  </autoFilter>
  <sortState xmlns:xlrd2="http://schemas.microsoft.com/office/spreadsheetml/2017/richdata2" ref="A2:H11">
    <sortCondition ref="A1:A11"/>
  </sortState>
  <tableColumns count="8">
    <tableColumn id="6" xr3:uid="{EFB6AAAC-4638-4C12-A23D-EB1E7E4910B7}" uniqueName="6" name="Time" queryTableFieldId="18" dataDxfId="45">
      <calculatedColumnFormula>SUM(PlayerSoloPlat[[#This Row],[Guardian of Peak 15]:[I Am Legion - Part 2]])</calculatedColumnFormula>
    </tableColumn>
    <tableColumn id="7" xr3:uid="{1CA84C57-D9D6-4FFF-A683-8FE3CE57F6BE}" uniqueName="7" name=" - " queryTableFieldId="17" dataDxfId="44"/>
    <tableColumn id="1" xr3:uid="{F3D6F26B-C26E-44D4-9C97-5AA74A8419D1}" uniqueName="1" name="Player" queryTableFieldId="1" dataDxfId="43"/>
    <tableColumn id="8" xr3:uid="{F694379F-1496-4C34-BB7F-E41842F9B43B}" uniqueName="8" name="Count" queryTableFieldId="16" dataDxfId="42">
      <calculatedColumnFormula>COUNT(PlayerSoloPlat[[#This Row],[Guardian of Peak 15]:[I Am Legion - Part 2]])</calculatedColumnFormula>
    </tableColumn>
    <tableColumn id="2" xr3:uid="{C5BEFBE6-F2CB-4521-AE29-9D9573A382BF}" uniqueName="2" name="Guardian of Peak 15" queryTableFieldId="2"/>
    <tableColumn id="3" xr3:uid="{6D3598DA-9A95-463B-9E1B-9139A62BE25B}" uniqueName="3" name="GI Raider" queryTableFieldId="3"/>
    <tableColumn id="5" xr3:uid="{A3B0F06B-77EA-47CE-B313-47CBE416C9D5}" uniqueName="5" name="I Am Legion - Part 2" queryTableFieldId="15"/>
    <tableColumn id="4" xr3:uid="{56E47991-6B3A-4243-8D6B-CEAC2E76399D}" uniqueName="4" name="The Venom AI" queryTableFieldId="1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F44A58-0B60-4753-B200-A1C63F4C4056}" name="PlayerDuoGold" displayName="PlayerDuoGold" ref="A1:H20" tableType="queryTable" totalsRowShown="0">
  <autoFilter ref="A1:H20" xr:uid="{485544A6-AE52-4C3A-B39C-9B7445B89644}">
    <filterColumn colId="3">
      <filters>
        <filter val="4"/>
      </filters>
    </filterColumn>
  </autoFilter>
  <sortState xmlns:xlrd2="http://schemas.microsoft.com/office/spreadsheetml/2017/richdata2" ref="A2:H20">
    <sortCondition ref="A1:A20"/>
  </sortState>
  <tableColumns count="8">
    <tableColumn id="6" xr3:uid="{BD7A4801-C324-406D-AAF1-A23778678F17}" uniqueName="6" name="Time" queryTableFieldId="13" dataDxfId="41">
      <calculatedColumnFormula>SUM(PlayerDuoGold[[#This Row],[Monster Mash Special - Blood Rage! - Part 2]:[Mines, Mines everywhere]])</calculatedColumnFormula>
    </tableColumn>
    <tableColumn id="7" xr3:uid="{D5503CA5-13CF-43A8-B1DE-44CC79444298}" uniqueName="7" name=" - " queryTableFieldId="12" dataDxfId="40"/>
    <tableColumn id="1" xr3:uid="{41E4501C-0E13-44A8-99AF-7CF819926FAB}" uniqueName="1" name="Player" queryTableFieldId="1" dataDxfId="39"/>
    <tableColumn id="8" xr3:uid="{A1BEBCEB-9AB6-4ECE-85B4-954AEFDC80D5}" uniqueName="8" name="Count" queryTableFieldId="11" dataDxfId="38">
      <calculatedColumnFormula>COUNT(PlayerDuoGold[[#This Row],[Monster Mash Special - Blood Rage! - Part 2]:[Mines, Mines everywhere]])</calculatedColumnFormula>
    </tableColumn>
    <tableColumn id="2" xr3:uid="{0C31E250-C8D7-4465-AEA6-64972FC2CE64}" uniqueName="2" name="Monster Mash Special - Blood Rage! - Part 2" queryTableFieldId="7"/>
    <tableColumn id="3" xr3:uid="{C1B14BB6-A881-4BB4-9496-253154BD30A8}" uniqueName="3" name="Kill It With Fire" queryTableFieldId="8"/>
    <tableColumn id="4" xr3:uid="{106C3C10-F006-4FD9-850A-E0E74B0E49F1}" uniqueName="4" name="Deadly Precision" queryTableFieldId="9"/>
    <tableColumn id="5" xr3:uid="{263C9259-1CCA-4F16-B7CB-D5FD58E9E77F}" uniqueName="5" name="Mines, Mines everywhere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04B8-B3CC-49B2-9179-14FEF5C4957F}">
  <dimension ref="A1:H14"/>
  <sheetViews>
    <sheetView tabSelected="1" workbookViewId="0">
      <selection activeCell="C8" sqref="C8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SUM(TeamDuoGold[[#This Row],[Monster Mash Special - Blood Rage! - Part 2]:[Mines, Mines everywhere]])</f>
        <v>1.357638888888889E-2</v>
      </c>
      <c r="B2" s="1" t="s">
        <v>133</v>
      </c>
      <c r="C2" s="1" t="s">
        <v>122</v>
      </c>
      <c r="D2" s="1">
        <f>COUNT(TeamDuoGold[[#This Row],[Monster Mash Special - Blood Rage! - Part 2]:[Mines, Mines everywhere]])</f>
        <v>1</v>
      </c>
      <c r="H2">
        <v>1.357638888888889E-2</v>
      </c>
    </row>
    <row r="3" spans="1:8" hidden="1" x14ac:dyDescent="0.25">
      <c r="A3" s="2">
        <f>SUM(TeamDuoGold[[#This Row],[Monster Mash Special - Blood Rage! - Part 2]:[Mines, Mines everywhere]])</f>
        <v>1.8171296296296297E-2</v>
      </c>
      <c r="B3" s="1" t="s">
        <v>133</v>
      </c>
      <c r="C3" s="1" t="s">
        <v>119</v>
      </c>
      <c r="D3" s="1">
        <f>COUNT(TeamDuoGold[[#This Row],[Monster Mash Special - Blood Rage! - Part 2]:[Mines, Mines everywhere]])</f>
        <v>1</v>
      </c>
      <c r="G3">
        <v>1.8171296296296297E-2</v>
      </c>
    </row>
    <row r="4" spans="1:8" hidden="1" x14ac:dyDescent="0.25">
      <c r="A4" s="2">
        <f>SUM(TeamDuoGold[[#This Row],[Monster Mash Special - Blood Rage! - Part 2]:[Mines, Mines everywhere]])</f>
        <v>2.8402777777777777E-2</v>
      </c>
      <c r="B4" s="1" t="s">
        <v>133</v>
      </c>
      <c r="C4" s="1" t="s">
        <v>115</v>
      </c>
      <c r="D4" s="1">
        <f>COUNT(TeamDuoGold[[#This Row],[Monster Mash Special - Blood Rage! - Part 2]:[Mines, Mines everywhere]])</f>
        <v>2</v>
      </c>
      <c r="G4">
        <v>1.5069444444444443E-2</v>
      </c>
      <c r="H4">
        <v>1.3333333333333334E-2</v>
      </c>
    </row>
    <row r="5" spans="1:8" hidden="1" x14ac:dyDescent="0.25">
      <c r="A5" s="2">
        <f>SUM(TeamDuoGold[[#This Row],[Monster Mash Special - Blood Rage! - Part 2]:[Mines, Mines everywhere]])</f>
        <v>3.8958333333333331E-2</v>
      </c>
      <c r="B5" s="1" t="s">
        <v>133</v>
      </c>
      <c r="C5" s="1" t="s">
        <v>118</v>
      </c>
      <c r="D5" s="1">
        <f>COUNT(TeamDuoGold[[#This Row],[Monster Mash Special - Blood Rage! - Part 2]:[Mines, Mines everywhere]])</f>
        <v>3</v>
      </c>
      <c r="F5">
        <v>1.2199074074074072E-2</v>
      </c>
      <c r="G5">
        <v>1.3622685185185184E-2</v>
      </c>
      <c r="H5">
        <v>1.3136574074074077E-2</v>
      </c>
    </row>
    <row r="6" spans="1:8" x14ac:dyDescent="0.25">
      <c r="A6" s="2">
        <f>SUM(TeamDuoGold[[#This Row],[Monster Mash Special - Blood Rage! - Part 2]:[Mines, Mines everywhere]])</f>
        <v>4.9652777777777782E-2</v>
      </c>
      <c r="B6" s="1" t="s">
        <v>133</v>
      </c>
      <c r="C6" s="1" t="s">
        <v>125</v>
      </c>
      <c r="D6" s="1">
        <f>COUNT(TeamDuoGold[[#This Row],[Monster Mash Special - Blood Rage! - Part 2]:[Mines, Mines everywhere]])</f>
        <v>4</v>
      </c>
      <c r="E6">
        <v>1.2372685185185186E-2</v>
      </c>
      <c r="F6">
        <v>1.1504629629629629E-2</v>
      </c>
      <c r="G6">
        <v>1.3402777777777777E-2</v>
      </c>
      <c r="H6">
        <v>1.2372685185185186E-2</v>
      </c>
    </row>
    <row r="7" spans="1:8" x14ac:dyDescent="0.25">
      <c r="A7" s="2">
        <f>SUM(TeamDuoGold[[#This Row],[Monster Mash Special - Blood Rage! - Part 2]:[Mines, Mines everywhere]])</f>
        <v>5.3657407407407404E-2</v>
      </c>
      <c r="B7" s="1" t="s">
        <v>133</v>
      </c>
      <c r="C7" s="1" t="s">
        <v>109</v>
      </c>
      <c r="D7" s="1">
        <f>COUNT(TeamDuoGold[[#This Row],[Monster Mash Special - Blood Rage! - Part 2]:[Mines, Mines everywhere]])</f>
        <v>4</v>
      </c>
      <c r="E7">
        <v>1.4050925925925927E-2</v>
      </c>
      <c r="F7">
        <v>1.1574074074074075E-2</v>
      </c>
      <c r="G7">
        <v>1.4097222222222221E-2</v>
      </c>
      <c r="H7">
        <v>1.3935185185185184E-2</v>
      </c>
    </row>
    <row r="8" spans="1:8" x14ac:dyDescent="0.25">
      <c r="A8" s="2">
        <f>SUM(TeamDuoGold[[#This Row],[Monster Mash Special - Blood Rage! - Part 2]:[Mines, Mines everywhere]])</f>
        <v>6.4386574074074068E-2</v>
      </c>
      <c r="B8" s="1" t="s">
        <v>133</v>
      </c>
      <c r="C8" s="1" t="s">
        <v>110</v>
      </c>
      <c r="D8" s="1">
        <f>COUNT(TeamDuoGold[[#This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SUM(TeamDuoGold[[#This Row],[Monster Mash Special - Blood Rage! - Part 2]:[Mines, Mines everywhere]])</f>
        <v>6.6076388888888879E-2</v>
      </c>
      <c r="B9" s="1" t="s">
        <v>133</v>
      </c>
      <c r="C9" s="1" t="s">
        <v>111</v>
      </c>
      <c r="D9" s="1">
        <f>COUNT(TeamDuoGold[[#This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1.8449074074074073E-2</v>
      </c>
      <c r="H9">
        <v>1.5868055555555555E-2</v>
      </c>
    </row>
    <row r="10" spans="1:8" x14ac:dyDescent="0.25">
      <c r="A10" s="2">
        <f>SUM(TeamDuoGold[[#This Row],[Monster Mash Special - Blood Rage! - Part 2]:[Mines, Mines everywhere]])</f>
        <v>7.317129629629629E-2</v>
      </c>
      <c r="B10" s="1" t="s">
        <v>133</v>
      </c>
      <c r="C10" s="1" t="s">
        <v>130</v>
      </c>
      <c r="D10" s="1">
        <f>COUNT(TeamDuoGold[[#This Row],[Monster Mash Special - Blood Rage! - Part 2]:[Mines, Mines everywhere]])</f>
        <v>4</v>
      </c>
      <c r="E10">
        <v>1.7337962962962961E-2</v>
      </c>
      <c r="F10">
        <v>1.7511574074074072E-2</v>
      </c>
      <c r="G10">
        <v>1.8043981481481484E-2</v>
      </c>
      <c r="H10">
        <v>2.0277777777777777E-2</v>
      </c>
    </row>
    <row r="11" spans="1:8" x14ac:dyDescent="0.25">
      <c r="A11" s="2">
        <f>SUM(TeamDuoGold[[#This Row],[Monster Mash Special - Blood Rage! - Part 2]:[Mines, Mines everywhere]])</f>
        <v>7.9699074074074075E-2</v>
      </c>
      <c r="B11" s="1" t="s">
        <v>133</v>
      </c>
      <c r="C11" s="1" t="s">
        <v>136</v>
      </c>
      <c r="D11" s="1">
        <f>COUNT(TeamDuoGold[[#This Row],[Monster Mash Special - Blood Rage! - Part 2]:[Mines, Mines everywhere]])</f>
        <v>4</v>
      </c>
      <c r="E11">
        <v>2.1053240740740744E-2</v>
      </c>
      <c r="F11">
        <v>2.071759259259259E-2</v>
      </c>
      <c r="G11">
        <v>1.8217592592592594E-2</v>
      </c>
      <c r="H11">
        <v>1.9710648148148147E-2</v>
      </c>
    </row>
    <row r="12" spans="1:8" x14ac:dyDescent="0.25">
      <c r="A12" s="2">
        <f>SUM(TeamDuoGold[[#This Row],[Monster Mash Special - Blood Rage! - Part 2]:[Mines, Mines everywhere]])</f>
        <v>8.0023148148148149E-2</v>
      </c>
      <c r="B12" s="1" t="s">
        <v>133</v>
      </c>
      <c r="C12" s="1" t="s">
        <v>113</v>
      </c>
      <c r="D12" s="1">
        <f>COUNT(TeamDuoGold[[#This Row],[Monster Mash Special - Blood Rage! - Part 2]:[Mines, Mines everywhere]])</f>
        <v>4</v>
      </c>
      <c r="E12">
        <v>2.1365740740740741E-2</v>
      </c>
      <c r="F12">
        <v>1.8622685185185183E-2</v>
      </c>
      <c r="G12">
        <v>1.9641203703703706E-2</v>
      </c>
      <c r="H12">
        <v>2.0393518518518519E-2</v>
      </c>
    </row>
    <row r="13" spans="1:8" x14ac:dyDescent="0.25">
      <c r="A13" s="2">
        <f>SUM(TeamDuoGold[[#This Row],[Monster Mash Special - Blood Rage! - Part 2]:[Mines, Mines everywhere]])</f>
        <v>8.368055555555555E-2</v>
      </c>
      <c r="B13" s="1" t="s">
        <v>133</v>
      </c>
      <c r="C13" s="1" t="s">
        <v>112</v>
      </c>
      <c r="D13" s="1">
        <f>COUNT(TeamDuoGold[[#This Row],[Monster Mash Special - Blood Rage! - Part 2]:[Mines, Mines everywhere]])</f>
        <v>4</v>
      </c>
      <c r="E13">
        <v>2.0162037037037037E-2</v>
      </c>
      <c r="F13">
        <v>1.832175925925926E-2</v>
      </c>
      <c r="G13">
        <v>2.1064814814814814E-2</v>
      </c>
      <c r="H13">
        <v>2.4131944444444445E-2</v>
      </c>
    </row>
    <row r="14" spans="1:8" x14ac:dyDescent="0.25">
      <c r="A14" s="2">
        <f>SUM(TeamDuoGold[[#This Row],[Monster Mash Special - Blood Rage! - Part 2]:[Mines, Mines everywhere]])</f>
        <v>9.1701388888888888E-2</v>
      </c>
      <c r="B14" s="1" t="s">
        <v>133</v>
      </c>
      <c r="C14" s="1" t="s">
        <v>114</v>
      </c>
      <c r="D14" s="1">
        <f>COUNT(TeamDuoGold[[#This Row],[Monster Mash Special - Blood Rage! - Part 2]:[Mines, Mines everywhere]])</f>
        <v>4</v>
      </c>
      <c r="E14">
        <v>2.5057870370370373E-2</v>
      </c>
      <c r="F14">
        <v>1.6122685185185184E-2</v>
      </c>
      <c r="G14">
        <v>2.1145833333333332E-2</v>
      </c>
      <c r="H14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E523B-672A-498B-8D3D-3DA8FBEDE297}">
  <dimension ref="A1:H14"/>
  <sheetViews>
    <sheetView workbookViewId="0">
      <selection activeCell="B10" sqref="B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SUM(PlayerDuoPlat[[#This Row],[Monster Mash Special - Blood Rage! - Part 2]:[Mines, Mines everywhere]])</f>
        <v>1.8483796296296297E-2</v>
      </c>
      <c r="B2" s="1" t="s">
        <v>133</v>
      </c>
      <c r="C2" s="1" t="s">
        <v>39</v>
      </c>
      <c r="D2" s="1">
        <f>COUNT(PlayerDuoPlat[[#This Row],[Monster Mash Special - Blood Rage! - Part 2]:[Mines, Mines everywhere]])</f>
        <v>1</v>
      </c>
      <c r="F2">
        <v>1.8483796296296297E-2</v>
      </c>
    </row>
    <row r="3" spans="1:8" hidden="1" x14ac:dyDescent="0.25">
      <c r="A3" s="2">
        <f>SUM(PlayerDuoPlat[[#This Row],[Monster Mash Special - Blood Rage! - Part 2]:[Mines, Mines everywhere]])</f>
        <v>1.8483796296296297E-2</v>
      </c>
      <c r="B3" s="1" t="s">
        <v>133</v>
      </c>
      <c r="C3" s="1" t="s">
        <v>67</v>
      </c>
      <c r="D3" s="1">
        <f>COUNT(PlayerDuoPlat[[#This Row],[Monster Mash Special - Blood Rage! - Part 2]:[Mines, Mines everywhere]])</f>
        <v>1</v>
      </c>
      <c r="F3">
        <v>1.8483796296296297E-2</v>
      </c>
    </row>
    <row r="4" spans="1:8" hidden="1" x14ac:dyDescent="0.25">
      <c r="A4" s="2">
        <f>SUM(PlayerDuoPlat[[#This Row],[Monster Mash Special - Blood Rage! - Part 2]:[Mines, Mines everywhere]])</f>
        <v>1.9861111111111111E-2</v>
      </c>
      <c r="B4" s="1" t="s">
        <v>133</v>
      </c>
      <c r="C4" s="1" t="s">
        <v>48</v>
      </c>
      <c r="D4" s="1">
        <f>COUNT(PlayerDuoPlat[[#This Row],[Monster Mash Special - Blood Rage! - Part 2]:[Mines, Mines everywhere]])</f>
        <v>1</v>
      </c>
      <c r="F4">
        <v>1.9861111111111111E-2</v>
      </c>
    </row>
    <row r="5" spans="1:8" hidden="1" x14ac:dyDescent="0.25">
      <c r="A5" s="2">
        <f>SUM(PlayerDuoPlat[[#This Row],[Monster Mash Special - Blood Rage! - Part 2]:[Mines, Mines everywhere]])</f>
        <v>4.3530092592592592E-2</v>
      </c>
      <c r="B5" s="1" t="s">
        <v>133</v>
      </c>
      <c r="C5" s="1" t="s">
        <v>26</v>
      </c>
      <c r="D5" s="1">
        <f>COUNT(PlayerDuoPlat[[#This Row],[Monster Mash Special - Blood Rage! - Part 2]:[Mines, Mines everywhere]])</f>
        <v>2</v>
      </c>
      <c r="F5">
        <v>1.7060185185185185E-2</v>
      </c>
      <c r="H5">
        <v>2.6469907407407411E-2</v>
      </c>
    </row>
    <row r="6" spans="1:8" hidden="1" x14ac:dyDescent="0.25">
      <c r="A6" s="2">
        <f>SUM(PlayerDuoPlat[[#This Row],[Monster Mash Special - Blood Rage! - Part 2]:[Mines, Mines everywhere]])</f>
        <v>4.3530092592592592E-2</v>
      </c>
      <c r="B6" s="1" t="s">
        <v>133</v>
      </c>
      <c r="C6" s="1" t="s">
        <v>20</v>
      </c>
      <c r="D6" s="1">
        <f>COUNT(PlayerDuoPlat[[#This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SUM(PlayerDuoPlat[[#This Row],[Monster Mash Special - Blood Rage! - Part 2]:[Mines, Mines everywhere]])</f>
        <v>6.637731481481482E-2</v>
      </c>
      <c r="B7" s="1" t="s">
        <v>133</v>
      </c>
      <c r="C7" s="1" t="s">
        <v>19</v>
      </c>
      <c r="D7" s="1">
        <f>COUNT(PlayerDuoPlat[[#This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1.2615740740740742E-2</v>
      </c>
    </row>
    <row r="8" spans="1:8" x14ac:dyDescent="0.25">
      <c r="A8" s="2">
        <f>SUM(PlayerDuoPlat[[#This Row],[Monster Mash Special - Blood Rage! - Part 2]:[Mines, Mines everywhere]])</f>
        <v>6.957175925925925E-2</v>
      </c>
      <c r="B8" s="1" t="s">
        <v>133</v>
      </c>
      <c r="C8" s="1" t="s">
        <v>51</v>
      </c>
      <c r="D8" s="1">
        <f>COUNT(PlayerDuoPlat[[#This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1.525462962962963E-2</v>
      </c>
    </row>
    <row r="9" spans="1:8" x14ac:dyDescent="0.25">
      <c r="A9" s="2">
        <f>SUM(PlayerDuoPlat[[#This Row],[Monster Mash Special - Blood Rage! - Part 2]:[Mines, Mines everywhere]])</f>
        <v>7.1018518518518522E-2</v>
      </c>
      <c r="B9" s="1" t="s">
        <v>133</v>
      </c>
      <c r="C9" s="1" t="s">
        <v>10</v>
      </c>
      <c r="D9" s="1">
        <f>COUNT(PlayerDuoPlat[[#This Row],[Monster Mash Special - Blood Rage! - Part 2]:[Mines, Mines everywhere]])</f>
        <v>4</v>
      </c>
      <c r="E9">
        <v>1.8229166666666668E-2</v>
      </c>
      <c r="F9">
        <v>1.5520833333333333E-2</v>
      </c>
      <c r="G9">
        <v>2.0011574074074074E-2</v>
      </c>
      <c r="H9">
        <v>1.7256944444444446E-2</v>
      </c>
    </row>
    <row r="10" spans="1:8" x14ac:dyDescent="0.25">
      <c r="A10" s="2">
        <f>SUM(PlayerDuoPlat[[#This Row],[Monster Mash Special - Blood Rage! - Part 2]:[Mines, Mines everywhere]])</f>
        <v>7.153935185185184E-2</v>
      </c>
      <c r="B10" s="1" t="s">
        <v>133</v>
      </c>
      <c r="C10" s="1" t="s">
        <v>61</v>
      </c>
      <c r="D10" s="1">
        <f>COUNT(PlayerDuoPlat[[#This Row],[Monster Mash Special - Blood Rage! - Part 2]:[Mines, Mines everywhere]])</f>
        <v>4</v>
      </c>
      <c r="E10">
        <v>1.7800925925925925E-2</v>
      </c>
      <c r="F10">
        <v>1.5162037037037036E-2</v>
      </c>
      <c r="G10">
        <v>2.1354166666666664E-2</v>
      </c>
      <c r="H10">
        <v>1.7222222222222222E-2</v>
      </c>
    </row>
    <row r="11" spans="1:8" x14ac:dyDescent="0.25">
      <c r="A11" s="2">
        <f>SUM(PlayerDuoPlat[[#This Row],[Monster Mash Special - Blood Rage! - Part 2]:[Mines, Mines everywhere]])</f>
        <v>7.768518518518519E-2</v>
      </c>
      <c r="B11" s="1" t="s">
        <v>133</v>
      </c>
      <c r="C11" s="1" t="s">
        <v>60</v>
      </c>
      <c r="D11" s="1">
        <f>COUNT(PlayerDuoPlat[[#This Row],[Monster Mash Special - Blood Rage! - Part 2]:[Mines, Mines everywhere]])</f>
        <v>4</v>
      </c>
      <c r="E11">
        <v>2.2361111111111113E-2</v>
      </c>
      <c r="F11">
        <v>1.638888888888889E-2</v>
      </c>
      <c r="G11">
        <v>2.2372685185185186E-2</v>
      </c>
      <c r="H11">
        <v>1.6562500000000001E-2</v>
      </c>
    </row>
    <row r="12" spans="1:8" x14ac:dyDescent="0.25">
      <c r="A12" s="2">
        <f>SUM(PlayerDuoPlat[[#This Row],[Monster Mash Special - Blood Rage! - Part 2]:[Mines, Mines everywhere]])</f>
        <v>8.0150462962962965E-2</v>
      </c>
      <c r="B12" s="1" t="s">
        <v>133</v>
      </c>
      <c r="C12" s="1" t="s">
        <v>23</v>
      </c>
      <c r="D12" s="1">
        <f>COUNT(PlayerDuoPlat[[#This Row],[Monster Mash Special - Blood Rage! - Part 2]:[Mines, Mines everywhere]])</f>
        <v>4</v>
      </c>
      <c r="E12">
        <v>2.1516203703703704E-2</v>
      </c>
      <c r="F12">
        <v>1.6006944444444445E-2</v>
      </c>
      <c r="G12">
        <v>2.327546296296296E-2</v>
      </c>
      <c r="H12">
        <v>1.9351851851851853E-2</v>
      </c>
    </row>
    <row r="13" spans="1:8" x14ac:dyDescent="0.25">
      <c r="A13" s="2">
        <f>SUM(PlayerDuoPlat[[#This Row],[Monster Mash Special - Blood Rage! - Part 2]:[Mines, Mines everywhere]])</f>
        <v>8.2650462962962981E-2</v>
      </c>
      <c r="B13" s="1" t="s">
        <v>133</v>
      </c>
      <c r="C13" s="1" t="s">
        <v>17</v>
      </c>
      <c r="D13" s="1">
        <f>COUNT(PlayerDuoPlat[[#This Row],[Monster Mash Special - Blood Rage! - Part 2]:[Mines, Mines everywhere]])</f>
        <v>4</v>
      </c>
      <c r="E13">
        <v>2.3402777777777783E-2</v>
      </c>
      <c r="F13">
        <v>2.326388888888889E-2</v>
      </c>
      <c r="G13">
        <v>2.3368055555555555E-2</v>
      </c>
      <c r="H13">
        <v>1.2615740740740742E-2</v>
      </c>
    </row>
    <row r="14" spans="1:8" x14ac:dyDescent="0.25">
      <c r="A14" s="2">
        <f>SUM(PlayerDuoPlat[[#This Row],[Monster Mash Special - Blood Rage! - Part 2]:[Mines, Mines everywhere]])</f>
        <v>8.622685185185186E-2</v>
      </c>
      <c r="B14" s="1" t="s">
        <v>133</v>
      </c>
      <c r="C14" s="1" t="s">
        <v>56</v>
      </c>
      <c r="D14" s="1">
        <f>COUNT(PlayerDuoPlat[[#This Row],[Monster Mash Special - Blood Rage! - Part 2]:[Mines, Mines everywhere]])</f>
        <v>4</v>
      </c>
      <c r="E14">
        <v>2.3402777777777783E-2</v>
      </c>
      <c r="F14">
        <v>2.326388888888889E-2</v>
      </c>
      <c r="G14">
        <v>2.3368055555555555E-2</v>
      </c>
      <c r="H14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93BD-FBB4-4E4D-A523-8FF271A0FCE0}">
  <dimension ref="A1:H23"/>
  <sheetViews>
    <sheetView workbookViewId="0">
      <selection activeCell="D31" sqref="D3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4" bestFit="1" customWidth="1"/>
    <col min="10" max="10" width="18" bestFit="1" customWidth="1"/>
    <col min="11" max="11" width="28" bestFit="1" customWidth="1"/>
    <col min="12" max="12" width="21.5703125" customWidth="1"/>
    <col min="13" max="13" width="15.85546875" bestFit="1" customWidth="1"/>
    <col min="14" max="14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SUM(PlayerTrioGold[[#This Row],[The Fist of Lord Venom]:[Scout, Tank, Support]])</f>
        <v>9.8379629629629633E-3</v>
      </c>
      <c r="B2" s="1" t="s">
        <v>133</v>
      </c>
      <c r="C2" s="1" t="s">
        <v>18</v>
      </c>
      <c r="D2" s="1">
        <f>COUNT(PlayerTrioGold[[#This Row],[The Fist of Lord Venom]:[Scout, Tank, Support]])</f>
        <v>1</v>
      </c>
      <c r="F2">
        <v>9.8379629629629633E-3</v>
      </c>
    </row>
    <row r="3" spans="1:8" hidden="1" x14ac:dyDescent="0.25">
      <c r="A3" s="2">
        <f>SUM(PlayerTrioGold[[#This Row],[The Fist of Lord Venom]:[Scout, Tank, Support]])</f>
        <v>1.4409722222222221E-2</v>
      </c>
      <c r="B3" s="1" t="s">
        <v>133</v>
      </c>
      <c r="C3" s="1" t="s">
        <v>13</v>
      </c>
      <c r="D3" s="1">
        <f>COUNT(PlayerTrioGold[[#This Row],[The Fist of Lord Venom]:[Scout, Tank, Support]])</f>
        <v>1</v>
      </c>
      <c r="E3">
        <v>1.4409722222222221E-2</v>
      </c>
    </row>
    <row r="4" spans="1:8" hidden="1" x14ac:dyDescent="0.25">
      <c r="A4" s="2">
        <f>SUM(PlayerTrioGold[[#This Row],[The Fist of Lord Venom]:[Scout, Tank, Support]])</f>
        <v>1.4409722222222221E-2</v>
      </c>
      <c r="B4" s="1" t="s">
        <v>133</v>
      </c>
      <c r="C4" s="1" t="s">
        <v>75</v>
      </c>
      <c r="D4" s="1">
        <f>COUNT(PlayerTrioGold[[#This Row],[The Fist of Lord Venom]:[Scout, Tank, Support]])</f>
        <v>1</v>
      </c>
      <c r="E4">
        <v>1.4409722222222221E-2</v>
      </c>
    </row>
    <row r="5" spans="1:8" hidden="1" x14ac:dyDescent="0.25">
      <c r="A5" s="2">
        <f>SUM(PlayerTrioGold[[#This Row],[The Fist of Lord Venom]:[Scout, Tank, Support]])</f>
        <v>1.4409722222222221E-2</v>
      </c>
      <c r="B5" s="1" t="s">
        <v>133</v>
      </c>
      <c r="C5" s="1" t="s">
        <v>45</v>
      </c>
      <c r="D5" s="1">
        <f>COUNT(PlayerTrioGold[[#This Row],[The Fist of Lord Venom]:[Scout, Tank, Support]])</f>
        <v>1</v>
      </c>
      <c r="E5">
        <v>1.4409722222222221E-2</v>
      </c>
    </row>
    <row r="6" spans="1:8" hidden="1" x14ac:dyDescent="0.25">
      <c r="A6" s="2">
        <f>SUM(PlayerTrioGold[[#This Row],[The Fist of Lord Venom]:[Scout, Tank, Support]])</f>
        <v>1.539351851851852E-2</v>
      </c>
      <c r="B6" s="1" t="s">
        <v>133</v>
      </c>
      <c r="C6" s="1" t="s">
        <v>39</v>
      </c>
      <c r="D6" s="1">
        <f>COUNT(PlayerTrioGold[[#This Row],[The Fist of Lord Venom]:[Scout, Tank, Support]])</f>
        <v>1</v>
      </c>
      <c r="F6">
        <v>1.539351851851852E-2</v>
      </c>
    </row>
    <row r="7" spans="1:8" hidden="1" x14ac:dyDescent="0.25">
      <c r="A7" s="2">
        <f>SUM(PlayerTrioGold[[#This Row],[The Fist of Lord Venom]:[Scout, Tank, Support]])</f>
        <v>1.5555555555555553E-2</v>
      </c>
      <c r="B7" s="1" t="s">
        <v>133</v>
      </c>
      <c r="C7" s="1" t="s">
        <v>36</v>
      </c>
      <c r="D7" s="1">
        <f>COUNT(PlayerTrioGold[[#This Row],[The Fist of Lord Venom]:[Scout, Tank, Support]])</f>
        <v>1</v>
      </c>
      <c r="F7">
        <v>1.5555555555555553E-2</v>
      </c>
    </row>
    <row r="8" spans="1:8" hidden="1" x14ac:dyDescent="0.25">
      <c r="A8" s="2">
        <f>SUM(PlayerTrioGold[[#This Row],[The Fist of Lord Venom]:[Scout, Tank, Support]])</f>
        <v>1.5555555555555553E-2</v>
      </c>
      <c r="B8" s="1" t="s">
        <v>133</v>
      </c>
      <c r="C8" s="1" t="s">
        <v>50</v>
      </c>
      <c r="D8" s="1">
        <f>COUNT(PlayerTrioGold[[#This Row],[The Fist of Lord Venom]:[Scout, Tank, Support]])</f>
        <v>1</v>
      </c>
      <c r="F8">
        <v>1.5555555555555553E-2</v>
      </c>
    </row>
    <row r="9" spans="1:8" hidden="1" x14ac:dyDescent="0.25">
      <c r="A9" s="2">
        <f>SUM(PlayerTrioGold[[#This Row],[The Fist of Lord Venom]:[Scout, Tank, Support]])</f>
        <v>1.5555555555555553E-2</v>
      </c>
      <c r="B9" s="1" t="s">
        <v>133</v>
      </c>
      <c r="C9" s="1" t="s">
        <v>28</v>
      </c>
      <c r="D9" s="1">
        <f>COUNT(PlayerTrioGold[[#This Row],[The Fist of Lord Venom]:[Scout, Tank, Support]])</f>
        <v>1</v>
      </c>
      <c r="F9">
        <v>1.5555555555555553E-2</v>
      </c>
    </row>
    <row r="10" spans="1:8" hidden="1" x14ac:dyDescent="0.25">
      <c r="A10" s="2">
        <f>SUM(PlayerTrioGold[[#This Row],[The Fist of Lord Venom]:[Scout, Tank, Support]])</f>
        <v>1.621527777777778E-2</v>
      </c>
      <c r="B10" s="1" t="s">
        <v>133</v>
      </c>
      <c r="C10" s="1" t="s">
        <v>76</v>
      </c>
      <c r="D10" s="1">
        <f>COUNT(PlayerTrioGold[[#This Row],[The Fist of Lord Venom]:[Scout, Tank, Support]])</f>
        <v>1</v>
      </c>
      <c r="H10">
        <v>1.621527777777778E-2</v>
      </c>
    </row>
    <row r="11" spans="1:8" hidden="1" x14ac:dyDescent="0.25">
      <c r="A11" s="2">
        <f>SUM(PlayerTrioGold[[#This Row],[The Fist of Lord Venom]:[Scout, Tank, Support]])</f>
        <v>1.6435185185185188E-2</v>
      </c>
      <c r="B11" s="1" t="s">
        <v>133</v>
      </c>
      <c r="C11" s="1" t="s">
        <v>57</v>
      </c>
      <c r="D11" s="1">
        <f>COUNT(PlayerTrioGold[[#This Row],[The Fist of Lord Venom]:[Scout, Tank, Support]])</f>
        <v>1</v>
      </c>
      <c r="E11">
        <v>1.6435185185185188E-2</v>
      </c>
    </row>
    <row r="12" spans="1:8" hidden="1" x14ac:dyDescent="0.25">
      <c r="A12" s="2">
        <f>SUM(PlayerTrioGold[[#This Row],[The Fist of Lord Venom]:[Scout, Tank, Support]])</f>
        <v>1.6435185185185188E-2</v>
      </c>
      <c r="B12" s="1" t="s">
        <v>133</v>
      </c>
      <c r="C12" s="1" t="s">
        <v>56</v>
      </c>
      <c r="D12" s="1">
        <f>COUNT(PlayerTrioGold[[#This Row],[The Fist of Lord Venom]:[Scout, Tank, Support]])</f>
        <v>1</v>
      </c>
      <c r="E12">
        <v>1.6435185185185188E-2</v>
      </c>
    </row>
    <row r="13" spans="1:8" hidden="1" x14ac:dyDescent="0.25">
      <c r="A13" s="2">
        <f>SUM(PlayerTrioGold[[#This Row],[The Fist of Lord Venom]:[Scout, Tank, Support]])</f>
        <v>2.1215277777777777E-2</v>
      </c>
      <c r="B13" s="1" t="s">
        <v>133</v>
      </c>
      <c r="C13" s="1" t="s">
        <v>38</v>
      </c>
      <c r="D13" s="1">
        <f>COUNT(PlayerTrioGold[[#This Row],[The Fist of Lord Venom]:[Scout, Tank, Support]])</f>
        <v>2</v>
      </c>
      <c r="E13">
        <v>1.0104166666666668E-2</v>
      </c>
      <c r="G13">
        <v>1.1111111111111112E-2</v>
      </c>
    </row>
    <row r="14" spans="1:8" hidden="1" x14ac:dyDescent="0.25">
      <c r="A14" s="2">
        <f>SUM(PlayerTrioGold[[#This Row],[The Fist of Lord Venom]:[Scout, Tank, Support]])</f>
        <v>2.1215277777777777E-2</v>
      </c>
      <c r="B14" s="1" t="s">
        <v>133</v>
      </c>
      <c r="C14" s="1" t="s">
        <v>30</v>
      </c>
      <c r="D14" s="1">
        <f>COUNT(PlayerTrioGold[[#This Row],[The Fist of Lord Venom]:[Scout, Tank, Support]])</f>
        <v>2</v>
      </c>
      <c r="E14">
        <v>1.0104166666666668E-2</v>
      </c>
      <c r="G14">
        <v>1.1111111111111112E-2</v>
      </c>
    </row>
    <row r="15" spans="1:8" hidden="1" x14ac:dyDescent="0.25">
      <c r="A15" s="2">
        <f>SUM(PlayerTrioGold[[#This Row],[The Fist of Lord Venom]:[Scout, Tank, Support]])</f>
        <v>2.627314814814815E-2</v>
      </c>
      <c r="B15" s="1" t="s">
        <v>133</v>
      </c>
      <c r="C15" s="1" t="s">
        <v>17</v>
      </c>
      <c r="D15" s="1">
        <f>COUNT(PlayerTrioGold[[#This Row],[The Fist of Lord Venom]:[Scout, Tank, Support]])</f>
        <v>2</v>
      </c>
      <c r="E15">
        <v>1.6435185185185188E-2</v>
      </c>
      <c r="F15">
        <v>9.8379629629629633E-3</v>
      </c>
    </row>
    <row r="16" spans="1:8" hidden="1" x14ac:dyDescent="0.25">
      <c r="A16" s="2">
        <f>SUM(PlayerTrioGold[[#This Row],[The Fist of Lord Venom]:[Scout, Tank, Support]])</f>
        <v>2.703703703703704E-2</v>
      </c>
      <c r="B16" s="1" t="s">
        <v>133</v>
      </c>
      <c r="C16" s="1" t="s">
        <v>48</v>
      </c>
      <c r="D16" s="1">
        <f>COUNT(PlayerTrioGold[[#This Row],[The Fist of Lord Venom]:[Scout, Tank, Support]])</f>
        <v>2</v>
      </c>
      <c r="E16">
        <v>1.1643518518518518E-2</v>
      </c>
      <c r="F16">
        <v>1.539351851851852E-2</v>
      </c>
    </row>
    <row r="17" spans="1:8" hidden="1" x14ac:dyDescent="0.25">
      <c r="A17" s="2">
        <f>SUM(PlayerTrioGold[[#This Row],[The Fist of Lord Venom]:[Scout, Tank, Support]])</f>
        <v>3.1053240740740742E-2</v>
      </c>
      <c r="B17" s="1" t="s">
        <v>133</v>
      </c>
      <c r="C17" s="1" t="s">
        <v>19</v>
      </c>
      <c r="D17" s="1">
        <f>COUNT(PlayerTrioGold[[#This Row],[The Fist of Lord Venom]:[Scout, Tank, Support]])</f>
        <v>3</v>
      </c>
      <c r="E17">
        <v>1.0104166666666668E-2</v>
      </c>
      <c r="F17">
        <v>9.8379629629629633E-3</v>
      </c>
      <c r="G17">
        <v>1.1111111111111112E-2</v>
      </c>
    </row>
    <row r="18" spans="1:8" x14ac:dyDescent="0.25">
      <c r="A18" s="2">
        <f>SUM(PlayerTrioGold[[#This Row],[The Fist of Lord Venom]:[Scout, Tank, Support]])</f>
        <v>4.4560185185185182E-2</v>
      </c>
      <c r="B18" s="1" t="s">
        <v>133</v>
      </c>
      <c r="C18" s="1" t="s">
        <v>66</v>
      </c>
      <c r="D18" s="1">
        <f>COUNT(PlayerTrioGold[[#This Row],[The Fist of Lord Venom]:[Scout, Tank, Support]])</f>
        <v>4</v>
      </c>
      <c r="E18">
        <v>1.0810185185185185E-2</v>
      </c>
      <c r="F18">
        <v>1.0868055555555556E-2</v>
      </c>
      <c r="G18">
        <v>1.1539351851851851E-2</v>
      </c>
      <c r="H18">
        <v>1.1342592592592592E-2</v>
      </c>
    </row>
    <row r="19" spans="1:8" x14ac:dyDescent="0.25">
      <c r="A19" s="2">
        <f>SUM(PlayerTrioGold[[#This Row],[The Fist of Lord Venom]:[Scout, Tank, Support]])</f>
        <v>4.4560185185185182E-2</v>
      </c>
      <c r="B19" s="1" t="s">
        <v>133</v>
      </c>
      <c r="C19" s="1" t="s">
        <v>26</v>
      </c>
      <c r="D19" s="1">
        <f>COUNT(PlayerTrioGold[[#This Row],[The Fist of Lord Venom]:[Scout, Tank, Support]])</f>
        <v>4</v>
      </c>
      <c r="E19">
        <v>1.0810185185185185E-2</v>
      </c>
      <c r="F19">
        <v>1.0868055555555556E-2</v>
      </c>
      <c r="G19">
        <v>1.1539351851851851E-2</v>
      </c>
      <c r="H19">
        <v>1.1342592592592592E-2</v>
      </c>
    </row>
    <row r="20" spans="1:8" x14ac:dyDescent="0.25">
      <c r="A20" s="2">
        <f>SUM(PlayerTrioGold[[#This Row],[The Fist of Lord Venom]:[Scout, Tank, Support]])</f>
        <v>4.4560185185185182E-2</v>
      </c>
      <c r="B20" s="1" t="s">
        <v>133</v>
      </c>
      <c r="C20" s="1" t="s">
        <v>20</v>
      </c>
      <c r="D20" s="1">
        <f>COUNT(PlayerTrioGold[[#This Row],[The Fist of Lord Venom]:[Scout, Tank, Support]])</f>
        <v>4</v>
      </c>
      <c r="E20">
        <v>1.0810185185185185E-2</v>
      </c>
      <c r="F20">
        <v>1.0868055555555556E-2</v>
      </c>
      <c r="G20">
        <v>1.1539351851851851E-2</v>
      </c>
      <c r="H20">
        <v>1.1342592592592592E-2</v>
      </c>
    </row>
    <row r="21" spans="1:8" hidden="1" x14ac:dyDescent="0.25">
      <c r="A21" s="2">
        <f>SUM(PlayerTrioGold[[#This Row],[The Fist of Lord Venom]:[Scout, Tank, Support]])</f>
        <v>5.3032407407407403E-2</v>
      </c>
      <c r="B21" s="1" t="s">
        <v>133</v>
      </c>
      <c r="C21" s="1" t="s">
        <v>74</v>
      </c>
      <c r="D21" s="1">
        <f>COUNT(PlayerTrioGold[[#This Row],[The Fist of Lord Venom]:[Scout, Tank, Support]])</f>
        <v>3</v>
      </c>
      <c r="E21">
        <v>1.8159722222222219E-2</v>
      </c>
      <c r="F21">
        <v>1.8634259259259257E-2</v>
      </c>
      <c r="G21">
        <v>1.6238425925925924E-2</v>
      </c>
    </row>
    <row r="22" spans="1:8" x14ac:dyDescent="0.25">
      <c r="A22" s="2">
        <f>SUM(PlayerTrioGold[[#This Row],[The Fist of Lord Venom]:[Scout, Tank, Support]])</f>
        <v>6.9247685185185176E-2</v>
      </c>
      <c r="B22" s="1" t="s">
        <v>133</v>
      </c>
      <c r="C22" s="1" t="s">
        <v>16</v>
      </c>
      <c r="D22" s="1">
        <f>COUNT(PlayerTrioGold[[#This Row],[The Fist of Lord Venom]:[Scout, Tank, Support]])</f>
        <v>4</v>
      </c>
      <c r="E22">
        <v>1.8159722222222219E-2</v>
      </c>
      <c r="F22">
        <v>1.8634259259259257E-2</v>
      </c>
      <c r="G22">
        <v>1.6238425925925924E-2</v>
      </c>
      <c r="H22">
        <v>1.621527777777778E-2</v>
      </c>
    </row>
    <row r="23" spans="1:8" x14ac:dyDescent="0.25">
      <c r="A23" s="2">
        <f>SUM(PlayerTrioGold[[#This Row],[The Fist of Lord Venom]:[Scout, Tank, Support]])</f>
        <v>6.9247685185185176E-2</v>
      </c>
      <c r="B23" s="1" t="s">
        <v>133</v>
      </c>
      <c r="C23" s="1" t="s">
        <v>35</v>
      </c>
      <c r="D23" s="1">
        <f>COUNT(PlayerTrioGold[[#This Row],[The Fist of Lord Venom]:[Scout, Tank, Support]])</f>
        <v>4</v>
      </c>
      <c r="E23">
        <v>1.8159722222222219E-2</v>
      </c>
      <c r="F23">
        <v>1.8634259259259257E-2</v>
      </c>
      <c r="G23">
        <v>1.6238425925925924E-2</v>
      </c>
      <c r="H23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008C-72BD-4921-A360-00098B943BAD}">
  <dimension ref="A1:H14"/>
  <sheetViews>
    <sheetView workbookViewId="0">
      <selection activeCell="D2" sqref="D2:D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710937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SUM(PlayerTrioPlat[[#This Row],[The Fist of Lord Venom]:[Scout, Tank, Support]])</f>
        <v>1.3587962962962963E-2</v>
      </c>
      <c r="B2" s="1" t="s">
        <v>133</v>
      </c>
      <c r="C2" s="1" t="s">
        <v>18</v>
      </c>
      <c r="D2" s="1">
        <f>COUNT(PlayerTrioPlat[[#This Row],[The Fist of Lord Venom]:[Scout, Tank, Support]])</f>
        <v>1</v>
      </c>
      <c r="E2">
        <v>1.3587962962962963E-2</v>
      </c>
    </row>
    <row r="3" spans="1:8" hidden="1" x14ac:dyDescent="0.25">
      <c r="A3" s="2">
        <f>SUM(PlayerTrioPlat[[#This Row],[The Fist of Lord Venom]:[Scout, Tank, Support]])</f>
        <v>2.0682870370370372E-2</v>
      </c>
      <c r="B3" s="1" t="s">
        <v>133</v>
      </c>
      <c r="C3" s="1" t="s">
        <v>57</v>
      </c>
      <c r="D3" s="1">
        <f>COUNT(PlayerTrioPlat[[#This Row],[The Fist of Lord Venom]:[Scout, Tank, Support]])</f>
        <v>1</v>
      </c>
      <c r="E3">
        <v>2.0682870370370372E-2</v>
      </c>
    </row>
    <row r="4" spans="1:8" hidden="1" x14ac:dyDescent="0.25">
      <c r="A4" s="2">
        <f>SUM(PlayerTrioPlat[[#This Row],[The Fist of Lord Venom]:[Scout, Tank, Support]])</f>
        <v>2.0682870370370372E-2</v>
      </c>
      <c r="B4" s="1" t="s">
        <v>133</v>
      </c>
      <c r="C4" s="1" t="s">
        <v>17</v>
      </c>
      <c r="D4" s="1">
        <f>COUNT(PlayerTrioPlat[[#This Row],[The Fist of Lord Venom]:[Scout, Tank, Support]])</f>
        <v>1</v>
      </c>
      <c r="E4">
        <v>2.0682870370370372E-2</v>
      </c>
    </row>
    <row r="5" spans="1:8" x14ac:dyDescent="0.25">
      <c r="A5" s="2">
        <f>SUM(PlayerTrioPlat[[#This Row],[The Fist of Lord Venom]:[Scout, Tank, Support]])</f>
        <v>5.5914351851851854E-2</v>
      </c>
      <c r="B5" s="1" t="s">
        <v>133</v>
      </c>
      <c r="C5" s="1" t="s">
        <v>10</v>
      </c>
      <c r="D5" s="1">
        <f>COUNT(PlayerTrioPlat[[#This Row],[The Fist of Lord Venom]:[Scout, Tank, Support]])</f>
        <v>4</v>
      </c>
      <c r="E5">
        <v>1.3356481481481483E-2</v>
      </c>
      <c r="F5">
        <v>1.2743055555555556E-2</v>
      </c>
      <c r="G5">
        <v>1.5601851851851851E-2</v>
      </c>
      <c r="H5">
        <v>1.4212962962962962E-2</v>
      </c>
    </row>
    <row r="6" spans="1:8" x14ac:dyDescent="0.25">
      <c r="A6" s="2">
        <f>SUM(PlayerTrioPlat[[#This Row],[The Fist of Lord Venom]:[Scout, Tank, Support]])</f>
        <v>5.6157407407407406E-2</v>
      </c>
      <c r="B6" s="1" t="s">
        <v>133</v>
      </c>
      <c r="C6" s="1" t="s">
        <v>51</v>
      </c>
      <c r="D6" s="1">
        <f>COUNT(PlayerTrioPlat[[#This Row],[The Fist of Lord Venom]:[Scout, Tank, Support]])</f>
        <v>4</v>
      </c>
      <c r="E6">
        <v>1.3599537037037037E-2</v>
      </c>
      <c r="F6">
        <v>1.2743055555555556E-2</v>
      </c>
      <c r="G6">
        <v>1.5601851851851851E-2</v>
      </c>
      <c r="H6">
        <v>1.4212962962962962E-2</v>
      </c>
    </row>
    <row r="7" spans="1:8" x14ac:dyDescent="0.25">
      <c r="A7" s="2">
        <f>SUM(PlayerTrioPlat[[#This Row],[The Fist of Lord Venom]:[Scout, Tank, Support]])</f>
        <v>5.6157407407407406E-2</v>
      </c>
      <c r="B7" s="1" t="s">
        <v>133</v>
      </c>
      <c r="C7" s="1" t="s">
        <v>23</v>
      </c>
      <c r="D7" s="1">
        <f>COUNT(PlayerTrioPlat[[#This Row],[The Fist of Lord Venom]:[Scout, Tank, Support]])</f>
        <v>4</v>
      </c>
      <c r="E7">
        <v>1.3599537037037037E-2</v>
      </c>
      <c r="F7">
        <v>1.2743055555555556E-2</v>
      </c>
      <c r="G7">
        <v>1.5601851851851851E-2</v>
      </c>
      <c r="H7">
        <v>1.4212962962962962E-2</v>
      </c>
    </row>
    <row r="8" spans="1:8" x14ac:dyDescent="0.25">
      <c r="A8" s="2">
        <f>SUM(PlayerTrioPlat[[#This Row],[The Fist of Lord Venom]:[Scout, Tank, Support]])</f>
        <v>5.846064814814815E-2</v>
      </c>
      <c r="B8" s="1" t="s">
        <v>133</v>
      </c>
      <c r="C8" s="1" t="s">
        <v>56</v>
      </c>
      <c r="D8" s="1">
        <f>COUNT(PlayerTrioPlat[[#This Row],[The Fist of Lord Venom]:[Scout, Tank, Support]])</f>
        <v>4</v>
      </c>
      <c r="E8">
        <v>1.3356481481481483E-2</v>
      </c>
      <c r="F8">
        <v>1.3125E-2</v>
      </c>
      <c r="G8">
        <v>1.6145833333333335E-2</v>
      </c>
      <c r="H8">
        <v>1.5833333333333335E-2</v>
      </c>
    </row>
    <row r="9" spans="1:8" x14ac:dyDescent="0.25">
      <c r="A9" s="2">
        <f>SUM(PlayerTrioPlat[[#This Row],[The Fist of Lord Venom]:[Scout, Tank, Support]])</f>
        <v>5.846064814814815E-2</v>
      </c>
      <c r="B9" s="1" t="s">
        <v>133</v>
      </c>
      <c r="C9" s="1" t="s">
        <v>19</v>
      </c>
      <c r="D9" s="1">
        <f>COUNT(PlayerTrioPlat[[#This Row],[The Fist of Lord Venom]:[Scout, Tank, Support]])</f>
        <v>4</v>
      </c>
      <c r="E9">
        <v>1.3356481481481483E-2</v>
      </c>
      <c r="F9">
        <v>1.3125E-2</v>
      </c>
      <c r="G9">
        <v>1.6145833333333335E-2</v>
      </c>
      <c r="H9">
        <v>1.5833333333333335E-2</v>
      </c>
    </row>
    <row r="10" spans="1:8" x14ac:dyDescent="0.25">
      <c r="A10" s="2">
        <f>SUM(PlayerTrioPlat[[#This Row],[The Fist of Lord Venom]:[Scout, Tank, Support]])</f>
        <v>6.3449074074074074E-2</v>
      </c>
      <c r="B10" s="1" t="s">
        <v>133</v>
      </c>
      <c r="C10" s="1" t="s">
        <v>61</v>
      </c>
      <c r="D10" s="1">
        <f>COUNT(PlayerTrioPlat[[#This Row],[The Fist of Lord Venom]:[Scout, Tank, Support]])</f>
        <v>4</v>
      </c>
      <c r="E10">
        <v>1.4224537037037037E-2</v>
      </c>
      <c r="F10">
        <v>1.6041666666666666E-2</v>
      </c>
      <c r="G10">
        <v>1.726851851851852E-2</v>
      </c>
      <c r="H10">
        <v>1.5914351851851853E-2</v>
      </c>
    </row>
    <row r="11" spans="1:8" x14ac:dyDescent="0.25">
      <c r="A11" s="2">
        <f>SUM(PlayerTrioPlat[[#This Row],[The Fist of Lord Venom]:[Scout, Tank, Support]])</f>
        <v>6.3449074074074074E-2</v>
      </c>
      <c r="B11" s="1" t="s">
        <v>133</v>
      </c>
      <c r="C11" s="1" t="s">
        <v>60</v>
      </c>
      <c r="D11" s="1">
        <f>COUNT(PlayerTrioPlat[[#This Row],[The Fist of Lord Venom]:[Scout, Tank, Support]])</f>
        <v>4</v>
      </c>
      <c r="E11">
        <v>1.4224537037037037E-2</v>
      </c>
      <c r="F11">
        <v>1.6041666666666666E-2</v>
      </c>
      <c r="G11">
        <v>1.726851851851852E-2</v>
      </c>
      <c r="H11">
        <v>1.5914351851851853E-2</v>
      </c>
    </row>
    <row r="12" spans="1:8" x14ac:dyDescent="0.25">
      <c r="A12" s="2">
        <f>SUM(PlayerTrioPlat[[#This Row],[The Fist of Lord Venom]:[Scout, Tank, Support]])</f>
        <v>6.5405092592592598E-2</v>
      </c>
      <c r="B12" s="1" t="s">
        <v>133</v>
      </c>
      <c r="C12" s="1" t="s">
        <v>26</v>
      </c>
      <c r="D12" s="1">
        <f>COUNT(PlayerTrioPlat[[#This Row],[The Fist of Lord Venom]:[Scout, Tank, Support]])</f>
        <v>4</v>
      </c>
      <c r="E12">
        <v>1.4039351851851851E-2</v>
      </c>
      <c r="F12">
        <v>1.539351851851852E-2</v>
      </c>
      <c r="G12">
        <v>1.7210648148148149E-2</v>
      </c>
      <c r="H12">
        <v>1.8761574074074073E-2</v>
      </c>
    </row>
    <row r="13" spans="1:8" x14ac:dyDescent="0.25">
      <c r="A13" s="2">
        <f>SUM(PlayerTrioPlat[[#This Row],[The Fist of Lord Venom]:[Scout, Tank, Support]])</f>
        <v>6.5405092592592598E-2</v>
      </c>
      <c r="B13" s="1" t="s">
        <v>133</v>
      </c>
      <c r="C13" s="1" t="s">
        <v>48</v>
      </c>
      <c r="D13" s="1">
        <f>COUNT(PlayerTrioPlat[[#This Row],[The Fist of Lord Venom]:[Scout, Tank, Support]])</f>
        <v>4</v>
      </c>
      <c r="E13">
        <v>1.4039351851851851E-2</v>
      </c>
      <c r="F13">
        <v>1.539351851851852E-2</v>
      </c>
      <c r="G13">
        <v>1.7210648148148149E-2</v>
      </c>
      <c r="H13">
        <v>1.8761574074074073E-2</v>
      </c>
    </row>
    <row r="14" spans="1:8" x14ac:dyDescent="0.25">
      <c r="A14" s="2">
        <f>SUM(PlayerTrioPlat[[#This Row],[The Fist of Lord Venom]:[Scout, Tank, Support]])</f>
        <v>6.5405092592592598E-2</v>
      </c>
      <c r="B14" s="1" t="s">
        <v>133</v>
      </c>
      <c r="C14" s="1" t="s">
        <v>39</v>
      </c>
      <c r="D14" s="1">
        <f>COUNT(PlayerTrioPlat[[#This Row],[The Fist of Lord Venom]:[Scout, Tank, Support]])</f>
        <v>4</v>
      </c>
      <c r="E14">
        <v>1.4039351851851851E-2</v>
      </c>
      <c r="F14">
        <v>1.539351851851852E-2</v>
      </c>
      <c r="G14">
        <v>1.7210648148148149E-2</v>
      </c>
      <c r="H14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5BEDB-BD5A-488B-95F7-B3725F453B09}">
  <dimension ref="A1:H18"/>
  <sheetViews>
    <sheetView workbookViewId="0">
      <selection activeCell="C21" sqref="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5.5703125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SUM(PlayerTeamGold[[#This Row],[Normandy Engineer Squad]:[Assuming Direct Control]])</f>
        <v>0</v>
      </c>
      <c r="B2" s="2" t="s">
        <v>133</v>
      </c>
      <c r="C2" s="1" t="s">
        <v>79</v>
      </c>
      <c r="D2" s="1">
        <f>COUNT(PlayerTeamGold[[#This Row],[Normandy Engineer Squad]:[Assuming Direct Control]])</f>
        <v>0</v>
      </c>
      <c r="E2">
        <v>1.4155092592592592E-2</v>
      </c>
    </row>
    <row r="3" spans="1:8" hidden="1" x14ac:dyDescent="0.25">
      <c r="A3" s="2">
        <f>SUM(PlayerTeamGold[[#This Row],[Normandy Engineer Squad]:[Assuming Direct Control]])</f>
        <v>0</v>
      </c>
      <c r="B3" s="2" t="s">
        <v>133</v>
      </c>
      <c r="C3" s="1" t="s">
        <v>36</v>
      </c>
      <c r="D3" s="1">
        <f>COUNT(PlayerTeamGold[[#This Row],[Normandy Engineer Squad]:[Assuming Direct Control]])</f>
        <v>0</v>
      </c>
      <c r="E3">
        <v>1.3935185185185184E-2</v>
      </c>
    </row>
    <row r="4" spans="1:8" hidden="1" x14ac:dyDescent="0.25">
      <c r="A4" s="2">
        <f>SUM(PlayerTeamGold[[#This Row],[Normandy Engineer Squad]:[Assuming Direct Control]])</f>
        <v>0</v>
      </c>
      <c r="B4" s="2" t="s">
        <v>133</v>
      </c>
      <c r="C4" s="1" t="s">
        <v>15</v>
      </c>
      <c r="D4" s="1">
        <f>COUNT(PlayerTeamGold[[#This Row],[Normandy Engineer Squad]:[Assuming Direct Control]])</f>
        <v>0</v>
      </c>
      <c r="E4">
        <v>1.4155092592592592E-2</v>
      </c>
    </row>
    <row r="5" spans="1:8" hidden="1" x14ac:dyDescent="0.25">
      <c r="A5" s="2">
        <f>SUM(PlayerTeamGold[[#This Row],[Normandy Engineer Squad]:[Assuming Direct Control]])</f>
        <v>0</v>
      </c>
      <c r="B5" s="2" t="s">
        <v>133</v>
      </c>
      <c r="C5" s="1" t="s">
        <v>78</v>
      </c>
      <c r="D5" s="1">
        <f>COUNT(PlayerTeamGold[[#This Row],[Normandy Engineer Squad]:[Assuming Direct Control]])</f>
        <v>0</v>
      </c>
      <c r="E5">
        <v>1.3935185185185184E-2</v>
      </c>
    </row>
    <row r="6" spans="1:8" hidden="1" x14ac:dyDescent="0.25">
      <c r="A6" s="2">
        <f>SUM(PlayerTeamGold[[#This Row],[Normandy Engineer Squad]:[Assuming Direct Control]])</f>
        <v>0</v>
      </c>
      <c r="B6" s="2" t="s">
        <v>133</v>
      </c>
      <c r="C6" s="1" t="s">
        <v>65</v>
      </c>
      <c r="D6" s="1">
        <f>COUNT(PlayerTeamGold[[#This Row],[Normandy Engineer Squad]:[Assuming Direct Control]])</f>
        <v>0</v>
      </c>
      <c r="E6">
        <v>1.3935185185185184E-2</v>
      </c>
    </row>
    <row r="7" spans="1:8" hidden="1" x14ac:dyDescent="0.25">
      <c r="A7" s="2">
        <f>SUM(PlayerTeamGold[[#This Row],[Normandy Engineer Squad]:[Assuming Direct Control]])</f>
        <v>0</v>
      </c>
      <c r="B7" s="2" t="s">
        <v>133</v>
      </c>
      <c r="C7" s="1" t="s">
        <v>72</v>
      </c>
      <c r="D7" s="1">
        <f>COUNT(PlayerTeamGold[[#This Row],[Normandy Engineer Squad]:[Assuming Direct Control]])</f>
        <v>0</v>
      </c>
      <c r="E7">
        <v>1.4155092592592592E-2</v>
      </c>
    </row>
    <row r="8" spans="1:8" hidden="1" x14ac:dyDescent="0.25">
      <c r="A8" s="2">
        <f>SUM(PlayerTeamGold[[#This Row],[Normandy Engineer Squad]:[Assuming Direct Control]])</f>
        <v>0</v>
      </c>
      <c r="B8" s="2" t="s">
        <v>133</v>
      </c>
      <c r="C8" s="1" t="s">
        <v>49</v>
      </c>
      <c r="D8" s="1">
        <f>COUNT(PlayerTeamGold[[#This Row],[Normandy Engineer Squad]:[Assuming Direct Control]])</f>
        <v>0</v>
      </c>
      <c r="E8">
        <v>1.4155092592592592E-2</v>
      </c>
    </row>
    <row r="9" spans="1:8" hidden="1" x14ac:dyDescent="0.25">
      <c r="A9" s="2">
        <f>SUM(PlayerTeamGold[[#This Row],[Normandy Engineer Squad]:[Assuming Direct Control]])</f>
        <v>0</v>
      </c>
      <c r="B9" s="2" t="s">
        <v>133</v>
      </c>
      <c r="C9" s="1" t="s">
        <v>14</v>
      </c>
      <c r="D9" s="1">
        <f>COUNT(PlayerTeamGold[[#This Row],[Normandy Engineer Squad]:[Assuming Direct Control]])</f>
        <v>0</v>
      </c>
      <c r="E9">
        <v>1.3935185185185184E-2</v>
      </c>
    </row>
    <row r="10" spans="1:8" hidden="1" x14ac:dyDescent="0.25">
      <c r="A10" s="2">
        <f>SUM(PlayerTeamGold[[#This Row],[Normandy Engineer Squad]:[Assuming Direct Control]])</f>
        <v>1.7164351851851851E-2</v>
      </c>
      <c r="B10" s="2" t="s">
        <v>133</v>
      </c>
      <c r="C10" s="1" t="s">
        <v>80</v>
      </c>
      <c r="D10" s="1">
        <f>COUNT(PlayerTeamGold[[#This Row],[Normandy Engineer Squad]:[Assuming Direct Control]])</f>
        <v>1</v>
      </c>
      <c r="F10">
        <v>1.7164351851851851E-2</v>
      </c>
    </row>
    <row r="11" spans="1:8" hidden="1" x14ac:dyDescent="0.25">
      <c r="A11" s="2">
        <f>SUM(PlayerTeamGold[[#This Row],[Normandy Engineer Squad]:[Assuming Direct Control]])</f>
        <v>1.8194444444444444E-2</v>
      </c>
      <c r="B11" s="2" t="s">
        <v>133</v>
      </c>
      <c r="C11" s="1" t="s">
        <v>74</v>
      </c>
      <c r="D11" s="1">
        <f>COUNT(PlayerTeamGold[[#This Row],[Normandy Engineer Squad]:[Assuming Direct Control]])</f>
        <v>1</v>
      </c>
      <c r="E11">
        <v>1.4606481481481482E-2</v>
      </c>
      <c r="G11">
        <v>1.8194444444444444E-2</v>
      </c>
      <c r="H11">
        <v>2.4687499999999998E-2</v>
      </c>
    </row>
    <row r="12" spans="1:8" hidden="1" x14ac:dyDescent="0.25">
      <c r="A12" s="2">
        <f>SUM(PlayerTeamGold[[#This Row],[Normandy Engineer Squad]:[Assuming Direct Control]])</f>
        <v>2.627314814814815E-2</v>
      </c>
      <c r="B12" s="2" t="s">
        <v>133</v>
      </c>
      <c r="C12" s="1" t="s">
        <v>13</v>
      </c>
      <c r="D12" s="1">
        <f>COUNT(PlayerTeamGold[[#This Row],[Normandy Engineer Squad]:[Assuming Direct Control]])</f>
        <v>2</v>
      </c>
      <c r="E12">
        <v>1.2858796296296297E-2</v>
      </c>
      <c r="F12">
        <v>1.2175925925925929E-2</v>
      </c>
      <c r="G12">
        <v>1.4097222222222221E-2</v>
      </c>
      <c r="H12">
        <v>2.1412037037037035E-2</v>
      </c>
    </row>
    <row r="13" spans="1:8" hidden="1" x14ac:dyDescent="0.25">
      <c r="A13" s="2">
        <f>SUM(PlayerTeamGold[[#This Row],[Normandy Engineer Squad]:[Assuming Direct Control]])</f>
        <v>2.627314814814815E-2</v>
      </c>
      <c r="B13" s="2" t="s">
        <v>133</v>
      </c>
      <c r="C13" s="1" t="s">
        <v>71</v>
      </c>
      <c r="D13" s="1">
        <f>COUNT(PlayerTeamGold[[#This Row],[Normandy Engineer Squad]:[Assuming Direct Control]])</f>
        <v>2</v>
      </c>
      <c r="E13">
        <v>1.2858796296296297E-2</v>
      </c>
      <c r="F13">
        <v>1.2175925925925929E-2</v>
      </c>
      <c r="G13">
        <v>1.4097222222222221E-2</v>
      </c>
      <c r="H13">
        <v>2.1412037037037035E-2</v>
      </c>
    </row>
    <row r="14" spans="1:8" hidden="1" x14ac:dyDescent="0.25">
      <c r="A14" s="2">
        <f>SUM(PlayerTeamGold[[#This Row],[Normandy Engineer Squad]:[Assuming Direct Control]])</f>
        <v>2.627314814814815E-2</v>
      </c>
      <c r="B14" s="2" t="s">
        <v>133</v>
      </c>
      <c r="C14" s="1" t="s">
        <v>75</v>
      </c>
      <c r="D14" s="1">
        <f>COUNT(PlayerTeamGold[[#This Row],[Normandy Engineer Squad]:[Assuming Direct Control]])</f>
        <v>2</v>
      </c>
      <c r="E14">
        <v>1.2858796296296297E-2</v>
      </c>
      <c r="F14">
        <v>1.2175925925925929E-2</v>
      </c>
      <c r="G14">
        <v>1.4097222222222221E-2</v>
      </c>
      <c r="H14">
        <v>2.1412037037037035E-2</v>
      </c>
    </row>
    <row r="15" spans="1:8" hidden="1" x14ac:dyDescent="0.25">
      <c r="A15" s="2">
        <f>SUM(PlayerTeamGold[[#This Row],[Normandy Engineer Squad]:[Assuming Direct Control]])</f>
        <v>2.627314814814815E-2</v>
      </c>
      <c r="B15" s="2" t="s">
        <v>133</v>
      </c>
      <c r="C15" s="1" t="s">
        <v>45</v>
      </c>
      <c r="D15" s="1">
        <f>COUNT(PlayerTeamGold[[#This Row],[Normandy Engineer Squad]:[Assuming Direct Control]])</f>
        <v>2</v>
      </c>
      <c r="E15">
        <v>1.2858796296296297E-2</v>
      </c>
      <c r="F15">
        <v>1.2175925925925929E-2</v>
      </c>
      <c r="G15">
        <v>1.4097222222222221E-2</v>
      </c>
      <c r="H15">
        <v>2.1412037037037035E-2</v>
      </c>
    </row>
    <row r="16" spans="1:8" hidden="1" x14ac:dyDescent="0.25">
      <c r="A16" s="2">
        <f>SUM(PlayerTeamGold[[#This Row],[Normandy Engineer Squad]:[Assuming Direct Control]])</f>
        <v>3.5358796296296291E-2</v>
      </c>
      <c r="B16" s="2" t="s">
        <v>133</v>
      </c>
      <c r="C16" s="1" t="s">
        <v>16</v>
      </c>
      <c r="D16" s="1">
        <f>COUNT(PlayerTeamGold[[#This Row],[Normandy Engineer Squad]:[Assuming Direct Control]])</f>
        <v>2</v>
      </c>
      <c r="E16">
        <v>1.4606481481481482E-2</v>
      </c>
      <c r="F16">
        <v>1.7164351851851851E-2</v>
      </c>
      <c r="G16">
        <v>1.8194444444444444E-2</v>
      </c>
      <c r="H16">
        <v>2.4687499999999998E-2</v>
      </c>
    </row>
    <row r="17" spans="1:8" hidden="1" x14ac:dyDescent="0.25">
      <c r="A17" s="2">
        <f>SUM(PlayerTeamGold[[#This Row],[Normandy Engineer Squad]:[Assuming Direct Control]])</f>
        <v>3.5358796296296291E-2</v>
      </c>
      <c r="B17" s="2" t="s">
        <v>133</v>
      </c>
      <c r="C17" s="1" t="s">
        <v>35</v>
      </c>
      <c r="D17" s="1">
        <f>COUNT(PlayerTeamGold[[#This Row],[Normandy Engineer Squad]:[Assuming Direct Control]])</f>
        <v>2</v>
      </c>
      <c r="E17">
        <v>1.4606481481481482E-2</v>
      </c>
      <c r="F17">
        <v>1.7164351851851851E-2</v>
      </c>
      <c r="G17">
        <v>1.8194444444444444E-2</v>
      </c>
      <c r="H17">
        <v>2.4687499999999998E-2</v>
      </c>
    </row>
    <row r="18" spans="1:8" hidden="1" x14ac:dyDescent="0.25">
      <c r="A18" s="2">
        <f>SUM(PlayerTeamGold[[#This Row],[Normandy Engineer Squad]:[Assuming Direct Control]])</f>
        <v>3.5358796296296291E-2</v>
      </c>
      <c r="B18" s="2" t="s">
        <v>133</v>
      </c>
      <c r="C18" s="1" t="s">
        <v>73</v>
      </c>
      <c r="D18" s="1">
        <f>COUNT(PlayerTeamGold[[#This Row],[Normandy Engineer Squad]:[Assuming Direct Control]])</f>
        <v>2</v>
      </c>
      <c r="E18">
        <v>1.4606481481481482E-2</v>
      </c>
      <c r="F18">
        <v>1.7164351851851851E-2</v>
      </c>
      <c r="G18">
        <v>1.8194444444444444E-2</v>
      </c>
      <c r="H18">
        <v>2.4687499999999998E-2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88637-EC97-40F3-A001-65D09C2708A8}">
  <dimension ref="A1:H23"/>
  <sheetViews>
    <sheetView workbookViewId="0">
      <selection activeCell="D26" sqref="D26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SUM(PlayerTeamPlat[[#This Row],[Master and Commander]:[Paradox Equation]])</f>
        <v>1.2569444444444446E-2</v>
      </c>
      <c r="B2" s="2" t="s">
        <v>133</v>
      </c>
      <c r="C2" s="1" t="s">
        <v>57</v>
      </c>
      <c r="D2" s="1">
        <f>COUNT(PlayerTeamPlat[[#This Row],[Master and Commander]:[Paradox Equation]])</f>
        <v>1</v>
      </c>
      <c r="F2">
        <v>1.2569444444444446E-2</v>
      </c>
    </row>
    <row r="3" spans="1:8" hidden="1" x14ac:dyDescent="0.25">
      <c r="A3" s="2">
        <f>SUM(PlayerTeamPlat[[#This Row],[Master and Commander]:[Paradox Equation]])</f>
        <v>1.511574074074074E-2</v>
      </c>
      <c r="B3" s="2" t="s">
        <v>133</v>
      </c>
      <c r="C3" s="1" t="s">
        <v>21</v>
      </c>
      <c r="D3" s="1">
        <f>COUNT(PlayerTeamPlat[[#This Row],[Master and Commander]:[Paradox Equation]])</f>
        <v>1</v>
      </c>
      <c r="E3">
        <v>1.511574074074074E-2</v>
      </c>
    </row>
    <row r="4" spans="1:8" hidden="1" x14ac:dyDescent="0.25">
      <c r="A4" s="2">
        <f>SUM(PlayerTeamPlat[[#This Row],[Master and Commander]:[Paradox Equation]])</f>
        <v>1.5277777777777777E-2</v>
      </c>
      <c r="B4" s="2" t="s">
        <v>133</v>
      </c>
      <c r="C4" s="1" t="s">
        <v>59</v>
      </c>
      <c r="D4" s="1">
        <f>COUNT(PlayerTeamPlat[[#This Row],[Master and Commander]:[Paradox Equation]])</f>
        <v>1</v>
      </c>
      <c r="E4">
        <v>1.5277777777777777E-2</v>
      </c>
    </row>
    <row r="5" spans="1:8" hidden="1" x14ac:dyDescent="0.25">
      <c r="A5" s="2">
        <f>SUM(PlayerTeamPlat[[#This Row],[Master and Commander]:[Paradox Equation]])</f>
        <v>1.5277777777777777E-2</v>
      </c>
      <c r="B5" s="2" t="s">
        <v>133</v>
      </c>
      <c r="C5" s="1" t="s">
        <v>68</v>
      </c>
      <c r="D5" s="1">
        <f>COUNT(PlayerTeamPlat[[#This Row],[Master and Commander]:[Paradox Equation]])</f>
        <v>1</v>
      </c>
      <c r="E5">
        <v>1.5277777777777777E-2</v>
      </c>
    </row>
    <row r="6" spans="1:8" hidden="1" x14ac:dyDescent="0.25">
      <c r="A6" s="2">
        <f>SUM(PlayerTeamPlat[[#This Row],[Master and Commander]:[Paradox Equation]])</f>
        <v>1.7326388888888888E-2</v>
      </c>
      <c r="B6" s="2" t="s">
        <v>133</v>
      </c>
      <c r="C6" s="1" t="s">
        <v>61</v>
      </c>
      <c r="D6" s="1">
        <f>COUNT(PlayerTeamPlat[[#This Row],[Master and Commander]:[Paradox Equation]])</f>
        <v>1</v>
      </c>
      <c r="G6">
        <v>1.7326388888888888E-2</v>
      </c>
    </row>
    <row r="7" spans="1:8" hidden="1" x14ac:dyDescent="0.25">
      <c r="A7" s="2">
        <f>SUM(PlayerTeamPlat[[#This Row],[Master and Commander]:[Paradox Equation]])</f>
        <v>1.7326388888888888E-2</v>
      </c>
      <c r="B7" s="2" t="s">
        <v>133</v>
      </c>
      <c r="C7" s="1" t="s">
        <v>50</v>
      </c>
      <c r="D7" s="1">
        <f>COUNT(PlayerTeamPlat[[#This Row],[Master and Commander]:[Paradox Equation]])</f>
        <v>1</v>
      </c>
      <c r="G7">
        <v>1.7326388888888888E-2</v>
      </c>
    </row>
    <row r="8" spans="1:8" hidden="1" x14ac:dyDescent="0.25">
      <c r="A8" s="2">
        <f>SUM(PlayerTeamPlat[[#This Row],[Master and Commander]:[Paradox Equation]])</f>
        <v>1.9317129629629629E-2</v>
      </c>
      <c r="B8" s="2" t="s">
        <v>133</v>
      </c>
      <c r="C8" s="1" t="s">
        <v>77</v>
      </c>
      <c r="D8" s="1">
        <f>COUNT(PlayerTeamPlat[[#This Row],[Master and Commander]:[Paradox Equation]])</f>
        <v>1</v>
      </c>
      <c r="G8">
        <v>1.9317129629629629E-2</v>
      </c>
    </row>
    <row r="9" spans="1:8" hidden="1" x14ac:dyDescent="0.25">
      <c r="A9" s="2">
        <f>SUM(PlayerTeamPlat[[#This Row],[Master and Commander]:[Paradox Equation]])</f>
        <v>2.1180555555555553E-2</v>
      </c>
      <c r="B9" s="2" t="s">
        <v>133</v>
      </c>
      <c r="C9" s="1" t="s">
        <v>70</v>
      </c>
      <c r="D9" s="1">
        <f>COUNT(PlayerTeamPlat[[#This Row],[Master and Commander]:[Paradox Equation]])</f>
        <v>1</v>
      </c>
      <c r="H9">
        <v>2.1180555555555553E-2</v>
      </c>
    </row>
    <row r="10" spans="1:8" hidden="1" x14ac:dyDescent="0.25">
      <c r="A10" s="2">
        <f>SUM(PlayerTeamPlat[[#This Row],[Master and Commander]:[Paradox Equation]])</f>
        <v>3.2604166666666663E-2</v>
      </c>
      <c r="B10" s="2" t="s">
        <v>133</v>
      </c>
      <c r="C10" s="1" t="s">
        <v>60</v>
      </c>
      <c r="D10" s="1">
        <f>COUNT(PlayerTeamPlat[[#This Row],[Master and Commander]:[Paradox Equation]])</f>
        <v>2</v>
      </c>
      <c r="E10">
        <v>1.5277777777777777E-2</v>
      </c>
      <c r="G10">
        <v>1.7326388888888888E-2</v>
      </c>
    </row>
    <row r="11" spans="1:8" hidden="1" x14ac:dyDescent="0.25">
      <c r="A11" s="2">
        <f>SUM(PlayerTeamPlat[[#This Row],[Master and Commander]:[Paradox Equation]])</f>
        <v>3.7291666666666667E-2</v>
      </c>
      <c r="B11" s="2" t="s">
        <v>133</v>
      </c>
      <c r="C11" s="1" t="s">
        <v>56</v>
      </c>
      <c r="D11" s="1">
        <f>COUNT(PlayerTeamPlat[[#This Row],[Master and Commander]:[Paradox Equation]])</f>
        <v>3</v>
      </c>
      <c r="E11">
        <v>1.119212962962963E-2</v>
      </c>
      <c r="F11">
        <v>1.2743055555555556E-2</v>
      </c>
      <c r="G11">
        <v>1.3356481481481483E-2</v>
      </c>
    </row>
    <row r="12" spans="1:8" hidden="1" x14ac:dyDescent="0.25">
      <c r="A12" s="2">
        <f>SUM(PlayerTeamPlat[[#This Row],[Master and Commander]:[Paradox Equation]])</f>
        <v>4.0497685185185178E-2</v>
      </c>
      <c r="B12" s="2" t="s">
        <v>133</v>
      </c>
      <c r="C12" s="1" t="s">
        <v>7</v>
      </c>
      <c r="D12" s="1">
        <f>COUNT(PlayerTeamPlat[[#This Row],[Master and Commander]:[Paradox Equation]])</f>
        <v>2</v>
      </c>
      <c r="G12">
        <v>1.9317129629629629E-2</v>
      </c>
      <c r="H12">
        <v>2.1180555555555553E-2</v>
      </c>
    </row>
    <row r="13" spans="1:8" hidden="1" x14ac:dyDescent="0.25">
      <c r="A13" s="2">
        <f>SUM(PlayerTeamPlat[[#This Row],[Master and Commander]:[Paradox Equation]])</f>
        <v>4.0497685185185178E-2</v>
      </c>
      <c r="B13" s="2" t="s">
        <v>133</v>
      </c>
      <c r="C13" s="1" t="s">
        <v>64</v>
      </c>
      <c r="D13" s="1">
        <f>COUNT(PlayerTeamPlat[[#This Row],[Master and Commander]:[Paradox Equation]])</f>
        <v>2</v>
      </c>
      <c r="G13">
        <v>1.9317129629629629E-2</v>
      </c>
      <c r="H13">
        <v>2.1180555555555553E-2</v>
      </c>
    </row>
    <row r="14" spans="1:8" x14ac:dyDescent="0.25">
      <c r="A14" s="2">
        <f>SUM(PlayerTeamPlat[[#This Row],[Master and Commander]:[Paradox Equation]])</f>
        <v>4.8796296296296296E-2</v>
      </c>
      <c r="B14" s="2" t="s">
        <v>133</v>
      </c>
      <c r="C14" s="1" t="s">
        <v>19</v>
      </c>
      <c r="D14" s="1">
        <f>COUNT(PlayerTeamPlat[[#This Row],[Master and Commander]:[Paradox Equation]])</f>
        <v>4</v>
      </c>
      <c r="E14">
        <v>1.0601851851851854E-2</v>
      </c>
      <c r="F14">
        <v>1.1759259259259259E-2</v>
      </c>
      <c r="G14">
        <v>1.3356481481481483E-2</v>
      </c>
      <c r="H14">
        <v>1.3078703703703703E-2</v>
      </c>
    </row>
    <row r="15" spans="1:8" x14ac:dyDescent="0.25">
      <c r="A15" s="2">
        <f>SUM(PlayerTeamPlat[[#This Row],[Master and Commander]:[Paradox Equation]])</f>
        <v>4.8796296296296296E-2</v>
      </c>
      <c r="B15" s="2" t="s">
        <v>133</v>
      </c>
      <c r="C15" s="1" t="s">
        <v>23</v>
      </c>
      <c r="D15" s="1">
        <f>COUNT(PlayerTeamPlat[[#This Row],[Master and Commander]:[Paradox Equation]])</f>
        <v>4</v>
      </c>
      <c r="E15">
        <v>1.0601851851851854E-2</v>
      </c>
      <c r="F15">
        <v>1.1759259259259259E-2</v>
      </c>
      <c r="G15">
        <v>1.3356481481481483E-2</v>
      </c>
      <c r="H15">
        <v>1.3078703703703703E-2</v>
      </c>
    </row>
    <row r="16" spans="1:8" x14ac:dyDescent="0.25">
      <c r="A16" s="2">
        <f>SUM(PlayerTeamPlat[[#This Row],[Master and Commander]:[Paradox Equation]])</f>
        <v>4.9467592592592591E-2</v>
      </c>
      <c r="B16" s="2" t="s">
        <v>133</v>
      </c>
      <c r="C16" s="1" t="s">
        <v>51</v>
      </c>
      <c r="D16" s="1">
        <f>COUNT(PlayerTeamPlat[[#This Row],[Master and Commander]:[Paradox Equation]])</f>
        <v>4</v>
      </c>
      <c r="E16">
        <v>1.0601851851851854E-2</v>
      </c>
      <c r="F16">
        <v>1.1759259259259259E-2</v>
      </c>
      <c r="G16">
        <v>1.4027777777777778E-2</v>
      </c>
      <c r="H16">
        <v>1.3078703703703703E-2</v>
      </c>
    </row>
    <row r="17" spans="1:8" x14ac:dyDescent="0.25">
      <c r="A17" s="2">
        <f>SUM(PlayerTeamPlat[[#This Row],[Master and Commander]:[Paradox Equation]])</f>
        <v>4.9930555555555561E-2</v>
      </c>
      <c r="B17" s="2" t="s">
        <v>133</v>
      </c>
      <c r="C17" s="1" t="s">
        <v>17</v>
      </c>
      <c r="D17" s="1">
        <f>COUNT(PlayerTeamPlat[[#This Row],[Master and Commander]:[Paradox Equation]])</f>
        <v>4</v>
      </c>
      <c r="E17">
        <v>1.0601851851851854E-2</v>
      </c>
      <c r="F17">
        <v>1.2569444444444446E-2</v>
      </c>
      <c r="G17">
        <v>1.3356481481481483E-2</v>
      </c>
      <c r="H17">
        <v>1.3402777777777777E-2</v>
      </c>
    </row>
    <row r="18" spans="1:8" x14ac:dyDescent="0.25">
      <c r="A18" s="2">
        <f>SUM(PlayerTeamPlat[[#This Row],[Master and Commander]:[Paradox Equation]])</f>
        <v>5.0590277777777776E-2</v>
      </c>
      <c r="B18" s="2" t="s">
        <v>133</v>
      </c>
      <c r="C18" s="1" t="s">
        <v>18</v>
      </c>
      <c r="D18" s="1">
        <f>COUNT(PlayerTeamPlat[[#This Row],[Master and Commander]:[Paradox Equation]])</f>
        <v>4</v>
      </c>
      <c r="E18">
        <v>1.119212962962963E-2</v>
      </c>
      <c r="F18">
        <v>1.2569444444444446E-2</v>
      </c>
      <c r="G18">
        <v>1.3425925925925924E-2</v>
      </c>
      <c r="H18">
        <v>1.3402777777777777E-2</v>
      </c>
    </row>
    <row r="19" spans="1:8" x14ac:dyDescent="0.25">
      <c r="A19" s="2">
        <f>SUM(PlayerTeamPlat[[#This Row],[Master and Commander]:[Paradox Equation]])</f>
        <v>5.108796296296296E-2</v>
      </c>
      <c r="B19" s="2" t="s">
        <v>133</v>
      </c>
      <c r="C19" s="1" t="s">
        <v>10</v>
      </c>
      <c r="D19" s="1">
        <f>COUNT(PlayerTeamPlat[[#This Row],[Master and Commander]:[Paradox Equation]])</f>
        <v>4</v>
      </c>
      <c r="E19">
        <v>1.2222222222222223E-2</v>
      </c>
      <c r="F19">
        <v>1.1759259259259259E-2</v>
      </c>
      <c r="G19">
        <v>1.4027777777777778E-2</v>
      </c>
      <c r="H19">
        <v>1.3078703703703703E-2</v>
      </c>
    </row>
    <row r="20" spans="1:8" x14ac:dyDescent="0.25">
      <c r="A20" s="2">
        <f>SUM(PlayerTeamPlat[[#This Row],[Master and Commander]:[Paradox Equation]])</f>
        <v>6.5844907407407408E-2</v>
      </c>
      <c r="B20" s="2" t="s">
        <v>133</v>
      </c>
      <c r="C20" s="1" t="s">
        <v>26</v>
      </c>
      <c r="D20" s="1">
        <f>COUNT(PlayerTeamPlat[[#This Row],[Master and Commander]:[Paradox Equation]])</f>
        <v>4</v>
      </c>
      <c r="E20">
        <v>1.4004629629629631E-2</v>
      </c>
      <c r="F20">
        <v>1.4571759259259258E-2</v>
      </c>
      <c r="G20">
        <v>1.539351851851852E-2</v>
      </c>
      <c r="H20">
        <v>2.1875000000000002E-2</v>
      </c>
    </row>
    <row r="21" spans="1:8" x14ac:dyDescent="0.25">
      <c r="A21" s="2">
        <f>SUM(PlayerTeamPlat[[#This Row],[Master and Commander]:[Paradox Equation]])</f>
        <v>6.5844907407407408E-2</v>
      </c>
      <c r="B21" s="2" t="s">
        <v>133</v>
      </c>
      <c r="C21" s="1" t="s">
        <v>20</v>
      </c>
      <c r="D21" s="1">
        <f>COUNT(PlayerTeamPlat[[#This Row],[Master and Commander]:[Paradox Equation]])</f>
        <v>4</v>
      </c>
      <c r="E21">
        <v>1.4004629629629631E-2</v>
      </c>
      <c r="F21">
        <v>1.4571759259259258E-2</v>
      </c>
      <c r="G21">
        <v>1.539351851851852E-2</v>
      </c>
      <c r="H21">
        <v>2.1875000000000002E-2</v>
      </c>
    </row>
    <row r="22" spans="1:8" x14ac:dyDescent="0.25">
      <c r="A22" s="2">
        <f>SUM(PlayerTeamPlat[[#This Row],[Master and Commander]:[Paradox Equation]])</f>
        <v>6.5844907407407408E-2</v>
      </c>
      <c r="B22" s="2" t="s">
        <v>133</v>
      </c>
      <c r="C22" s="1" t="s">
        <v>48</v>
      </c>
      <c r="D22" s="1">
        <f>COUNT(PlayerTeamPlat[[#This Row],[Master and Commander]:[Paradox Equation]])</f>
        <v>4</v>
      </c>
      <c r="E22">
        <v>1.4004629629629631E-2</v>
      </c>
      <c r="F22">
        <v>1.4571759259259258E-2</v>
      </c>
      <c r="G22">
        <v>1.539351851851852E-2</v>
      </c>
      <c r="H22">
        <v>2.1875000000000002E-2</v>
      </c>
    </row>
    <row r="23" spans="1:8" x14ac:dyDescent="0.25">
      <c r="A23" s="2">
        <f>SUM(PlayerTeamPlat[[#This Row],[Master and Commander]:[Paradox Equation]])</f>
        <v>6.5844907407407408E-2</v>
      </c>
      <c r="B23" s="2" t="s">
        <v>133</v>
      </c>
      <c r="C23" s="1" t="s">
        <v>39</v>
      </c>
      <c r="D23" s="1">
        <f>COUNT(PlayerTeamPlat[[#This Row],[Master and Commander]:[Paradox Equation]])</f>
        <v>4</v>
      </c>
      <c r="E23">
        <v>1.4004629629629631E-2</v>
      </c>
      <c r="F23">
        <v>1.4571759259259258E-2</v>
      </c>
      <c r="G23">
        <v>1.539351851851852E-2</v>
      </c>
      <c r="H23">
        <v>2.1875000000000002E-2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E0C8-48D7-49F6-8BF3-26668E5D8CE7}">
  <dimension ref="A1:T58"/>
  <sheetViews>
    <sheetView workbookViewId="0">
      <selection activeCell="A54" sqref="A5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2" width="17.7109375" bestFit="1" customWidth="1"/>
    <col min="23" max="23" width="20.42578125" bestFit="1" customWidth="1"/>
    <col min="24" max="24" width="23.28515625" bestFit="1" customWidth="1"/>
    <col min="25" max="25" width="27.85546875" bestFit="1" customWidth="1"/>
    <col min="26" max="26" width="19.7109375" bestFit="1" customWidth="1"/>
    <col min="27" max="27" width="13.5703125" bestFit="1" customWidth="1"/>
    <col min="28" max="28" width="19.85546875" bestFit="1" customWidth="1"/>
    <col min="29" max="29" width="19.140625" bestFit="1" customWidth="1"/>
    <col min="30" max="30" width="20.42578125" bestFit="1" customWidth="1"/>
    <col min="31" max="31" width="21.140625" bestFit="1" customWidth="1"/>
    <col min="32" max="32" width="12" bestFit="1" customWidth="1"/>
    <col min="33" max="33" width="15.85546875" bestFit="1" customWidth="1"/>
    <col min="34" max="34" width="20.42578125" bestFit="1" customWidth="1"/>
    <col min="35" max="35" width="17.7109375" bestFit="1" customWidth="1"/>
    <col min="36" max="36" width="20.425781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SUM(Legion[[#This Row],[Monster Mash Special - Blood Rage! - Part 2]:[Scout, Tank, Support]])</f>
        <v>1.3935185185185184E-2</v>
      </c>
      <c r="B2" s="2" t="s">
        <v>133</v>
      </c>
      <c r="C2" s="1" t="s">
        <v>78</v>
      </c>
      <c r="D2" s="1">
        <f>COUNT(Legion[[#This Row],[Monster Mash Special - Blood Rage! - Part 2]:[Scout, Tank, Support]])</f>
        <v>1</v>
      </c>
      <c r="M2">
        <v>1.3935185185185184E-2</v>
      </c>
    </row>
    <row r="3" spans="1:20" hidden="1" x14ac:dyDescent="0.25">
      <c r="A3" s="2">
        <f>SUM(Legion[[#This Row],[Monster Mash Special - Blood Rage! - Part 2]:[Scout, Tank, Support]])</f>
        <v>1.3935185185185184E-2</v>
      </c>
      <c r="B3" s="2" t="s">
        <v>133</v>
      </c>
      <c r="C3" s="1" t="s">
        <v>65</v>
      </c>
      <c r="D3" s="1">
        <f>COUNT(Legion[[#This Row],[Monster Mash Special - Blood Rage! - Part 2]:[Scout, Tank, Support]])</f>
        <v>1</v>
      </c>
      <c r="M3">
        <v>1.3935185185185184E-2</v>
      </c>
    </row>
    <row r="4" spans="1:20" hidden="1" x14ac:dyDescent="0.25">
      <c r="A4" s="2">
        <f>SUM(Legion[[#This Row],[Monster Mash Special - Blood Rage! - Part 2]:[Scout, Tank, Support]])</f>
        <v>1.3935185185185184E-2</v>
      </c>
      <c r="B4" s="2" t="s">
        <v>133</v>
      </c>
      <c r="C4" s="1" t="s">
        <v>14</v>
      </c>
      <c r="D4" s="1">
        <f>COUNT(Legion[[#This Row],[Monster Mash Special - Blood Rage! - Part 2]:[Scout, Tank, Support]])</f>
        <v>1</v>
      </c>
      <c r="M4">
        <v>1.3935185185185184E-2</v>
      </c>
    </row>
    <row r="5" spans="1:20" hidden="1" x14ac:dyDescent="0.25">
      <c r="A5" s="2">
        <f>SUM(Legion[[#This Row],[Monster Mash Special - Blood Rage! - Part 2]:[Scout, Tank, Support]])</f>
        <v>1.3958333333333335E-2</v>
      </c>
      <c r="B5" s="2" t="s">
        <v>133</v>
      </c>
      <c r="C5" s="1" t="s">
        <v>55</v>
      </c>
      <c r="D5" s="1">
        <f>COUNT(Legion[[#This Row],[Monster Mash Special - Blood Rage! - Part 2]:[Scout, Tank, Support]])</f>
        <v>1</v>
      </c>
      <c r="L5">
        <v>1.3958333333333335E-2</v>
      </c>
    </row>
    <row r="6" spans="1:20" hidden="1" x14ac:dyDescent="0.25">
      <c r="A6" s="2">
        <f>SUM(Legion[[#This Row],[Monster Mash Special - Blood Rage! - Part 2]:[Scout, Tank, Support]])</f>
        <v>1.4155092592592592E-2</v>
      </c>
      <c r="B6" s="2" t="s">
        <v>133</v>
      </c>
      <c r="C6" s="1" t="s">
        <v>79</v>
      </c>
      <c r="D6" s="1">
        <f>COUNT(Legion[[#This Row],[Monster Mash Special - Blood Rage! - Part 2]:[Scout, Tank, Support]])</f>
        <v>1</v>
      </c>
      <c r="M6">
        <v>1.4155092592592592E-2</v>
      </c>
    </row>
    <row r="7" spans="1:20" hidden="1" x14ac:dyDescent="0.25">
      <c r="A7" s="2">
        <f>SUM(Legion[[#This Row],[Monster Mash Special - Blood Rage! - Part 2]:[Scout, Tank, Support]])</f>
        <v>1.4155092592592592E-2</v>
      </c>
      <c r="B7" s="2" t="s">
        <v>133</v>
      </c>
      <c r="C7" s="1" t="s">
        <v>15</v>
      </c>
      <c r="D7" s="1">
        <f>COUNT(Legion[[#This Row],[Monster Mash Special - Blood Rage! - Part 2]:[Scout, Tank, Support]])</f>
        <v>1</v>
      </c>
      <c r="M7">
        <v>1.4155092592592592E-2</v>
      </c>
    </row>
    <row r="8" spans="1:20" hidden="1" x14ac:dyDescent="0.25">
      <c r="A8" s="2">
        <f>SUM(Legion[[#This Row],[Monster Mash Special - Blood Rage! - Part 2]:[Scout, Tank, Support]])</f>
        <v>1.4155092592592592E-2</v>
      </c>
      <c r="B8" s="2" t="s">
        <v>133</v>
      </c>
      <c r="C8" s="1" t="s">
        <v>72</v>
      </c>
      <c r="D8" s="1">
        <f>COUNT(Legion[[#This Row],[Monster Mash Special - Blood Rage! - Part 2]:[Scout, Tank, Support]])</f>
        <v>1</v>
      </c>
      <c r="M8">
        <v>1.4155092592592592E-2</v>
      </c>
    </row>
    <row r="9" spans="1:20" hidden="1" x14ac:dyDescent="0.25">
      <c r="A9" s="2">
        <f>SUM(Legion[[#This Row],[Monster Mash Special - Blood Rage! - Part 2]:[Scout, Tank, Support]])</f>
        <v>1.511574074074074E-2</v>
      </c>
      <c r="B9" s="2" t="s">
        <v>133</v>
      </c>
      <c r="C9" s="1" t="s">
        <v>21</v>
      </c>
      <c r="D9" s="1">
        <f>COUNT(Legion[[#This Row],[Monster Mash Special - Blood Rage! - Part 2]:[Scout, Tank, Support]])</f>
        <v>1</v>
      </c>
      <c r="M9">
        <v>1.511574074074074E-2</v>
      </c>
    </row>
    <row r="10" spans="1:20" hidden="1" x14ac:dyDescent="0.25">
      <c r="A10" s="2">
        <f>SUM(Legion[[#This Row],[Monster Mash Special - Blood Rage! - Part 2]:[Scout, Tank, Support]])</f>
        <v>1.5277777777777777E-2</v>
      </c>
      <c r="B10" s="2" t="s">
        <v>133</v>
      </c>
      <c r="C10" s="1" t="s">
        <v>59</v>
      </c>
      <c r="D10" s="1">
        <f>COUNT(Legion[[#This Row],[Monster Mash Special - Blood Rage! - Part 2]:[Scout, Tank, Support]])</f>
        <v>1</v>
      </c>
      <c r="M10">
        <v>1.5277777777777777E-2</v>
      </c>
    </row>
    <row r="11" spans="1:20" hidden="1" x14ac:dyDescent="0.25">
      <c r="A11" s="2">
        <f>SUM(Legion[[#This Row],[Monster Mash Special - Blood Rage! - Part 2]:[Scout, Tank, Support]])</f>
        <v>1.5277777777777777E-2</v>
      </c>
      <c r="B11" s="2" t="s">
        <v>133</v>
      </c>
      <c r="C11" s="1" t="s">
        <v>68</v>
      </c>
      <c r="D11" s="1">
        <f>COUNT(Legion[[#This Row],[Monster Mash Special - Blood Rage! - Part 2]:[Scout, Tank, Support]])</f>
        <v>1</v>
      </c>
      <c r="M11">
        <v>1.5277777777777777E-2</v>
      </c>
    </row>
    <row r="12" spans="1:20" hidden="1" x14ac:dyDescent="0.25">
      <c r="A12" s="2">
        <f>SUM(Legion[[#This Row],[Monster Mash Special - Blood Rage! - Part 2]:[Scout, Tank, Support]])</f>
        <v>1.621527777777778E-2</v>
      </c>
      <c r="B12" s="2" t="s">
        <v>133</v>
      </c>
      <c r="C12" s="1" t="s">
        <v>76</v>
      </c>
      <c r="D12" s="1">
        <f>COUNT(Legion[[#This Row],[Monster Mash Special - Blood Rage! - Part 2]:[Scout, Tank, Support]])</f>
        <v>1</v>
      </c>
      <c r="T12">
        <v>1.621527777777778E-2</v>
      </c>
    </row>
    <row r="13" spans="1:20" hidden="1" x14ac:dyDescent="0.25">
      <c r="A13" s="2">
        <f>SUM(Legion[[#This Row],[Monster Mash Special - Blood Rage! - Part 2]:[Scout, Tank, Support]])</f>
        <v>1.7164351851851851E-2</v>
      </c>
      <c r="B13" s="2" t="s">
        <v>133</v>
      </c>
      <c r="C13" s="1" t="s">
        <v>80</v>
      </c>
      <c r="D13" s="1">
        <f>COUNT(Legion[[#This Row],[Monster Mash Special - Blood Rage! - Part 2]:[Scout, Tank, Support]])</f>
        <v>1</v>
      </c>
      <c r="N13">
        <v>1.7164351851851851E-2</v>
      </c>
    </row>
    <row r="14" spans="1:20" hidden="1" x14ac:dyDescent="0.25">
      <c r="A14" s="2">
        <f>SUM(Legion[[#This Row],[Monster Mash Special - Blood Rage! - Part 2]:[Scout, Tank, Support]])</f>
        <v>1.8483796296296297E-2</v>
      </c>
      <c r="B14" s="2" t="s">
        <v>133</v>
      </c>
      <c r="C14" s="1" t="s">
        <v>67</v>
      </c>
      <c r="D14" s="1">
        <f>COUNT(Legion[[#This Row],[Monster Mash Special - Blood Rage! - Part 2]:[Scout, Tank, Support]])</f>
        <v>1</v>
      </c>
      <c r="F14">
        <v>1.8483796296296297E-2</v>
      </c>
    </row>
    <row r="15" spans="1:20" hidden="1" x14ac:dyDescent="0.25">
      <c r="A15" s="2">
        <f>SUM(Legion[[#This Row],[Monster Mash Special - Blood Rage! - Part 2]:[Scout, Tank, Support]])</f>
        <v>1.9317129629629629E-2</v>
      </c>
      <c r="B15" s="2" t="s">
        <v>133</v>
      </c>
      <c r="C15" s="1" t="s">
        <v>77</v>
      </c>
      <c r="D15" s="1">
        <f>COUNT(Legion[[#This Row],[Monster Mash Special - Blood Rage! - Part 2]:[Scout, Tank, Support]])</f>
        <v>1</v>
      </c>
      <c r="O15">
        <v>1.9317129629629629E-2</v>
      </c>
    </row>
    <row r="16" spans="1:20" hidden="1" x14ac:dyDescent="0.25">
      <c r="A16" s="2">
        <f>SUM(Legion[[#This Row],[Monster Mash Special - Blood Rage! - Part 2]:[Scout, Tank, Support]])</f>
        <v>2.1180555555555553E-2</v>
      </c>
      <c r="B16" s="2" t="s">
        <v>133</v>
      </c>
      <c r="C16" s="1" t="s">
        <v>70</v>
      </c>
      <c r="D16" s="1">
        <f>COUNT(Legion[[#This Row],[Monster Mash Special - Blood Rage! - Part 2]:[Scout, Tank, Support]])</f>
        <v>1</v>
      </c>
      <c r="P16">
        <v>2.1180555555555553E-2</v>
      </c>
    </row>
    <row r="17" spans="1:20" hidden="1" x14ac:dyDescent="0.25">
      <c r="A17" s="2">
        <f>SUM(Legion[[#This Row],[Monster Mash Special - Blood Rage! - Part 2]:[Scout, Tank, Support]])</f>
        <v>2.1215277777777777E-2</v>
      </c>
      <c r="B17" s="2" t="s">
        <v>133</v>
      </c>
      <c r="C17" s="1" t="s">
        <v>30</v>
      </c>
      <c r="D17" s="1">
        <f>COUNT(Legion[[#This Row],[Monster Mash Special - Blood Rage! - Part 2]:[Scout, Tank, Support]])</f>
        <v>2</v>
      </c>
      <c r="Q17">
        <v>1.0104166666666668E-2</v>
      </c>
      <c r="S17">
        <v>1.1111111111111112E-2</v>
      </c>
    </row>
    <row r="18" spans="1:20" hidden="1" x14ac:dyDescent="0.25">
      <c r="A18" s="2">
        <f>SUM(Legion[[#This Row],[Monster Mash Special - Blood Rage! - Part 2]:[Scout, Tank, Support]])</f>
        <v>2.9004629629629634E-2</v>
      </c>
      <c r="B18" s="2" t="s">
        <v>133</v>
      </c>
      <c r="C18" s="1" t="s">
        <v>57</v>
      </c>
      <c r="D18" s="1">
        <f>COUNT(Legion[[#This Row],[Monster Mash Special - Blood Rage! - Part 2]:[Scout, Tank, Support]])</f>
        <v>2</v>
      </c>
      <c r="N18">
        <v>1.2569444444444446E-2</v>
      </c>
      <c r="Q18">
        <v>1.6435185185185188E-2</v>
      </c>
    </row>
    <row r="19" spans="1:20" hidden="1" x14ac:dyDescent="0.25">
      <c r="A19" s="2">
        <f>SUM(Legion[[#This Row],[Monster Mash Special - Blood Rage! - Part 2]:[Scout, Tank, Support]])</f>
        <v>4.0497685185185178E-2</v>
      </c>
      <c r="B19" s="2" t="s">
        <v>133</v>
      </c>
      <c r="C19" s="1" t="s">
        <v>7</v>
      </c>
      <c r="D19" s="1">
        <f>COUNT(Legion[[#This Row],[Monster Mash Special - Blood Rage! - Part 2]:[Scout, Tank, Support]])</f>
        <v>2</v>
      </c>
      <c r="O19">
        <v>1.9317129629629629E-2</v>
      </c>
      <c r="P19">
        <v>2.1180555555555553E-2</v>
      </c>
    </row>
    <row r="20" spans="1:20" hidden="1" x14ac:dyDescent="0.25">
      <c r="A20" s="2">
        <f>SUM(Legion[[#This Row],[Monster Mash Special - Blood Rage! - Part 2]:[Scout, Tank, Support]])</f>
        <v>4.0497685185185178E-2</v>
      </c>
      <c r="B20" s="2" t="s">
        <v>133</v>
      </c>
      <c r="C20" s="1" t="s">
        <v>64</v>
      </c>
      <c r="D20" s="1">
        <f>COUNT(Legion[[#This Row],[Monster Mash Special - Blood Rage! - Part 2]:[Scout, Tank, Support]])</f>
        <v>2</v>
      </c>
      <c r="O20">
        <v>1.9317129629629629E-2</v>
      </c>
      <c r="P20">
        <v>2.1180555555555553E-2</v>
      </c>
    </row>
    <row r="21" spans="1:20" hidden="1" x14ac:dyDescent="0.25">
      <c r="A21" s="2">
        <f>SUM(Legion[[#This Row],[Monster Mash Special - Blood Rage! - Part 2]:[Scout, Tank, Support]])</f>
        <v>4.1851851851851848E-2</v>
      </c>
      <c r="B21" s="2" t="s">
        <v>133</v>
      </c>
      <c r="C21" s="1" t="s">
        <v>49</v>
      </c>
      <c r="D21" s="1">
        <f>COUNT(Legion[[#This Row],[Monster Mash Special - Blood Rage! - Part 2]:[Scout, Tank, Support]])</f>
        <v>2</v>
      </c>
      <c r="I21">
        <v>2.7696759259259258E-2</v>
      </c>
      <c r="M21">
        <v>1.4155092592592592E-2</v>
      </c>
    </row>
    <row r="22" spans="1:20" hidden="1" x14ac:dyDescent="0.25">
      <c r="A22" s="2">
        <f>SUM(Legion[[#This Row],[Monster Mash Special - Blood Rage! - Part 2]:[Scout, Tank, Support]])</f>
        <v>4.4560185185185182E-2</v>
      </c>
      <c r="B22" s="2" t="s">
        <v>133</v>
      </c>
      <c r="C22" s="1" t="s">
        <v>66</v>
      </c>
      <c r="D22" s="1">
        <f>COUNT(Legion[[#This Row],[Monster Mash Special - Blood Rage! - Part 2]:[Scout, Tank, Support]])</f>
        <v>4</v>
      </c>
      <c r="Q22">
        <v>1.0810185185185185E-2</v>
      </c>
      <c r="R22">
        <v>1.0868055555555556E-2</v>
      </c>
      <c r="S22">
        <v>1.1539351851851851E-2</v>
      </c>
      <c r="T22">
        <v>1.1342592592592592E-2</v>
      </c>
    </row>
    <row r="23" spans="1:20" hidden="1" x14ac:dyDescent="0.25">
      <c r="A23" s="2">
        <f>SUM(Legion[[#This Row],[Monster Mash Special - Blood Rage! - Part 2]:[Scout, Tank, Support]])</f>
        <v>4.5416666666666668E-2</v>
      </c>
      <c r="B23" s="2"/>
      <c r="C23" s="1" t="s">
        <v>134</v>
      </c>
      <c r="D23" s="1">
        <f>COUNT(Legion[[#This Row],[Monster Mash Special - Blood Rage! - Part 2]:[Scout, Tank, Support]])</f>
        <v>1</v>
      </c>
      <c r="K23">
        <v>4.5416666666666668E-2</v>
      </c>
    </row>
    <row r="24" spans="1:20" hidden="1" x14ac:dyDescent="0.25">
      <c r="A24" s="2">
        <f>SUM(Legion[[#This Row],[Monster Mash Special - Blood Rage! - Part 2]:[Scout, Tank, Support]])</f>
        <v>4.6261574074074073E-2</v>
      </c>
      <c r="B24" s="2" t="s">
        <v>133</v>
      </c>
      <c r="C24" s="1" t="s">
        <v>58</v>
      </c>
      <c r="D24" s="1">
        <f>COUNT(Legion[[#This Row],[Monster Mash Special - Blood Rage! - Part 2]:[Scout, Tank, Support]])</f>
        <v>1</v>
      </c>
      <c r="J24">
        <v>4.6261574074074073E-2</v>
      </c>
    </row>
    <row r="25" spans="1:20" hidden="1" x14ac:dyDescent="0.25">
      <c r="A25" s="2">
        <f>SUM(Legion[[#This Row],[Monster Mash Special - Blood Rage! - Part 2]:[Scout, Tank, Support]])</f>
        <v>5.3298611111111102E-2</v>
      </c>
      <c r="B25" s="2"/>
      <c r="C25" s="1" t="s">
        <v>53</v>
      </c>
      <c r="D25" s="1">
        <f>COUNT(Legion[[#This Row],[Monster Mash Special - Blood Rage! - Part 2]:[Scout, Tank, Support]])</f>
        <v>3</v>
      </c>
      <c r="J25">
        <v>1.7337962962962961E-2</v>
      </c>
      <c r="K25">
        <v>2.0763888888888887E-2</v>
      </c>
      <c r="L25">
        <v>1.5196759259259259E-2</v>
      </c>
    </row>
    <row r="26" spans="1:20" hidden="1" x14ac:dyDescent="0.25">
      <c r="A26" s="2">
        <f>SUM(Legion[[#This Row],[Monster Mash Special - Blood Rage! - Part 2]:[Scout, Tank, Support]])</f>
        <v>6.0543981481481483E-2</v>
      </c>
      <c r="B26" s="2" t="s">
        <v>133</v>
      </c>
      <c r="C26" s="1" t="s">
        <v>71</v>
      </c>
      <c r="D26" s="1">
        <f>COUNT(Legion[[#This Row],[Monster Mash Special - Blood Rage! - Part 2]:[Scout, Tank, Support]])</f>
        <v>4</v>
      </c>
      <c r="M26">
        <v>1.2858796296296297E-2</v>
      </c>
      <c r="N26">
        <v>1.2175925925925929E-2</v>
      </c>
      <c r="O26">
        <v>1.4097222222222221E-2</v>
      </c>
      <c r="P26">
        <v>2.1412037037037035E-2</v>
      </c>
    </row>
    <row r="27" spans="1:20" hidden="1" x14ac:dyDescent="0.25">
      <c r="A27" s="2">
        <f>SUM(Legion[[#This Row],[Monster Mash Special - Blood Rage! - Part 2]:[Scout, Tank, Support]])</f>
        <v>6.1238425925925918E-2</v>
      </c>
      <c r="B27" s="2" t="s">
        <v>133</v>
      </c>
      <c r="C27" s="1" t="s">
        <v>47</v>
      </c>
      <c r="D27" s="1">
        <f>COUNT(Legion[[#This Row],[Monster Mash Special - Blood Rage! - Part 2]:[Scout, Tank, Support]])</f>
        <v>3</v>
      </c>
      <c r="I27">
        <v>2.1111111111111108E-2</v>
      </c>
      <c r="J27">
        <v>2.1354166666666664E-2</v>
      </c>
      <c r="L27">
        <v>1.877314814814815E-2</v>
      </c>
    </row>
    <row r="28" spans="1:20" hidden="1" x14ac:dyDescent="0.25">
      <c r="A28" s="2">
        <f>SUM(Legion[[#This Row],[Monster Mash Special - Blood Rage! - Part 2]:[Scout, Tank, Support]])</f>
        <v>7.317129629629629E-2</v>
      </c>
      <c r="B28" s="2" t="s">
        <v>133</v>
      </c>
      <c r="C28" s="1" t="s">
        <v>69</v>
      </c>
      <c r="D28" s="1">
        <f>COUNT(Legion[[#This Row],[Monster Mash Special - Blood Rage! - Part 2]:[Scout, Tank, Support]])</f>
        <v>4</v>
      </c>
      <c r="E28">
        <v>1.7337962962962961E-2</v>
      </c>
      <c r="F28">
        <v>1.7511574074074072E-2</v>
      </c>
      <c r="G28">
        <v>1.8043981481481484E-2</v>
      </c>
      <c r="H28">
        <v>2.0277777777777777E-2</v>
      </c>
    </row>
    <row r="29" spans="1:20" hidden="1" x14ac:dyDescent="0.25">
      <c r="A29" s="2">
        <f>SUM(Legion[[#This Row],[Monster Mash Special - Blood Rage! - Part 2]:[Scout, Tank, Support]])</f>
        <v>7.4652777777777776E-2</v>
      </c>
      <c r="B29" s="2" t="s">
        <v>133</v>
      </c>
      <c r="C29" s="1" t="s">
        <v>73</v>
      </c>
      <c r="D29" s="1">
        <f>COUNT(Legion[[#This Row],[Monster Mash Special - Blood Rage! - Part 2]:[Scout, Tank, Support]])</f>
        <v>4</v>
      </c>
      <c r="M29">
        <v>1.4606481481481482E-2</v>
      </c>
      <c r="N29">
        <v>1.7164351851851851E-2</v>
      </c>
      <c r="O29">
        <v>1.8194444444444444E-2</v>
      </c>
      <c r="P29">
        <v>2.4687499999999998E-2</v>
      </c>
    </row>
    <row r="30" spans="1:20" hidden="1" x14ac:dyDescent="0.25">
      <c r="A30" s="2">
        <f>SUM(Legion[[#This Row],[Monster Mash Special - Blood Rage! - Part 2]:[Scout, Tank, Support]])</f>
        <v>7.4953703703703703E-2</v>
      </c>
      <c r="B30" s="2" t="s">
        <v>133</v>
      </c>
      <c r="C30" s="1" t="s">
        <v>13</v>
      </c>
      <c r="D30" s="1">
        <f>COUNT(Legion[[#This Row],[Monster Mash Special - Blood Rage! - Part 2]:[Scout, Tank, Support]])</f>
        <v>5</v>
      </c>
      <c r="M30">
        <v>1.2858796296296297E-2</v>
      </c>
      <c r="N30">
        <v>1.2175925925925929E-2</v>
      </c>
      <c r="O30">
        <v>1.4097222222222221E-2</v>
      </c>
      <c r="P30">
        <v>2.1412037037037035E-2</v>
      </c>
      <c r="Q30">
        <v>1.4409722222222221E-2</v>
      </c>
    </row>
    <row r="31" spans="1:20" hidden="1" x14ac:dyDescent="0.25">
      <c r="A31" s="2">
        <f>SUM(Legion[[#This Row],[Monster Mash Special - Blood Rage! - Part 2]:[Scout, Tank, Support]])</f>
        <v>7.4953703703703703E-2</v>
      </c>
      <c r="B31" s="2" t="s">
        <v>133</v>
      </c>
      <c r="C31" s="1" t="s">
        <v>75</v>
      </c>
      <c r="D31" s="1">
        <f>COUNT(Legion[[#This Row],[Monster Mash Special - Blood Rage! - Part 2]:[Scout, Tank, Support]])</f>
        <v>5</v>
      </c>
      <c r="M31">
        <v>1.2858796296296297E-2</v>
      </c>
      <c r="N31">
        <v>1.2175925925925929E-2</v>
      </c>
      <c r="O31">
        <v>1.4097222222222221E-2</v>
      </c>
      <c r="P31">
        <v>2.1412037037037035E-2</v>
      </c>
      <c r="Q31">
        <v>1.4409722222222221E-2</v>
      </c>
    </row>
    <row r="32" spans="1:20" hidden="1" x14ac:dyDescent="0.25">
      <c r="A32" s="2">
        <f>SUM(Legion[[#This Row],[Monster Mash Special - Blood Rage! - Part 2]:[Scout, Tank, Support]])</f>
        <v>7.6759259259259263E-2</v>
      </c>
      <c r="B32" s="2" t="s">
        <v>133</v>
      </c>
      <c r="C32" s="1" t="s">
        <v>38</v>
      </c>
      <c r="D32" s="1">
        <f>COUNT(Legion[[#This Row],[Monster Mash Special - Blood Rage! - Part 2]:[Scout, Tank, Support]])</f>
        <v>6</v>
      </c>
      <c r="F32">
        <v>1.2199074074074072E-2</v>
      </c>
      <c r="G32">
        <v>1.3622685185185184E-2</v>
      </c>
      <c r="H32">
        <v>1.3136574074074077E-2</v>
      </c>
      <c r="J32">
        <v>1.6585648148148148E-2</v>
      </c>
      <c r="Q32">
        <v>1.0104166666666668E-2</v>
      </c>
      <c r="S32">
        <v>1.1111111111111112E-2</v>
      </c>
    </row>
    <row r="33" spans="1:20" hidden="1" x14ac:dyDescent="0.25">
      <c r="A33" s="2">
        <f>SUM(Legion[[#This Row],[Monster Mash Special - Blood Rage! - Part 2]:[Scout, Tank, Support]])</f>
        <v>7.8020833333333345E-2</v>
      </c>
      <c r="B33" s="2" t="s">
        <v>133</v>
      </c>
      <c r="C33" s="1" t="s">
        <v>46</v>
      </c>
      <c r="D33" s="1">
        <f>COUNT(Legion[[#This Row],[Monster Mash Special - Blood Rage! - Part 2]:[Scout, Tank, Support]])</f>
        <v>4</v>
      </c>
      <c r="I33">
        <v>1.7384259259259262E-2</v>
      </c>
      <c r="J33">
        <v>2.0127314814814817E-2</v>
      </c>
      <c r="K33">
        <v>2.5104166666666664E-2</v>
      </c>
      <c r="L33">
        <v>1.5405092592592593E-2</v>
      </c>
    </row>
    <row r="34" spans="1:20" hidden="1" x14ac:dyDescent="0.25">
      <c r="A34" s="2">
        <f>SUM(Legion[[#This Row],[Monster Mash Special - Blood Rage! - Part 2]:[Scout, Tank, Support]])</f>
        <v>7.9699074074074075E-2</v>
      </c>
      <c r="B34" s="2" t="s">
        <v>133</v>
      </c>
      <c r="C34" s="1" t="s">
        <v>138</v>
      </c>
      <c r="D34" s="1">
        <f>COUNT(Legion[[#This Row],[Monster Mash Special - Blood Rage! - Part 2]:[Scout, Tank, Support]])</f>
        <v>4</v>
      </c>
      <c r="E34">
        <v>2.1053240740740744E-2</v>
      </c>
      <c r="F34">
        <v>2.071759259259259E-2</v>
      </c>
      <c r="G34">
        <v>1.8217592592592594E-2</v>
      </c>
      <c r="H34">
        <v>1.9710648148148147E-2</v>
      </c>
    </row>
    <row r="35" spans="1:20" hidden="1" x14ac:dyDescent="0.25">
      <c r="A35" s="2">
        <f>SUM(Legion[[#This Row],[Monster Mash Special - Blood Rage! - Part 2]:[Scout, Tank, Support]])</f>
        <v>7.9699074074074075E-2</v>
      </c>
      <c r="B35" s="2" t="s">
        <v>133</v>
      </c>
      <c r="C35" s="1" t="s">
        <v>137</v>
      </c>
      <c r="D35" s="1">
        <f>COUNT(Legion[[#This Row],[Monster Mash Special - Blood Rage! - Part 2]:[Scout, Tank, Support]])</f>
        <v>4</v>
      </c>
      <c r="E35">
        <v>2.1053240740740744E-2</v>
      </c>
      <c r="F35">
        <v>2.071759259259259E-2</v>
      </c>
      <c r="G35">
        <v>1.8217592592592594E-2</v>
      </c>
      <c r="H35">
        <v>1.9710648148148147E-2</v>
      </c>
    </row>
    <row r="36" spans="1:20" hidden="1" x14ac:dyDescent="0.25">
      <c r="A36" s="2">
        <f>SUM(Legion[[#This Row],[Monster Mash Special - Blood Rage! - Part 2]:[Scout, Tank, Support]])</f>
        <v>9.0729166666666666E-2</v>
      </c>
      <c r="B36" s="2" t="s">
        <v>133</v>
      </c>
      <c r="C36" s="1" t="s">
        <v>43</v>
      </c>
      <c r="D36" s="1">
        <f>COUNT(Legion[[#This Row],[Monster Mash Special - Blood Rage! - Part 2]:[Scout, Tank, Support]])</f>
        <v>7</v>
      </c>
      <c r="E36">
        <v>1.2372685185185186E-2</v>
      </c>
      <c r="F36">
        <v>1.1504629629629629E-2</v>
      </c>
      <c r="G36">
        <v>1.3402777777777777E-2</v>
      </c>
      <c r="H36">
        <v>1.2372685185185186E-2</v>
      </c>
      <c r="I36">
        <v>1.3854166666666666E-2</v>
      </c>
      <c r="J36">
        <v>1.5104166666666667E-2</v>
      </c>
      <c r="L36">
        <v>1.2118055555555556E-2</v>
      </c>
    </row>
    <row r="37" spans="1:20" hidden="1" x14ac:dyDescent="0.25">
      <c r="A37" s="2">
        <f>SUM(Legion[[#This Row],[Monster Mash Special - Blood Rage! - Part 2]:[Scout, Tank, Support]])</f>
        <v>9.2314814814814808E-2</v>
      </c>
      <c r="B37" s="2" t="s">
        <v>133</v>
      </c>
      <c r="C37" s="1" t="s">
        <v>62</v>
      </c>
      <c r="D37" s="1">
        <f>COUNT(Legion[[#This Row],[Monster Mash Special - Blood Rage! - Part 2]:[Scout, Tank, Support]])</f>
        <v>4</v>
      </c>
      <c r="I37">
        <v>2.2604166666666665E-2</v>
      </c>
      <c r="J37">
        <v>2.1284722222222222E-2</v>
      </c>
      <c r="K37">
        <v>3.1828703703703706E-2</v>
      </c>
      <c r="L37">
        <v>1.6597222222222222E-2</v>
      </c>
    </row>
    <row r="38" spans="1:20" hidden="1" x14ac:dyDescent="0.25">
      <c r="A38" s="2">
        <f>SUM(Legion[[#This Row],[Monster Mash Special - Blood Rage! - Part 2]:[Scout, Tank, Support]])</f>
        <v>9.9236111111111108E-2</v>
      </c>
      <c r="B38" s="2" t="s">
        <v>133</v>
      </c>
      <c r="C38" s="1" t="s">
        <v>28</v>
      </c>
      <c r="D38" s="1">
        <f>COUNT(Legion[[#This Row],[Monster Mash Special - Blood Rage! - Part 2]:[Scout, Tank, Support]])</f>
        <v>5</v>
      </c>
      <c r="E38">
        <v>2.0162037037037037E-2</v>
      </c>
      <c r="F38">
        <v>1.832175925925926E-2</v>
      </c>
      <c r="G38">
        <v>2.1064814814814814E-2</v>
      </c>
      <c r="H38">
        <v>2.4131944444444445E-2</v>
      </c>
      <c r="R38">
        <v>1.5555555555555553E-2</v>
      </c>
    </row>
    <row r="39" spans="1:20" hidden="1" x14ac:dyDescent="0.25">
      <c r="A39" s="2">
        <f>SUM(Legion[[#This Row],[Monster Mash Special - Blood Rage! - Part 2]:[Scout, Tank, Support]])</f>
        <v>0.10165509259259259</v>
      </c>
      <c r="B39" s="2" t="s">
        <v>133</v>
      </c>
      <c r="C39" s="1" t="s">
        <v>33</v>
      </c>
      <c r="D39" s="1">
        <f>COUNT(Legion[[#This Row],[Monster Mash Special - Blood Rage! - Part 2]:[Scout, Tank, Support]])</f>
        <v>7</v>
      </c>
      <c r="E39">
        <v>1.4050925925925927E-2</v>
      </c>
      <c r="F39">
        <v>1.1574074074074075E-2</v>
      </c>
      <c r="G39">
        <v>1.4097222222222221E-2</v>
      </c>
      <c r="H39">
        <v>1.3935185185185184E-2</v>
      </c>
      <c r="I39">
        <v>1.7395833333333336E-2</v>
      </c>
      <c r="J39">
        <v>1.7083333333333336E-2</v>
      </c>
      <c r="L39">
        <v>1.3518518518518518E-2</v>
      </c>
    </row>
    <row r="40" spans="1:20" hidden="1" x14ac:dyDescent="0.25">
      <c r="A40" s="2">
        <f>SUM(Legion[[#This Row],[Monster Mash Special - Blood Rage! - Part 2]:[Scout, Tank, Support]])</f>
        <v>0.10250000000000001</v>
      </c>
      <c r="B40" s="2" t="s">
        <v>133</v>
      </c>
      <c r="C40" s="1" t="s">
        <v>45</v>
      </c>
      <c r="D40" s="1">
        <f>COUNT(Legion[[#This Row],[Monster Mash Special - Blood Rage! - Part 2]:[Scout, Tank, Support]])</f>
        <v>7</v>
      </c>
      <c r="I40">
        <v>1.5995370370370372E-2</v>
      </c>
      <c r="L40">
        <v>1.1550925925925925E-2</v>
      </c>
      <c r="M40">
        <v>1.2858796296296297E-2</v>
      </c>
      <c r="N40">
        <v>1.2175925925925929E-2</v>
      </c>
      <c r="O40">
        <v>1.4097222222222221E-2</v>
      </c>
      <c r="P40">
        <v>2.1412037037037035E-2</v>
      </c>
      <c r="Q40">
        <v>1.4409722222222221E-2</v>
      </c>
    </row>
    <row r="41" spans="1:20" hidden="1" x14ac:dyDescent="0.25">
      <c r="A41" s="2">
        <f>SUM(Legion[[#This Row],[Monster Mash Special - Blood Rage! - Part 2]:[Scout, Tank, Support]])</f>
        <v>0.11052083333333332</v>
      </c>
      <c r="B41" s="2" t="s">
        <v>133</v>
      </c>
      <c r="C41" s="1" t="s">
        <v>74</v>
      </c>
      <c r="D41" s="1">
        <f>COUNT(Legion[[#This Row],[Monster Mash Special - Blood Rage! - Part 2]:[Scout, Tank, Support]])</f>
        <v>6</v>
      </c>
      <c r="M41">
        <v>1.4606481481481482E-2</v>
      </c>
      <c r="O41">
        <v>1.8194444444444444E-2</v>
      </c>
      <c r="P41">
        <v>2.4687499999999998E-2</v>
      </c>
      <c r="Q41">
        <v>1.8159722222222219E-2</v>
      </c>
      <c r="R41">
        <v>1.8634259259259257E-2</v>
      </c>
      <c r="S41">
        <v>1.6238425925925924E-2</v>
      </c>
    </row>
    <row r="42" spans="1:20" hidden="1" x14ac:dyDescent="0.25">
      <c r="A42" s="2">
        <f>SUM(Legion[[#This Row],[Monster Mash Special - Blood Rage! - Part 2]:[Scout, Tank, Support]])</f>
        <v>0.13578703703703704</v>
      </c>
      <c r="B42" s="2" t="s">
        <v>133</v>
      </c>
      <c r="C42" s="1" t="s">
        <v>18</v>
      </c>
      <c r="D42" s="1">
        <f>COUNT(Legion[[#This Row],[Monster Mash Special - Blood Rage! - Part 2]:[Scout, Tank, Support]])</f>
        <v>10</v>
      </c>
      <c r="I42">
        <v>1.3888888888888888E-2</v>
      </c>
      <c r="J42">
        <v>1.4560185185185183E-2</v>
      </c>
      <c r="K42">
        <v>2.0219907407407409E-2</v>
      </c>
      <c r="L42">
        <v>1.3101851851851852E-2</v>
      </c>
      <c r="M42">
        <v>1.119212962962963E-2</v>
      </c>
      <c r="N42">
        <v>1.2569444444444446E-2</v>
      </c>
      <c r="O42">
        <v>1.3425925925925924E-2</v>
      </c>
      <c r="P42">
        <v>1.3402777777777777E-2</v>
      </c>
      <c r="Q42">
        <v>1.3587962962962963E-2</v>
      </c>
      <c r="R42">
        <v>9.8379629629629633E-3</v>
      </c>
    </row>
    <row r="43" spans="1:20" hidden="1" x14ac:dyDescent="0.25">
      <c r="A43" s="2">
        <f>SUM(Legion[[#This Row],[Monster Mash Special - Blood Rage! - Part 2]:[Scout, Tank, Support]])</f>
        <v>0.14061342592592593</v>
      </c>
      <c r="B43" s="2" t="s">
        <v>133</v>
      </c>
      <c r="C43" s="1" t="s">
        <v>17</v>
      </c>
      <c r="D43" s="1">
        <f>COUNT(Legion[[#This Row],[Monster Mash Special - Blood Rage! - Part 2]:[Scout, Tank, Support]])</f>
        <v>11</v>
      </c>
      <c r="E43">
        <v>1.2372685185185186E-2</v>
      </c>
      <c r="F43">
        <v>1.1504629629629629E-2</v>
      </c>
      <c r="G43">
        <v>1.3402777777777777E-2</v>
      </c>
      <c r="H43">
        <v>1.2372685185185186E-2</v>
      </c>
      <c r="L43">
        <v>1.4756944444444446E-2</v>
      </c>
      <c r="M43">
        <v>1.0601851851851854E-2</v>
      </c>
      <c r="N43">
        <v>1.2569444444444446E-2</v>
      </c>
      <c r="O43">
        <v>1.3356481481481483E-2</v>
      </c>
      <c r="P43">
        <v>1.3402777777777777E-2</v>
      </c>
      <c r="Q43">
        <v>1.6435185185185188E-2</v>
      </c>
      <c r="R43">
        <v>9.8379629629629633E-3</v>
      </c>
    </row>
    <row r="44" spans="1:20" hidden="1" x14ac:dyDescent="0.25">
      <c r="A44" s="2">
        <f>SUM(Legion[[#This Row],[Monster Mash Special - Blood Rage! - Part 2]:[Scout, Tank, Support]])</f>
        <v>0.15231481481481482</v>
      </c>
      <c r="B44" s="2" t="s">
        <v>133</v>
      </c>
      <c r="C44" s="1" t="s">
        <v>61</v>
      </c>
      <c r="D44" s="1">
        <f>COUNT(Legion[[#This Row],[Monster Mash Special - Blood Rage! - Part 2]:[Scout, Tank, Support]])</f>
        <v>9</v>
      </c>
      <c r="E44">
        <v>1.7800925925925925E-2</v>
      </c>
      <c r="F44">
        <v>1.5162037037037036E-2</v>
      </c>
      <c r="G44">
        <v>2.1354166666666664E-2</v>
      </c>
      <c r="H44">
        <v>1.7222222222222222E-2</v>
      </c>
      <c r="O44">
        <v>1.7326388888888888E-2</v>
      </c>
      <c r="Q44">
        <v>1.4224537037037037E-2</v>
      </c>
      <c r="R44">
        <v>1.6041666666666666E-2</v>
      </c>
      <c r="S44">
        <v>1.726851851851852E-2</v>
      </c>
      <c r="T44">
        <v>1.5914351851851853E-2</v>
      </c>
    </row>
    <row r="45" spans="1:20" hidden="1" x14ac:dyDescent="0.25">
      <c r="A45" s="2">
        <f>SUM(Legion[[#This Row],[Monster Mash Special - Blood Rage! - Part 2]:[Scout, Tank, Support]])</f>
        <v>0.15968750000000001</v>
      </c>
      <c r="B45" s="2" t="s">
        <v>133</v>
      </c>
      <c r="C45" s="1" t="s">
        <v>56</v>
      </c>
      <c r="D45" s="1">
        <f>COUNT(Legion[[#This Row],[Monster Mash Special - Blood Rage! - Part 2]:[Scout, Tank, Support]])</f>
        <v>11</v>
      </c>
      <c r="E45">
        <v>1.4976851851851852E-2</v>
      </c>
      <c r="F45">
        <v>1.5428240740740741E-2</v>
      </c>
      <c r="G45">
        <v>1.7337962962962961E-2</v>
      </c>
      <c r="H45">
        <v>1.6192129629629629E-2</v>
      </c>
      <c r="M45">
        <v>1.119212962962963E-2</v>
      </c>
      <c r="N45">
        <v>1.2743055555555556E-2</v>
      </c>
      <c r="O45">
        <v>1.3356481481481483E-2</v>
      </c>
      <c r="Q45">
        <v>1.3356481481481483E-2</v>
      </c>
      <c r="R45">
        <v>1.3125E-2</v>
      </c>
      <c r="S45">
        <v>1.6145833333333335E-2</v>
      </c>
      <c r="T45">
        <v>1.5833333333333335E-2</v>
      </c>
    </row>
    <row r="46" spans="1:20" hidden="1" x14ac:dyDescent="0.25">
      <c r="A46" s="2">
        <f>SUM(Legion[[#This Row],[Monster Mash Special - Blood Rage! - Part 2]:[Scout, Tank, Support]])</f>
        <v>0.17373842592592595</v>
      </c>
      <c r="B46" s="2" t="s">
        <v>133</v>
      </c>
      <c r="C46" s="1" t="s">
        <v>60</v>
      </c>
      <c r="D46" s="1">
        <f>COUNT(Legion[[#This Row],[Monster Mash Special - Blood Rage! - Part 2]:[Scout, Tank, Support]])</f>
        <v>10</v>
      </c>
      <c r="E46">
        <v>2.2361111111111113E-2</v>
      </c>
      <c r="F46">
        <v>1.638888888888889E-2</v>
      </c>
      <c r="G46">
        <v>2.2372685185185186E-2</v>
      </c>
      <c r="H46">
        <v>1.6562500000000001E-2</v>
      </c>
      <c r="M46">
        <v>1.5277777777777777E-2</v>
      </c>
      <c r="O46">
        <v>1.7326388888888888E-2</v>
      </c>
      <c r="Q46">
        <v>1.4224537037037037E-2</v>
      </c>
      <c r="R46">
        <v>1.6041666666666666E-2</v>
      </c>
      <c r="S46">
        <v>1.726851851851852E-2</v>
      </c>
      <c r="T46">
        <v>1.5914351851851853E-2</v>
      </c>
    </row>
    <row r="47" spans="1:20" hidden="1" x14ac:dyDescent="0.25">
      <c r="A47" s="2">
        <f>SUM(Legion[[#This Row],[Monster Mash Special - Blood Rage! - Part 2]:[Scout, Tank, Support]])</f>
        <v>0.1762037037037037</v>
      </c>
      <c r="B47" s="2" t="s">
        <v>133</v>
      </c>
      <c r="C47" s="1" t="s">
        <v>26</v>
      </c>
      <c r="D47" s="1">
        <f>COUNT(Legion[[#This Row],[Monster Mash Special - Blood Rage! - Part 2]:[Scout, Tank, Support]])</f>
        <v>12</v>
      </c>
      <c r="E47">
        <v>1.7893518518518517E-2</v>
      </c>
      <c r="F47">
        <v>1.3865740740740739E-2</v>
      </c>
      <c r="G47">
        <v>1.8171296296296297E-2</v>
      </c>
      <c r="H47">
        <v>1.5868055555555555E-2</v>
      </c>
      <c r="M47">
        <v>1.4004629629629631E-2</v>
      </c>
      <c r="N47">
        <v>1.4571759259259258E-2</v>
      </c>
      <c r="O47">
        <v>1.539351851851852E-2</v>
      </c>
      <c r="P47">
        <v>2.1875000000000002E-2</v>
      </c>
      <c r="Q47">
        <v>1.0810185185185185E-2</v>
      </c>
      <c r="R47">
        <v>1.0868055555555556E-2</v>
      </c>
      <c r="S47">
        <v>1.1539351851851851E-2</v>
      </c>
      <c r="T47">
        <v>1.1342592592592592E-2</v>
      </c>
    </row>
    <row r="48" spans="1:20" hidden="1" x14ac:dyDescent="0.25">
      <c r="A48" s="2">
        <f>SUM(Legion[[#This Row],[Monster Mash Special - Blood Rage! - Part 2]:[Scout, Tank, Support]])</f>
        <v>0.18510416666666663</v>
      </c>
      <c r="B48" s="2" t="s">
        <v>133</v>
      </c>
      <c r="C48" s="1" t="s">
        <v>23</v>
      </c>
      <c r="D48" s="1">
        <f>COUNT(Legion[[#This Row],[Monster Mash Special - Blood Rage! - Part 2]:[Scout, Tank, Support]])</f>
        <v>12</v>
      </c>
      <c r="E48">
        <v>2.1516203703703704E-2</v>
      </c>
      <c r="F48">
        <v>1.6006944444444445E-2</v>
      </c>
      <c r="G48">
        <v>2.327546296296296E-2</v>
      </c>
      <c r="H48">
        <v>1.9351851851851853E-2</v>
      </c>
      <c r="M48">
        <v>1.0601851851851854E-2</v>
      </c>
      <c r="N48">
        <v>1.1759259259259259E-2</v>
      </c>
      <c r="O48">
        <v>1.3356481481481483E-2</v>
      </c>
      <c r="P48">
        <v>1.3078703703703703E-2</v>
      </c>
      <c r="Q48">
        <v>1.3599537037037037E-2</v>
      </c>
      <c r="R48">
        <v>1.2743055555555556E-2</v>
      </c>
      <c r="S48">
        <v>1.5601851851851851E-2</v>
      </c>
      <c r="T48">
        <v>1.4212962962962962E-2</v>
      </c>
    </row>
    <row r="49" spans="1:20" hidden="1" x14ac:dyDescent="0.25">
      <c r="A49" s="2">
        <f>SUM(Legion[[#This Row],[Monster Mash Special - Blood Rage! - Part 2]:[Scout, Tank, Support]])</f>
        <v>0.19392361111111112</v>
      </c>
      <c r="B49" s="2" t="s">
        <v>133</v>
      </c>
      <c r="C49" s="1" t="s">
        <v>39</v>
      </c>
      <c r="D49" s="1">
        <f>COUNT(Legion[[#This Row],[Monster Mash Special - Blood Rage! - Part 2]:[Scout, Tank, Support]])</f>
        <v>11</v>
      </c>
      <c r="F49">
        <v>1.8483796296296297E-2</v>
      </c>
      <c r="I49">
        <v>2.2662037037037036E-2</v>
      </c>
      <c r="L49">
        <v>2.1527777777777781E-2</v>
      </c>
      <c r="M49">
        <v>1.4004629629629631E-2</v>
      </c>
      <c r="N49">
        <v>1.4571759259259258E-2</v>
      </c>
      <c r="O49">
        <v>1.539351851851852E-2</v>
      </c>
      <c r="P49">
        <v>2.1875000000000002E-2</v>
      </c>
      <c r="Q49">
        <v>1.4039351851851851E-2</v>
      </c>
      <c r="R49">
        <v>1.539351851851852E-2</v>
      </c>
      <c r="S49">
        <v>1.7210648148148149E-2</v>
      </c>
      <c r="T49">
        <v>1.8761574074074073E-2</v>
      </c>
    </row>
    <row r="50" spans="1:20" x14ac:dyDescent="0.25">
      <c r="A50" s="2">
        <f>SUM(Legion[[#This Row],[Monster Mash Special - Blood Rage! - Part 2]:[Scout, Tank, Support]])</f>
        <v>0.21363425925925922</v>
      </c>
      <c r="B50" s="2" t="s">
        <v>133</v>
      </c>
      <c r="C50" s="1" t="s">
        <v>19</v>
      </c>
      <c r="D50" s="1">
        <f>COUNT(Legion[[#This Row],[Monster Mash Special - Blood Rage! - Part 2]:[Scout, Tank, Support]])</f>
        <v>16</v>
      </c>
      <c r="E50">
        <v>1.4050925925925927E-2</v>
      </c>
      <c r="F50">
        <v>1.1574074074074075E-2</v>
      </c>
      <c r="G50">
        <v>1.3622685185185184E-2</v>
      </c>
      <c r="H50">
        <v>1.2615740740740742E-2</v>
      </c>
      <c r="I50">
        <v>1.6111111111111111E-2</v>
      </c>
      <c r="J50">
        <v>1.6041666666666666E-2</v>
      </c>
      <c r="K50">
        <v>2.0659722222222222E-2</v>
      </c>
      <c r="L50">
        <v>1.3275462962962963E-2</v>
      </c>
      <c r="M50">
        <v>1.0601851851851854E-2</v>
      </c>
      <c r="N50">
        <v>1.1759259259259259E-2</v>
      </c>
      <c r="O50">
        <v>1.3356481481481483E-2</v>
      </c>
      <c r="P50">
        <v>1.3078703703703703E-2</v>
      </c>
      <c r="Q50">
        <v>1.0104166666666668E-2</v>
      </c>
      <c r="R50">
        <v>9.8379629629629633E-3</v>
      </c>
      <c r="S50">
        <v>1.1111111111111112E-2</v>
      </c>
      <c r="T50">
        <v>1.5833333333333335E-2</v>
      </c>
    </row>
    <row r="51" spans="1:20" hidden="1" x14ac:dyDescent="0.25">
      <c r="A51" s="2">
        <f>SUM(Legion[[#This Row],[Monster Mash Special - Blood Rage! - Part 2]:[Scout, Tank, Support]])</f>
        <v>0.22392361111111111</v>
      </c>
      <c r="B51" s="2" t="s">
        <v>133</v>
      </c>
      <c r="C51" s="1" t="s">
        <v>35</v>
      </c>
      <c r="D51" s="1">
        <f>COUNT(Legion[[#This Row],[Monster Mash Special - Blood Rage! - Part 2]:[Scout, Tank, Support]])</f>
        <v>12</v>
      </c>
      <c r="E51">
        <v>2.1365740740740741E-2</v>
      </c>
      <c r="F51">
        <v>1.8622685185185183E-2</v>
      </c>
      <c r="G51">
        <v>1.9641203703703706E-2</v>
      </c>
      <c r="H51">
        <v>2.0393518518518519E-2</v>
      </c>
      <c r="M51">
        <v>1.4606481481481482E-2</v>
      </c>
      <c r="N51">
        <v>1.7164351851851851E-2</v>
      </c>
      <c r="O51">
        <v>1.8194444444444444E-2</v>
      </c>
      <c r="P51">
        <v>2.4687499999999998E-2</v>
      </c>
      <c r="Q51">
        <v>1.8159722222222219E-2</v>
      </c>
      <c r="R51">
        <v>1.8634259259259257E-2</v>
      </c>
      <c r="S51">
        <v>1.6238425925925924E-2</v>
      </c>
      <c r="T51">
        <v>1.621527777777778E-2</v>
      </c>
    </row>
    <row r="52" spans="1:20" x14ac:dyDescent="0.25">
      <c r="A52" s="2">
        <f>SUM(Legion[[#This Row],[Monster Mash Special - Blood Rage! - Part 2]:[Scout, Tank, Support]])</f>
        <v>0.23423611111111109</v>
      </c>
      <c r="B52" s="2" t="s">
        <v>133</v>
      </c>
      <c r="C52" s="1" t="s">
        <v>10</v>
      </c>
      <c r="D52" s="1">
        <f>COUNT(Legion[[#This Row],[Monster Mash Special - Blood Rage! - Part 2]:[Scout, Tank, Support]])</f>
        <v>16</v>
      </c>
      <c r="E52">
        <v>1.4976851851851852E-2</v>
      </c>
      <c r="F52">
        <v>1.5428240740740741E-2</v>
      </c>
      <c r="G52">
        <v>1.5069444444444443E-2</v>
      </c>
      <c r="H52">
        <v>1.3333333333333334E-2</v>
      </c>
      <c r="I52">
        <v>1.8101851851851852E-2</v>
      </c>
      <c r="J52">
        <v>1.7037037037037038E-2</v>
      </c>
      <c r="K52">
        <v>2.0034722222222221E-2</v>
      </c>
      <c r="L52">
        <v>1.3252314814814814E-2</v>
      </c>
      <c r="M52">
        <v>1.2222222222222223E-2</v>
      </c>
      <c r="N52">
        <v>1.1759259259259259E-2</v>
      </c>
      <c r="O52">
        <v>1.4027777777777778E-2</v>
      </c>
      <c r="P52">
        <v>1.3078703703703703E-2</v>
      </c>
      <c r="Q52">
        <v>1.3356481481481483E-2</v>
      </c>
      <c r="R52">
        <v>1.2743055555555556E-2</v>
      </c>
      <c r="S52">
        <v>1.5601851851851851E-2</v>
      </c>
      <c r="T52">
        <v>1.4212962962962962E-2</v>
      </c>
    </row>
    <row r="53" spans="1:20" hidden="1" x14ac:dyDescent="0.25">
      <c r="A53" s="2">
        <f>SUM(Legion[[#This Row],[Monster Mash Special - Blood Rage! - Part 2]:[Scout, Tank, Support]])</f>
        <v>0.23774305555555555</v>
      </c>
      <c r="B53" s="2" t="s">
        <v>133</v>
      </c>
      <c r="C53" s="1" t="s">
        <v>20</v>
      </c>
      <c r="D53" s="1">
        <f>COUNT(Legion[[#This Row],[Monster Mash Special - Blood Rage! - Part 2]:[Scout, Tank, Support]])</f>
        <v>14</v>
      </c>
      <c r="F53">
        <v>1.7060185185185185E-2</v>
      </c>
      <c r="G53">
        <v>1.8171296296296297E-2</v>
      </c>
      <c r="H53">
        <v>2.6469907407407411E-2</v>
      </c>
      <c r="I53">
        <v>2.0763888888888887E-2</v>
      </c>
      <c r="J53">
        <v>2.525462962962963E-2</v>
      </c>
      <c r="L53">
        <v>1.9618055555555555E-2</v>
      </c>
      <c r="M53">
        <v>1.4004629629629631E-2</v>
      </c>
      <c r="N53">
        <v>1.4571759259259258E-2</v>
      </c>
      <c r="O53">
        <v>1.539351851851852E-2</v>
      </c>
      <c r="P53">
        <v>2.1875000000000002E-2</v>
      </c>
      <c r="Q53">
        <v>1.0810185185185185E-2</v>
      </c>
      <c r="R53">
        <v>1.0868055555555556E-2</v>
      </c>
      <c r="S53">
        <v>1.1539351851851851E-2</v>
      </c>
      <c r="T53">
        <v>1.1342592592592592E-2</v>
      </c>
    </row>
    <row r="54" spans="1:20" hidden="1" x14ac:dyDescent="0.25">
      <c r="A54" s="2">
        <f>SUM(Legion[[#This Row],[Monster Mash Special - Blood Rage! - Part 2]:[Scout, Tank, Support]])</f>
        <v>0.24201388888888883</v>
      </c>
      <c r="B54" s="2" t="s">
        <v>133</v>
      </c>
      <c r="C54" s="1" t="s">
        <v>50</v>
      </c>
      <c r="D54" s="1">
        <f>COUNT(Legion[[#This Row],[Monster Mash Special - Blood Rage! - Part 2]:[Scout, Tank, Support]])</f>
        <v>10</v>
      </c>
      <c r="E54">
        <v>1.7337962962962961E-2</v>
      </c>
      <c r="F54">
        <v>1.6122685185185184E-2</v>
      </c>
      <c r="G54">
        <v>1.8043981481481484E-2</v>
      </c>
      <c r="H54">
        <v>2.0277777777777777E-2</v>
      </c>
      <c r="I54">
        <v>3.138888888888889E-2</v>
      </c>
      <c r="J54">
        <v>4.0509259259259259E-2</v>
      </c>
      <c r="K54">
        <v>3.8599537037037036E-2</v>
      </c>
      <c r="L54">
        <v>2.6851851851851849E-2</v>
      </c>
      <c r="O54">
        <v>1.7326388888888888E-2</v>
      </c>
      <c r="R54">
        <v>1.5555555555555553E-2</v>
      </c>
    </row>
    <row r="55" spans="1:20" hidden="1" x14ac:dyDescent="0.25">
      <c r="A55" s="2">
        <f>SUM(Legion[[#This Row],[Monster Mash Special - Blood Rage! - Part 2]:[Scout, Tank, Support]])</f>
        <v>0.2527430555555556</v>
      </c>
      <c r="B55" s="2" t="s">
        <v>133</v>
      </c>
      <c r="C55" s="1" t="s">
        <v>36</v>
      </c>
      <c r="D55" s="1">
        <f>COUNT(Legion[[#This Row],[Monster Mash Special - Blood Rage! - Part 2]:[Scout, Tank, Support]])</f>
        <v>10</v>
      </c>
      <c r="E55">
        <v>2.5057870370370373E-2</v>
      </c>
      <c r="F55">
        <v>1.6122685185185184E-2</v>
      </c>
      <c r="G55">
        <v>2.1145833333333332E-2</v>
      </c>
      <c r="H55">
        <v>2.9374999999999998E-2</v>
      </c>
      <c r="I55">
        <v>2.6631944444444444E-2</v>
      </c>
      <c r="J55">
        <v>3.0706018518518521E-2</v>
      </c>
      <c r="K55">
        <v>4.9201388888888885E-2</v>
      </c>
      <c r="L55">
        <v>2.5011574074074075E-2</v>
      </c>
      <c r="M55">
        <v>1.3935185185185184E-2</v>
      </c>
      <c r="R55">
        <v>1.5555555555555553E-2</v>
      </c>
    </row>
    <row r="56" spans="1:20" x14ac:dyDescent="0.25">
      <c r="A56" s="2">
        <f>SUM(Legion[[#This Row],[Monster Mash Special - Blood Rage! - Part 2]:[Scout, Tank, Support]])</f>
        <v>0.28361111111111115</v>
      </c>
      <c r="B56" s="2" t="s">
        <v>133</v>
      </c>
      <c r="C56" s="1" t="s">
        <v>51</v>
      </c>
      <c r="D56" s="1">
        <f>COUNT(Legion[[#This Row],[Monster Mash Special - Blood Rage! - Part 2]:[Scout, Tank, Support]])</f>
        <v>16</v>
      </c>
      <c r="E56">
        <v>1.7800925925925925E-2</v>
      </c>
      <c r="F56">
        <v>1.5162037037037036E-2</v>
      </c>
      <c r="G56">
        <v>2.1354166666666664E-2</v>
      </c>
      <c r="H56">
        <v>1.357638888888889E-2</v>
      </c>
      <c r="I56">
        <v>1.6782407407407409E-2</v>
      </c>
      <c r="J56">
        <v>2.2581018518518518E-2</v>
      </c>
      <c r="K56">
        <v>5.6990740740740738E-2</v>
      </c>
      <c r="L56">
        <v>1.3738425925925926E-2</v>
      </c>
      <c r="M56">
        <v>1.0601851851851854E-2</v>
      </c>
      <c r="N56">
        <v>1.1759259259259259E-2</v>
      </c>
      <c r="O56">
        <v>1.4027777777777778E-2</v>
      </c>
      <c r="P56">
        <v>1.3078703703703703E-2</v>
      </c>
      <c r="Q56">
        <v>1.3599537037037037E-2</v>
      </c>
      <c r="R56">
        <v>1.2743055555555556E-2</v>
      </c>
      <c r="S56">
        <v>1.5601851851851851E-2</v>
      </c>
      <c r="T56">
        <v>1.4212962962962962E-2</v>
      </c>
    </row>
    <row r="57" spans="1:20" x14ac:dyDescent="0.25">
      <c r="A57" s="2">
        <f>SUM(Legion[[#This Row],[Monster Mash Special - Blood Rage! - Part 2]:[Scout, Tank, Support]])</f>
        <v>0.28989583333333341</v>
      </c>
      <c r="B57" s="2" t="s">
        <v>133</v>
      </c>
      <c r="C57" s="1" t="s">
        <v>48</v>
      </c>
      <c r="D57" s="1">
        <f>COUNT(Legion[[#This Row],[Monster Mash Special - Blood Rage! - Part 2]:[Scout, Tank, Support]])</f>
        <v>16</v>
      </c>
      <c r="E57">
        <v>1.7893518518518517E-2</v>
      </c>
      <c r="F57">
        <v>1.3865740740740739E-2</v>
      </c>
      <c r="G57">
        <v>1.8449074074074073E-2</v>
      </c>
      <c r="H57">
        <v>1.5868055555555555E-2</v>
      </c>
      <c r="I57">
        <v>2.2280092592592591E-2</v>
      </c>
      <c r="J57">
        <v>2.1377314814814818E-2</v>
      </c>
      <c r="K57">
        <v>3.184027777777778E-2</v>
      </c>
      <c r="L57">
        <v>1.9467592592592595E-2</v>
      </c>
      <c r="M57">
        <v>1.4004629629629631E-2</v>
      </c>
      <c r="N57">
        <v>1.4571759259259258E-2</v>
      </c>
      <c r="O57">
        <v>1.539351851851852E-2</v>
      </c>
      <c r="P57">
        <v>2.1875000000000002E-2</v>
      </c>
      <c r="Q57">
        <v>1.1643518518518518E-2</v>
      </c>
      <c r="R57">
        <v>1.539351851851852E-2</v>
      </c>
      <c r="S57">
        <v>1.7210648148148149E-2</v>
      </c>
      <c r="T57">
        <v>1.8761574074074073E-2</v>
      </c>
    </row>
    <row r="58" spans="1:20" x14ac:dyDescent="0.25">
      <c r="A58" s="2">
        <f>SUM(Legion[[#This Row],[Monster Mash Special - Blood Rage! - Part 2]:[Scout, Tank, Support]])</f>
        <v>0.32696759259259256</v>
      </c>
      <c r="B58" s="2" t="s">
        <v>133</v>
      </c>
      <c r="C58" s="1" t="s">
        <v>16</v>
      </c>
      <c r="D58" s="1">
        <f>COUNT(Legion[[#This Row],[Monster Mash Special - Blood Rage! - Part 2]:[Scout, Tank, Support]])</f>
        <v>16</v>
      </c>
      <c r="E58">
        <v>2.1365740740740741E-2</v>
      </c>
      <c r="F58">
        <v>1.8622685185185183E-2</v>
      </c>
      <c r="G58">
        <v>1.9641203703703706E-2</v>
      </c>
      <c r="H58">
        <v>2.0393518518518519E-2</v>
      </c>
      <c r="I58">
        <v>2.9062500000000002E-2</v>
      </c>
      <c r="J58">
        <v>2.2395833333333334E-2</v>
      </c>
      <c r="K58">
        <v>3.2569444444444443E-2</v>
      </c>
      <c r="L58">
        <v>1.9016203703703705E-2</v>
      </c>
      <c r="M58">
        <v>1.4606481481481482E-2</v>
      </c>
      <c r="N58">
        <v>1.7164351851851851E-2</v>
      </c>
      <c r="O58">
        <v>1.8194444444444444E-2</v>
      </c>
      <c r="P58">
        <v>2.4687499999999998E-2</v>
      </c>
      <c r="Q58">
        <v>1.8159722222222219E-2</v>
      </c>
      <c r="R58">
        <v>1.8634259259259257E-2</v>
      </c>
      <c r="S58">
        <v>1.6238425925925924E-2</v>
      </c>
      <c r="T58">
        <v>1.621527777777778E-2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6EF3-0AA7-4018-AF54-6C0210448C0F}">
  <dimension ref="A1:T28"/>
  <sheetViews>
    <sheetView workbookViewId="0">
      <selection activeCell="A27" sqref="A27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8.285156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21.140625" bestFit="1" customWidth="1"/>
    <col min="10" max="10" width="12" bestFit="1" customWidth="1"/>
    <col min="11" max="11" width="20.42578125" bestFit="1" customWidth="1"/>
    <col min="12" max="12" width="15.85546875" bestFit="1" customWidth="1"/>
    <col min="13" max="14" width="25" bestFit="1" customWidth="1"/>
    <col min="15" max="15" width="27.140625" bestFit="1" customWidth="1"/>
    <col min="16" max="16" width="18.85546875" bestFit="1" customWidth="1"/>
    <col min="17" max="17" width="24" bestFit="1" customWidth="1"/>
    <col min="18" max="18" width="18" bestFit="1" customWidth="1"/>
    <col min="19" max="19" width="28" bestFit="1" customWidth="1"/>
    <col min="20" max="20" width="21.5703125" bestFit="1" customWidth="1"/>
    <col min="21" max="21" width="17.7109375" bestFit="1" customWidth="1"/>
    <col min="22" max="36" width="12" bestFit="1" customWidth="1"/>
    <col min="37" max="37" width="27.140625" bestFit="1" customWidth="1"/>
    <col min="38" max="38" width="18.85546875" bestFit="1" customWidth="1"/>
    <col min="39" max="39" width="24" bestFit="1" customWidth="1"/>
    <col min="40" max="40" width="28" bestFit="1" customWidth="1"/>
    <col min="41" max="41" width="21.5703125" bestFit="1" customWidth="1"/>
    <col min="42" max="42" width="42.5703125" bestFit="1" customWidth="1"/>
    <col min="43" max="43" width="16.7109375" bestFit="1" customWidth="1"/>
    <col min="44" max="44" width="27" bestFit="1" customWidth="1"/>
    <col min="45" max="45" width="21.140625" bestFit="1" customWidth="1"/>
    <col min="46" max="46" width="11.42578125" bestFit="1" customWidth="1"/>
    <col min="47" max="47" width="15.85546875" bestFit="1" customWidth="1"/>
    <col min="48" max="48" width="23.28515625" bestFit="1" customWidth="1"/>
    <col min="49" max="49" width="27.85546875" bestFit="1" customWidth="1"/>
    <col min="50" max="50" width="13.5703125" bestFit="1" customWidth="1"/>
    <col min="51" max="51" width="13.140625" bestFit="1" customWidth="1"/>
    <col min="52" max="52" width="19.85546875" bestFit="1" customWidth="1"/>
    <col min="53" max="53" width="19.140625" bestFit="1" customWidth="1"/>
    <col min="54" max="59" width="8.140625" bestFit="1" customWidth="1"/>
  </cols>
  <sheetData>
    <row r="1" spans="1:20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  <c r="I1" t="s">
        <v>42</v>
      </c>
      <c r="J1" t="s">
        <v>52</v>
      </c>
      <c r="K1" t="s">
        <v>63</v>
      </c>
      <c r="L1" t="s">
        <v>54</v>
      </c>
      <c r="M1" t="s">
        <v>11</v>
      </c>
      <c r="N1" t="s">
        <v>22</v>
      </c>
      <c r="O1" t="s">
        <v>5</v>
      </c>
      <c r="P1" t="s">
        <v>9</v>
      </c>
      <c r="Q1" t="s">
        <v>24</v>
      </c>
      <c r="R1" t="s">
        <v>27</v>
      </c>
      <c r="S1" t="s">
        <v>29</v>
      </c>
      <c r="T1" t="s">
        <v>31</v>
      </c>
    </row>
    <row r="2" spans="1:20" hidden="1" x14ac:dyDescent="0.25">
      <c r="A2" s="2">
        <f>SUM(MasterRace[[#This Row],[Monster Mash Special - Blood Rage! - Part 2]:[Scout, Tank, Support]])</f>
        <v>1.511574074074074E-2</v>
      </c>
      <c r="B2" s="2" t="s">
        <v>133</v>
      </c>
      <c r="C2" s="1" t="s">
        <v>21</v>
      </c>
      <c r="D2" s="1">
        <f>COUNT(MasterRace[[#This Row],[Monster Mash Special - Blood Rage! - Part 2]:[Scout, Tank, Support]])</f>
        <v>1</v>
      </c>
      <c r="M2">
        <v>1.511574074074074E-2</v>
      </c>
      <c r="O2" s="1"/>
      <c r="P2" s="1"/>
    </row>
    <row r="3" spans="1:20" hidden="1" x14ac:dyDescent="0.25">
      <c r="A3" s="2">
        <f>SUM(MasterRace[[#This Row],[Monster Mash Special - Blood Rage! - Part 2]:[Scout, Tank, Support]])</f>
        <v>1.5277777777777777E-2</v>
      </c>
      <c r="B3" s="2" t="s">
        <v>133</v>
      </c>
      <c r="C3" s="1" t="s">
        <v>59</v>
      </c>
      <c r="D3" s="1">
        <f>COUNT(MasterRace[[#This Row],[Monster Mash Special - Blood Rage! - Part 2]:[Scout, Tank, Support]])</f>
        <v>1</v>
      </c>
      <c r="M3">
        <v>1.5277777777777777E-2</v>
      </c>
      <c r="O3" s="1"/>
      <c r="P3" s="1"/>
    </row>
    <row r="4" spans="1:20" hidden="1" x14ac:dyDescent="0.25">
      <c r="A4" s="2">
        <f>SUM(MasterRace[[#This Row],[Monster Mash Special - Blood Rage! - Part 2]:[Scout, Tank, Support]])</f>
        <v>1.5277777777777777E-2</v>
      </c>
      <c r="B4" s="2" t="s">
        <v>133</v>
      </c>
      <c r="C4" s="1" t="s">
        <v>68</v>
      </c>
      <c r="D4" s="1">
        <f>COUNT(MasterRace[[#This Row],[Monster Mash Special - Blood Rage! - Part 2]:[Scout, Tank, Support]])</f>
        <v>1</v>
      </c>
      <c r="M4">
        <v>1.5277777777777777E-2</v>
      </c>
      <c r="O4" s="1"/>
      <c r="P4" s="1"/>
    </row>
    <row r="5" spans="1:20" hidden="1" x14ac:dyDescent="0.25">
      <c r="A5" s="2">
        <f>SUM(MasterRace[[#This Row],[Monster Mash Special - Blood Rage! - Part 2]:[Scout, Tank, Support]])</f>
        <v>1.7326388888888888E-2</v>
      </c>
      <c r="B5" s="2" t="s">
        <v>133</v>
      </c>
      <c r="C5" s="1" t="s">
        <v>50</v>
      </c>
      <c r="D5" s="1">
        <f>COUNT(MasterRace[[#This Row],[Monster Mash Special - Blood Rage! - Part 2]:[Scout, Tank, Support]])</f>
        <v>1</v>
      </c>
      <c r="O5" s="1">
        <v>1.7326388888888888E-2</v>
      </c>
      <c r="P5" s="1"/>
    </row>
    <row r="6" spans="1:20" hidden="1" x14ac:dyDescent="0.25">
      <c r="A6" s="2">
        <f>SUM(MasterRace[[#This Row],[Monster Mash Special - Blood Rage! - Part 2]:[Scout, Tank, Support]])</f>
        <v>1.8483796296296297E-2</v>
      </c>
      <c r="B6" s="2" t="s">
        <v>133</v>
      </c>
      <c r="C6" s="1" t="s">
        <v>67</v>
      </c>
      <c r="D6" s="1">
        <f>COUNT(MasterRace[[#This Row],[Monster Mash Special - Blood Rage! - Part 2]:[Scout, Tank, Support]])</f>
        <v>1</v>
      </c>
      <c r="F6">
        <v>1.8483796296296297E-2</v>
      </c>
      <c r="O6" s="1"/>
      <c r="P6" s="1"/>
    </row>
    <row r="7" spans="1:20" hidden="1" x14ac:dyDescent="0.25">
      <c r="A7" s="2">
        <f>SUM(MasterRace[[#This Row],[Monster Mash Special - Blood Rage! - Part 2]:[Scout, Tank, Support]])</f>
        <v>1.9317129629629629E-2</v>
      </c>
      <c r="B7" s="2" t="s">
        <v>133</v>
      </c>
      <c r="C7" s="1" t="s">
        <v>77</v>
      </c>
      <c r="D7" s="1">
        <f>COUNT(MasterRace[[#This Row],[Monster Mash Special - Blood Rage! - Part 2]:[Scout, Tank, Support]])</f>
        <v>1</v>
      </c>
      <c r="O7" s="1">
        <v>1.9317129629629629E-2</v>
      </c>
      <c r="P7" s="1"/>
    </row>
    <row r="8" spans="1:20" hidden="1" x14ac:dyDescent="0.25">
      <c r="A8" s="2">
        <f>SUM(MasterRace[[#This Row],[Monster Mash Special - Blood Rage! - Part 2]:[Scout, Tank, Support]])</f>
        <v>2.1180555555555553E-2</v>
      </c>
      <c r="B8" s="2" t="s">
        <v>133</v>
      </c>
      <c r="C8" s="1" t="s">
        <v>70</v>
      </c>
      <c r="D8" s="1">
        <f>COUNT(MasterRace[[#This Row],[Monster Mash Special - Blood Rage! - Part 2]:[Scout, Tank, Support]])</f>
        <v>1</v>
      </c>
      <c r="O8" s="1"/>
      <c r="P8" s="1">
        <v>2.1180555555555553E-2</v>
      </c>
    </row>
    <row r="9" spans="1:20" hidden="1" x14ac:dyDescent="0.25">
      <c r="A9" s="2">
        <f>SUM(MasterRace[[#This Row],[Monster Mash Special - Blood Rage! - Part 2]:[Scout, Tank, Support]])</f>
        <v>2.9456018518518517E-2</v>
      </c>
      <c r="B9" s="2" t="s">
        <v>133</v>
      </c>
      <c r="C9" s="1" t="s">
        <v>43</v>
      </c>
      <c r="D9" s="1">
        <f>COUNT(MasterRace[[#This Row],[Monster Mash Special - Blood Rage! - Part 2]:[Scout, Tank, Support]])</f>
        <v>2</v>
      </c>
      <c r="I9">
        <v>1.6712962962962961E-2</v>
      </c>
      <c r="L9">
        <v>1.2743055555555556E-2</v>
      </c>
      <c r="O9" s="1"/>
      <c r="P9" s="1"/>
    </row>
    <row r="10" spans="1:20" hidden="1" x14ac:dyDescent="0.25">
      <c r="A10" s="2">
        <f>SUM(MasterRace[[#This Row],[Monster Mash Special - Blood Rage! - Part 2]:[Scout, Tank, Support]])</f>
        <v>3.1620370370370368E-2</v>
      </c>
      <c r="B10" s="2" t="s">
        <v>133</v>
      </c>
      <c r="C10" s="1" t="s">
        <v>45</v>
      </c>
      <c r="D10" s="1">
        <f>COUNT(MasterRace[[#This Row],[Monster Mash Special - Blood Rage! - Part 2]:[Scout, Tank, Support]])</f>
        <v>2</v>
      </c>
      <c r="I10">
        <v>1.7893518518518517E-2</v>
      </c>
      <c r="L10">
        <v>1.3726851851851851E-2</v>
      </c>
      <c r="O10" s="1"/>
      <c r="P10" s="1"/>
    </row>
    <row r="11" spans="1:20" hidden="1" x14ac:dyDescent="0.25">
      <c r="A11" s="2">
        <f>SUM(MasterRace[[#This Row],[Monster Mash Special - Blood Rage! - Part 2]:[Scout, Tank, Support]])</f>
        <v>3.3252314814814818E-2</v>
      </c>
      <c r="B11" s="2" t="s">
        <v>133</v>
      </c>
      <c r="C11" s="1" t="s">
        <v>57</v>
      </c>
      <c r="D11" s="1">
        <f>COUNT(MasterRace[[#This Row],[Monster Mash Special - Blood Rage! - Part 2]:[Scout, Tank, Support]])</f>
        <v>2</v>
      </c>
      <c r="N11">
        <v>1.2569444444444446E-2</v>
      </c>
      <c r="O11" s="1"/>
      <c r="P11" s="1"/>
      <c r="Q11">
        <v>2.0682870370370372E-2</v>
      </c>
    </row>
    <row r="12" spans="1:20" hidden="1" x14ac:dyDescent="0.25">
      <c r="A12" s="2">
        <f>SUM(MasterRace[[#This Row],[Monster Mash Special - Blood Rage! - Part 2]:[Scout, Tank, Support]])</f>
        <v>3.546296296296296E-2</v>
      </c>
      <c r="B12" s="2" t="s">
        <v>133</v>
      </c>
      <c r="C12" s="1" t="s">
        <v>33</v>
      </c>
      <c r="D12" s="1">
        <f>COUNT(MasterRace[[#This Row],[Monster Mash Special - Blood Rage! - Part 2]:[Scout, Tank, Support]])</f>
        <v>2</v>
      </c>
      <c r="I12">
        <v>1.9895833333333331E-2</v>
      </c>
      <c r="L12">
        <v>1.556712962962963E-2</v>
      </c>
      <c r="O12" s="1"/>
      <c r="P12" s="1"/>
    </row>
    <row r="13" spans="1:20" hidden="1" x14ac:dyDescent="0.25">
      <c r="A13" s="2">
        <f>SUM(MasterRace[[#This Row],[Monster Mash Special - Blood Rage! - Part 2]:[Scout, Tank, Support]])</f>
        <v>4.0497685185185178E-2</v>
      </c>
      <c r="B13" s="2" t="s">
        <v>133</v>
      </c>
      <c r="C13" s="1" t="s">
        <v>7</v>
      </c>
      <c r="D13" s="1">
        <f>COUNT(MasterRace[[#This Row],[Monster Mash Special - Blood Rage! - Part 2]:[Scout, Tank, Support]])</f>
        <v>2</v>
      </c>
      <c r="O13" s="1">
        <v>1.9317129629629629E-2</v>
      </c>
      <c r="P13" s="1">
        <v>2.1180555555555553E-2</v>
      </c>
    </row>
    <row r="14" spans="1:20" hidden="1" x14ac:dyDescent="0.25">
      <c r="A14" s="2">
        <f>SUM(MasterRace[[#This Row],[Monster Mash Special - Blood Rage! - Part 2]:[Scout, Tank, Support]])</f>
        <v>4.0497685185185178E-2</v>
      </c>
      <c r="B14" s="2" t="s">
        <v>133</v>
      </c>
      <c r="C14" s="1" t="s">
        <v>64</v>
      </c>
      <c r="D14" s="1">
        <f>COUNT(MasterRace[[#This Row],[Monster Mash Special - Blood Rage! - Part 2]:[Scout, Tank, Support]])</f>
        <v>2</v>
      </c>
      <c r="O14" s="1">
        <v>1.9317129629629629E-2</v>
      </c>
      <c r="P14" s="1">
        <v>2.1180555555555553E-2</v>
      </c>
    </row>
    <row r="15" spans="1:20" hidden="1" x14ac:dyDescent="0.25">
      <c r="A15" s="2">
        <f>SUM(MasterRace[[#This Row],[Monster Mash Special - Blood Rage! - Part 2]:[Scout, Tank, Support]])</f>
        <v>4.6261574074074073E-2</v>
      </c>
      <c r="B15" s="2" t="s">
        <v>133</v>
      </c>
      <c r="C15" s="1" t="s">
        <v>58</v>
      </c>
      <c r="D15" s="1">
        <f>COUNT(MasterRace[[#This Row],[Monster Mash Special - Blood Rage! - Part 2]:[Scout, Tank, Support]])</f>
        <v>1</v>
      </c>
      <c r="J15">
        <v>4.6261574074074073E-2</v>
      </c>
      <c r="O15" s="1"/>
      <c r="P15" s="1"/>
    </row>
    <row r="16" spans="1:20" hidden="1" x14ac:dyDescent="0.25">
      <c r="A16" s="2">
        <f>SUM(MasterRace[[#This Row],[Monster Mash Special - Blood Rage! - Part 2]:[Scout, Tank, Support]])</f>
        <v>9.5231481481481486E-2</v>
      </c>
      <c r="B16" s="2" t="s">
        <v>133</v>
      </c>
      <c r="C16" s="1" t="s">
        <v>18</v>
      </c>
      <c r="D16" s="1">
        <f>COUNT(MasterRace[[#This Row],[Monster Mash Special - Blood Rage! - Part 2]:[Scout, Tank, Support]])</f>
        <v>7</v>
      </c>
      <c r="I16">
        <v>1.7245370370370369E-2</v>
      </c>
      <c r="L16">
        <v>1.3807870370370371E-2</v>
      </c>
      <c r="M16">
        <v>1.119212962962963E-2</v>
      </c>
      <c r="N16">
        <v>1.2569444444444446E-2</v>
      </c>
      <c r="O16" s="1">
        <v>1.3425925925925924E-2</v>
      </c>
      <c r="P16" s="1">
        <v>1.3402777777777777E-2</v>
      </c>
      <c r="Q16">
        <v>1.3587962962962963E-2</v>
      </c>
    </row>
    <row r="17" spans="1:20" hidden="1" x14ac:dyDescent="0.25">
      <c r="A17" s="2">
        <f>SUM(MasterRace[[#This Row],[Monster Mash Special - Blood Rage! - Part 2]:[Scout, Tank, Support]])</f>
        <v>0.109375</v>
      </c>
      <c r="B17" s="2" t="s">
        <v>133</v>
      </c>
      <c r="C17" s="1" t="s">
        <v>20</v>
      </c>
      <c r="D17" s="1">
        <f>COUNT(MasterRace[[#This Row],[Monster Mash Special - Blood Rage! - Part 2]:[Scout, Tank, Support]])</f>
        <v>6</v>
      </c>
      <c r="F17">
        <v>1.7060185185185185E-2</v>
      </c>
      <c r="H17">
        <v>2.6469907407407411E-2</v>
      </c>
      <c r="M17">
        <v>1.4004629629629631E-2</v>
      </c>
      <c r="N17">
        <v>1.4571759259259258E-2</v>
      </c>
      <c r="O17" s="1">
        <v>1.539351851851852E-2</v>
      </c>
      <c r="P17" s="1">
        <v>2.1875000000000002E-2</v>
      </c>
    </row>
    <row r="18" spans="1:20" hidden="1" x14ac:dyDescent="0.25">
      <c r="A18" s="2">
        <f>SUM(MasterRace[[#This Row],[Monster Mash Special - Blood Rage! - Part 2]:[Scout, Tank, Support]])</f>
        <v>0.1497337962962963</v>
      </c>
      <c r="B18" s="2" t="s">
        <v>133</v>
      </c>
      <c r="C18" s="1" t="s">
        <v>39</v>
      </c>
      <c r="D18" s="1">
        <f>COUNT(MasterRace[[#This Row],[Monster Mash Special - Blood Rage! - Part 2]:[Scout, Tank, Support]])</f>
        <v>9</v>
      </c>
      <c r="F18">
        <v>1.8483796296296297E-2</v>
      </c>
      <c r="M18">
        <v>1.4004629629629631E-2</v>
      </c>
      <c r="N18">
        <v>1.4571759259259258E-2</v>
      </c>
      <c r="O18" s="1">
        <v>1.539351851851852E-2</v>
      </c>
      <c r="P18" s="1">
        <v>2.1875000000000002E-2</v>
      </c>
      <c r="Q18">
        <v>1.4039351851851851E-2</v>
      </c>
      <c r="R18">
        <v>1.539351851851852E-2</v>
      </c>
      <c r="S18">
        <v>1.7210648148148149E-2</v>
      </c>
      <c r="T18">
        <v>1.8761574074074073E-2</v>
      </c>
    </row>
    <row r="19" spans="1:20" hidden="1" x14ac:dyDescent="0.25">
      <c r="A19" s="2">
        <f>SUM(MasterRace[[#This Row],[Monster Mash Special - Blood Rage! - Part 2]:[Scout, Tank, Support]])</f>
        <v>0.15231481481481482</v>
      </c>
      <c r="B19" s="2" t="s">
        <v>133</v>
      </c>
      <c r="C19" s="1" t="s">
        <v>61</v>
      </c>
      <c r="D19" s="1">
        <f>COUNT(MasterRace[[#This Row],[Monster Mash Special - Blood Rage! - Part 2]:[Scout, Tank, Support]])</f>
        <v>9</v>
      </c>
      <c r="E19">
        <v>1.7800925925925925E-2</v>
      </c>
      <c r="F19">
        <v>1.5162037037037036E-2</v>
      </c>
      <c r="G19">
        <v>2.1354166666666664E-2</v>
      </c>
      <c r="H19">
        <v>1.7222222222222222E-2</v>
      </c>
      <c r="O19" s="1">
        <v>1.7326388888888888E-2</v>
      </c>
      <c r="P19" s="1"/>
      <c r="Q19">
        <v>1.4224537037037037E-2</v>
      </c>
      <c r="R19">
        <v>1.6041666666666666E-2</v>
      </c>
      <c r="S19">
        <v>1.726851851851852E-2</v>
      </c>
      <c r="T19">
        <v>1.5914351851851853E-2</v>
      </c>
    </row>
    <row r="20" spans="1:20" hidden="1" x14ac:dyDescent="0.25">
      <c r="A20" s="2">
        <f>SUM(MasterRace[[#This Row],[Monster Mash Special - Blood Rage! - Part 2]:[Scout, Tank, Support]])</f>
        <v>0.16802083333333334</v>
      </c>
      <c r="B20" s="2" t="s">
        <v>133</v>
      </c>
      <c r="C20" s="1" t="s">
        <v>17</v>
      </c>
      <c r="D20" s="1">
        <f>COUNT(MasterRace[[#This Row],[Monster Mash Special - Blood Rage! - Part 2]:[Scout, Tank, Support]])</f>
        <v>10</v>
      </c>
      <c r="E20">
        <v>2.3402777777777783E-2</v>
      </c>
      <c r="F20">
        <v>2.326388888888889E-2</v>
      </c>
      <c r="G20">
        <v>2.3368055555555555E-2</v>
      </c>
      <c r="H20">
        <v>1.2615740740740742E-2</v>
      </c>
      <c r="L20">
        <v>1.4756944444444446E-2</v>
      </c>
      <c r="M20">
        <v>1.0601851851851854E-2</v>
      </c>
      <c r="N20">
        <v>1.2569444444444446E-2</v>
      </c>
      <c r="O20" s="1">
        <v>1.3356481481481483E-2</v>
      </c>
      <c r="P20" s="1">
        <v>1.3402777777777777E-2</v>
      </c>
      <c r="Q20">
        <v>2.0682870370370372E-2</v>
      </c>
    </row>
    <row r="21" spans="1:20" hidden="1" x14ac:dyDescent="0.25">
      <c r="A21" s="2">
        <f>SUM(MasterRace[[#This Row],[Monster Mash Special - Blood Rage! - Part 2]:[Scout, Tank, Support]])</f>
        <v>0.17373842592592595</v>
      </c>
      <c r="B21" s="2" t="s">
        <v>133</v>
      </c>
      <c r="C21" s="1" t="s">
        <v>60</v>
      </c>
      <c r="D21" s="1">
        <f>COUNT(MasterRace[[#This Row],[Monster Mash Special - Blood Rage! - Part 2]:[Scout, Tank, Support]])</f>
        <v>10</v>
      </c>
      <c r="E21">
        <v>2.2361111111111113E-2</v>
      </c>
      <c r="F21">
        <v>1.638888888888889E-2</v>
      </c>
      <c r="G21">
        <v>2.2372685185185186E-2</v>
      </c>
      <c r="H21">
        <v>1.6562500000000001E-2</v>
      </c>
      <c r="M21">
        <v>1.5277777777777777E-2</v>
      </c>
      <c r="O21" s="1">
        <v>1.7326388888888888E-2</v>
      </c>
      <c r="P21" s="1"/>
      <c r="Q21">
        <v>1.4224537037037037E-2</v>
      </c>
      <c r="R21">
        <v>1.6041666666666666E-2</v>
      </c>
      <c r="S21">
        <v>1.726851851851852E-2</v>
      </c>
      <c r="T21">
        <v>1.5914351851851853E-2</v>
      </c>
    </row>
    <row r="22" spans="1:20" hidden="1" x14ac:dyDescent="0.25">
      <c r="A22" s="2">
        <f>SUM(MasterRace[[#This Row],[Monster Mash Special - Blood Rage! - Part 2]:[Scout, Tank, Support]])</f>
        <v>0.17478009259259261</v>
      </c>
      <c r="B22" s="2" t="s">
        <v>133</v>
      </c>
      <c r="C22" s="1" t="s">
        <v>26</v>
      </c>
      <c r="D22" s="1">
        <f>COUNT(MasterRace[[#This Row],[Monster Mash Special - Blood Rage! - Part 2]:[Scout, Tank, Support]])</f>
        <v>10</v>
      </c>
      <c r="F22">
        <v>1.7060185185185185E-2</v>
      </c>
      <c r="H22">
        <v>2.6469907407407411E-2</v>
      </c>
      <c r="M22">
        <v>1.4004629629629631E-2</v>
      </c>
      <c r="N22">
        <v>1.4571759259259258E-2</v>
      </c>
      <c r="O22" s="1">
        <v>1.539351851851852E-2</v>
      </c>
      <c r="P22" s="1">
        <v>2.1875000000000002E-2</v>
      </c>
      <c r="Q22">
        <v>1.4039351851851851E-2</v>
      </c>
      <c r="R22">
        <v>1.539351851851852E-2</v>
      </c>
      <c r="S22">
        <v>1.7210648148148149E-2</v>
      </c>
      <c r="T22">
        <v>1.8761574074074073E-2</v>
      </c>
    </row>
    <row r="23" spans="1:20" hidden="1" x14ac:dyDescent="0.25">
      <c r="A23" s="2">
        <f>SUM(MasterRace[[#This Row],[Monster Mash Special - Blood Rage! - Part 2]:[Scout, Tank, Support]])</f>
        <v>0.17799768518518522</v>
      </c>
      <c r="B23" s="2" t="s">
        <v>133</v>
      </c>
      <c r="C23" s="1" t="s">
        <v>48</v>
      </c>
      <c r="D23" s="1">
        <f>COUNT(MasterRace[[#This Row],[Monster Mash Special - Blood Rage! - Part 2]:[Scout, Tank, Support]])</f>
        <v>10</v>
      </c>
      <c r="F23">
        <v>1.9861111111111111E-2</v>
      </c>
      <c r="L23">
        <v>2.6886574074074077E-2</v>
      </c>
      <c r="M23">
        <v>1.4004629629629631E-2</v>
      </c>
      <c r="N23">
        <v>1.4571759259259258E-2</v>
      </c>
      <c r="O23" s="1">
        <v>1.539351851851852E-2</v>
      </c>
      <c r="P23" s="1">
        <v>2.1875000000000002E-2</v>
      </c>
      <c r="Q23">
        <v>1.4039351851851851E-2</v>
      </c>
      <c r="R23">
        <v>1.539351851851852E-2</v>
      </c>
      <c r="S23">
        <v>1.7210648148148149E-2</v>
      </c>
      <c r="T23">
        <v>1.8761574074074073E-2</v>
      </c>
    </row>
    <row r="24" spans="1:20" hidden="1" x14ac:dyDescent="0.25">
      <c r="A24" s="2">
        <f>SUM(MasterRace[[#This Row],[Monster Mash Special - Blood Rage! - Part 2]:[Scout, Tank, Support]])</f>
        <v>0.18197916666666669</v>
      </c>
      <c r="B24" s="2" t="s">
        <v>133</v>
      </c>
      <c r="C24" s="1" t="s">
        <v>56</v>
      </c>
      <c r="D24" s="1">
        <f>COUNT(MasterRace[[#This Row],[Monster Mash Special - Blood Rage! - Part 2]:[Scout, Tank, Support]])</f>
        <v>11</v>
      </c>
      <c r="E24">
        <v>2.3402777777777783E-2</v>
      </c>
      <c r="F24">
        <v>2.326388888888889E-2</v>
      </c>
      <c r="G24">
        <v>2.3368055555555555E-2</v>
      </c>
      <c r="H24">
        <v>1.6192129629629629E-2</v>
      </c>
      <c r="M24">
        <v>1.119212962962963E-2</v>
      </c>
      <c r="N24">
        <v>1.2743055555555556E-2</v>
      </c>
      <c r="O24" s="1">
        <v>1.3356481481481483E-2</v>
      </c>
      <c r="P24" s="1"/>
      <c r="Q24">
        <v>1.3356481481481483E-2</v>
      </c>
      <c r="R24">
        <v>1.3125E-2</v>
      </c>
      <c r="S24">
        <v>1.6145833333333335E-2</v>
      </c>
      <c r="T24">
        <v>1.5833333333333335E-2</v>
      </c>
    </row>
    <row r="25" spans="1:20" hidden="1" x14ac:dyDescent="0.25">
      <c r="A25" s="2">
        <f>SUM(MasterRace[[#This Row],[Monster Mash Special - Blood Rage! - Part 2]:[Scout, Tank, Support]])</f>
        <v>0.18510416666666663</v>
      </c>
      <c r="B25" s="2" t="s">
        <v>133</v>
      </c>
      <c r="C25" s="1" t="s">
        <v>23</v>
      </c>
      <c r="D25" s="1">
        <f>COUNT(MasterRace[[#This Row],[Monster Mash Special - Blood Rage! - Part 2]:[Scout, Tank, Support]])</f>
        <v>12</v>
      </c>
      <c r="E25">
        <v>2.1516203703703704E-2</v>
      </c>
      <c r="F25">
        <v>1.6006944444444445E-2</v>
      </c>
      <c r="G25">
        <v>2.327546296296296E-2</v>
      </c>
      <c r="H25">
        <v>1.9351851851851853E-2</v>
      </c>
      <c r="M25">
        <v>1.0601851851851854E-2</v>
      </c>
      <c r="N25">
        <v>1.1759259259259259E-2</v>
      </c>
      <c r="O25" s="1">
        <v>1.3356481481481483E-2</v>
      </c>
      <c r="P25" s="1">
        <v>1.3078703703703703E-2</v>
      </c>
      <c r="Q25">
        <v>1.3599537037037037E-2</v>
      </c>
      <c r="R25">
        <v>1.2743055555555556E-2</v>
      </c>
      <c r="S25">
        <v>1.5601851851851851E-2</v>
      </c>
      <c r="T25">
        <v>1.4212962962962962E-2</v>
      </c>
    </row>
    <row r="26" spans="1:20" x14ac:dyDescent="0.25">
      <c r="A26" s="2">
        <f>SUM(MasterRace[[#This Row],[Monster Mash Special - Blood Rage! - Part 2]:[Scout, Tank, Support]])</f>
        <v>0.2672106481481481</v>
      </c>
      <c r="B26" s="2" t="s">
        <v>133</v>
      </c>
      <c r="C26" s="1" t="s">
        <v>19</v>
      </c>
      <c r="D26" s="1">
        <f>COUNT(MasterRace[[#This Row],[Monster Mash Special - Blood Rage! - Part 2]:[Scout, Tank, Support]])</f>
        <v>16</v>
      </c>
      <c r="E26">
        <v>1.8229166666666668E-2</v>
      </c>
      <c r="F26">
        <v>1.5520833333333333E-2</v>
      </c>
      <c r="G26">
        <v>2.0011574074074074E-2</v>
      </c>
      <c r="H26">
        <v>1.2615740740740742E-2</v>
      </c>
      <c r="I26">
        <v>1.9409722222222221E-2</v>
      </c>
      <c r="J26">
        <v>2.2905092592592591E-2</v>
      </c>
      <c r="K26">
        <v>3.4374999999999996E-2</v>
      </c>
      <c r="L26">
        <v>1.6886574074074075E-2</v>
      </c>
      <c r="M26">
        <v>1.0601851851851854E-2</v>
      </c>
      <c r="N26">
        <v>1.1759259259259259E-2</v>
      </c>
      <c r="O26" s="1">
        <v>1.3356481481481483E-2</v>
      </c>
      <c r="P26" s="1">
        <v>1.3078703703703703E-2</v>
      </c>
      <c r="Q26">
        <v>1.3356481481481483E-2</v>
      </c>
      <c r="R26">
        <v>1.3125E-2</v>
      </c>
      <c r="S26">
        <v>1.6145833333333335E-2</v>
      </c>
      <c r="T26">
        <v>1.5833333333333335E-2</v>
      </c>
    </row>
    <row r="27" spans="1:20" x14ac:dyDescent="0.25">
      <c r="A27" s="2">
        <f>SUM(MasterRace[[#This Row],[Monster Mash Special - Blood Rage! - Part 2]:[Scout, Tank, Support]])</f>
        <v>0.28537037037037039</v>
      </c>
      <c r="B27" s="2" t="s">
        <v>133</v>
      </c>
      <c r="C27" s="1" t="s">
        <v>51</v>
      </c>
      <c r="D27" s="1">
        <f>COUNT(MasterRace[[#This Row],[Monster Mash Special - Blood Rage! - Part 2]:[Scout, Tank, Support]])</f>
        <v>16</v>
      </c>
      <c r="E27">
        <v>1.7800925925925925E-2</v>
      </c>
      <c r="F27">
        <v>1.5162037037037036E-2</v>
      </c>
      <c r="G27">
        <v>2.1354166666666664E-2</v>
      </c>
      <c r="H27">
        <v>1.525462962962963E-2</v>
      </c>
      <c r="I27">
        <v>1.6782407407407409E-2</v>
      </c>
      <c r="J27">
        <v>2.2581018518518518E-2</v>
      </c>
      <c r="K27">
        <v>5.6990740740740738E-2</v>
      </c>
      <c r="L27">
        <v>1.3819444444444445E-2</v>
      </c>
      <c r="M27">
        <v>1.0601851851851854E-2</v>
      </c>
      <c r="N27">
        <v>1.1759259259259259E-2</v>
      </c>
      <c r="O27" s="1">
        <v>1.4027777777777778E-2</v>
      </c>
      <c r="P27" s="1">
        <v>1.3078703703703703E-2</v>
      </c>
      <c r="Q27">
        <v>1.3599537037037037E-2</v>
      </c>
      <c r="R27">
        <v>1.2743055555555556E-2</v>
      </c>
      <c r="S27">
        <v>1.5601851851851851E-2</v>
      </c>
      <c r="T27">
        <v>1.4212962962962962E-2</v>
      </c>
    </row>
    <row r="28" spans="1:20" x14ac:dyDescent="0.25">
      <c r="A28" s="2">
        <f>SUM(MasterRace[[#This Row],[Monster Mash Special - Blood Rage! - Part 2]:[Scout, Tank, Support]])</f>
        <v>0.29593750000000002</v>
      </c>
      <c r="B28" s="2" t="s">
        <v>133</v>
      </c>
      <c r="C28" s="1" t="s">
        <v>10</v>
      </c>
      <c r="D28" s="1">
        <f>COUNT(MasterRace[[#This Row],[Monster Mash Special - Blood Rage! - Part 2]:[Scout, Tank, Support]])</f>
        <v>16</v>
      </c>
      <c r="E28">
        <v>1.8229166666666668E-2</v>
      </c>
      <c r="F28">
        <v>1.5520833333333333E-2</v>
      </c>
      <c r="G28">
        <v>2.0011574074074074E-2</v>
      </c>
      <c r="H28">
        <v>1.7256944444444446E-2</v>
      </c>
      <c r="I28">
        <v>2.5752314814814815E-2</v>
      </c>
      <c r="J28">
        <v>3.1157407407407408E-2</v>
      </c>
      <c r="K28">
        <v>3.8483796296296294E-2</v>
      </c>
      <c r="L28">
        <v>2.2523148148148143E-2</v>
      </c>
      <c r="M28">
        <v>1.2222222222222223E-2</v>
      </c>
      <c r="N28">
        <v>1.1759259259259259E-2</v>
      </c>
      <c r="O28" s="1">
        <v>1.4027777777777778E-2</v>
      </c>
      <c r="P28" s="1">
        <v>1.3078703703703703E-2</v>
      </c>
      <c r="Q28">
        <v>1.3356481481481483E-2</v>
      </c>
      <c r="R28">
        <v>1.2743055555555556E-2</v>
      </c>
      <c r="S28">
        <v>1.5601851851851851E-2</v>
      </c>
      <c r="T28">
        <v>1.4212962962962962E-2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938A-7D2D-40AC-954F-3E980F078168}">
  <dimension ref="A1:E218"/>
  <sheetViews>
    <sheetView workbookViewId="0">
      <selection activeCell="K6" sqref="K6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58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109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113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114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125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112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130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111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115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135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129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116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118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109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113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114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125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112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130</v>
      </c>
      <c r="D22">
        <v>1.7511574074074072E-2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111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121</v>
      </c>
      <c r="D24">
        <v>1.9861111111111111E-2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119</v>
      </c>
      <c r="D25">
        <v>1.7060185185185185E-2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115</v>
      </c>
      <c r="D26">
        <v>1.5520833333333333E-2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135</v>
      </c>
      <c r="D27">
        <v>1.5162037037037036E-2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117</v>
      </c>
      <c r="D28">
        <v>2.326388888888889E-2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120</v>
      </c>
      <c r="D29">
        <v>1.8483796296296297E-2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129</v>
      </c>
      <c r="D30">
        <v>1.638888888888889E-2</v>
      </c>
      <c r="E30" s="1" t="s">
        <v>34</v>
      </c>
    </row>
    <row r="31" spans="1:5" x14ac:dyDescent="0.25">
      <c r="A31" s="1" t="s">
        <v>37</v>
      </c>
      <c r="B31" s="1" t="s">
        <v>6</v>
      </c>
      <c r="C31" s="1" t="s">
        <v>116</v>
      </c>
      <c r="D31">
        <v>1.6006944444444445E-2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118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109</v>
      </c>
      <c r="D33">
        <v>1.4097222222222221E-2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119</v>
      </c>
      <c r="D34">
        <v>1.8171296296296297E-2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110</v>
      </c>
      <c r="D35">
        <v>1.7337962962962961E-2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115</v>
      </c>
      <c r="D36">
        <v>1.5069444444444443E-2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113</v>
      </c>
      <c r="D37">
        <v>1.9641203703703706E-2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114</v>
      </c>
      <c r="D38">
        <v>2.1145833333333332E-2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125</v>
      </c>
      <c r="D39">
        <v>1.3402777777777777E-2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112</v>
      </c>
      <c r="D40">
        <v>2.1064814814814814E-2</v>
      </c>
      <c r="E40" s="1" t="s">
        <v>34</v>
      </c>
    </row>
    <row r="41" spans="1:5" x14ac:dyDescent="0.25">
      <c r="A41" s="1" t="s">
        <v>40</v>
      </c>
      <c r="B41" s="1" t="s">
        <v>12</v>
      </c>
      <c r="C41" s="1" t="s">
        <v>130</v>
      </c>
      <c r="D41">
        <v>1.8043981481481484E-2</v>
      </c>
      <c r="E41" s="1" t="s">
        <v>34</v>
      </c>
    </row>
    <row r="42" spans="1:5" x14ac:dyDescent="0.25">
      <c r="A42" s="1" t="s">
        <v>40</v>
      </c>
      <c r="B42" s="1" t="s">
        <v>12</v>
      </c>
      <c r="C42" s="1" t="s">
        <v>111</v>
      </c>
      <c r="D42">
        <v>1.8449074074074073E-2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115</v>
      </c>
      <c r="D43">
        <v>2.0011574074074074E-2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135</v>
      </c>
      <c r="D44">
        <v>2.1354166666666664E-2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117</v>
      </c>
      <c r="D45">
        <v>2.3368055555555555E-2</v>
      </c>
      <c r="E45" s="1" t="s">
        <v>34</v>
      </c>
    </row>
    <row r="46" spans="1:5" x14ac:dyDescent="0.25">
      <c r="A46" s="1" t="s">
        <v>40</v>
      </c>
      <c r="B46" s="1" t="s">
        <v>6</v>
      </c>
      <c r="C46" s="1" t="s">
        <v>129</v>
      </c>
      <c r="D46">
        <v>2.2372685185185186E-2</v>
      </c>
      <c r="E46" s="1" t="s">
        <v>34</v>
      </c>
    </row>
    <row r="47" spans="1:5" x14ac:dyDescent="0.25">
      <c r="A47" s="1" t="s">
        <v>40</v>
      </c>
      <c r="B47" s="1" t="s">
        <v>6</v>
      </c>
      <c r="C47" s="1" t="s">
        <v>116</v>
      </c>
      <c r="D47">
        <v>2.327546296296296E-2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118</v>
      </c>
      <c r="D48">
        <v>1.3136574074074077E-2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109</v>
      </c>
      <c r="D49">
        <v>1.3935185185185184E-2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110</v>
      </c>
      <c r="D50">
        <v>1.6643518518518519E-2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115</v>
      </c>
      <c r="D51">
        <v>1.3333333333333334E-2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113</v>
      </c>
      <c r="D52">
        <v>2.0393518518518519E-2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114</v>
      </c>
      <c r="D53">
        <v>2.9374999999999998E-2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125</v>
      </c>
      <c r="D54">
        <v>1.2372685185185186E-2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112</v>
      </c>
      <c r="D55">
        <v>2.4131944444444445E-2</v>
      </c>
      <c r="E55" s="1" t="s">
        <v>34</v>
      </c>
    </row>
    <row r="56" spans="1:5" x14ac:dyDescent="0.25">
      <c r="A56" s="1" t="s">
        <v>41</v>
      </c>
      <c r="B56" s="1" t="s">
        <v>12</v>
      </c>
      <c r="C56" s="1" t="s">
        <v>130</v>
      </c>
      <c r="D56">
        <v>2.0277777777777777E-2</v>
      </c>
      <c r="E56" s="1" t="s">
        <v>34</v>
      </c>
    </row>
    <row r="57" spans="1:5" x14ac:dyDescent="0.25">
      <c r="A57" s="1" t="s">
        <v>41</v>
      </c>
      <c r="B57" s="1" t="s">
        <v>12</v>
      </c>
      <c r="C57" s="1" t="s">
        <v>111</v>
      </c>
      <c r="D57">
        <v>1.5868055555555555E-2</v>
      </c>
      <c r="E57" s="1" t="s">
        <v>34</v>
      </c>
    </row>
    <row r="58" spans="1:5" x14ac:dyDescent="0.25">
      <c r="A58" s="1" t="s">
        <v>41</v>
      </c>
      <c r="B58" s="1" t="s">
        <v>12</v>
      </c>
      <c r="C58" s="1" t="s">
        <v>122</v>
      </c>
      <c r="D58">
        <v>1.357638888888889E-2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119</v>
      </c>
      <c r="D59">
        <v>2.6469907407407411E-2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115</v>
      </c>
      <c r="D60">
        <v>1.7256944444444446E-2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135</v>
      </c>
      <c r="D61">
        <v>1.7222222222222222E-2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117</v>
      </c>
      <c r="D62">
        <v>1.6192129629629629E-2</v>
      </c>
      <c r="E62" s="1" t="s">
        <v>34</v>
      </c>
    </row>
    <row r="63" spans="1:5" x14ac:dyDescent="0.25">
      <c r="A63" s="1" t="s">
        <v>41</v>
      </c>
      <c r="B63" s="1" t="s">
        <v>6</v>
      </c>
      <c r="C63" s="1" t="s">
        <v>123</v>
      </c>
      <c r="D63">
        <v>1.2615740740740742E-2</v>
      </c>
      <c r="E63" s="1" t="s">
        <v>34</v>
      </c>
    </row>
    <row r="64" spans="1:5" x14ac:dyDescent="0.25">
      <c r="A64" s="1" t="s">
        <v>41</v>
      </c>
      <c r="B64" s="1" t="s">
        <v>6</v>
      </c>
      <c r="C64" s="1" t="s">
        <v>129</v>
      </c>
      <c r="D64">
        <v>1.6562500000000001E-2</v>
      </c>
      <c r="E64" s="1" t="s">
        <v>34</v>
      </c>
    </row>
    <row r="65" spans="1:5" x14ac:dyDescent="0.25">
      <c r="A65" s="1" t="s">
        <v>41</v>
      </c>
      <c r="B65" s="1" t="s">
        <v>6</v>
      </c>
      <c r="C65" s="1" t="s">
        <v>116</v>
      </c>
      <c r="D65">
        <v>1.9351851851851853E-2</v>
      </c>
      <c r="E65" s="1" t="s">
        <v>34</v>
      </c>
    </row>
    <row r="66" spans="1:5" x14ac:dyDescent="0.25">
      <c r="A66" s="1" t="s">
        <v>41</v>
      </c>
      <c r="B66" s="1" t="s">
        <v>6</v>
      </c>
      <c r="C66" s="1" t="s">
        <v>122</v>
      </c>
      <c r="D66">
        <v>1.525462962962963E-2</v>
      </c>
      <c r="E66" s="1" t="s">
        <v>34</v>
      </c>
    </row>
    <row r="67" spans="1:5" x14ac:dyDescent="0.25">
      <c r="A67" s="1" t="s">
        <v>42</v>
      </c>
      <c r="B67" s="1" t="s">
        <v>12</v>
      </c>
      <c r="C67" s="1" t="s">
        <v>47</v>
      </c>
      <c r="D67">
        <v>2.1111111111111108E-2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33</v>
      </c>
      <c r="D68">
        <v>1.7395833333333336E-2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20</v>
      </c>
      <c r="D69">
        <v>2.0763888888888887E-2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10</v>
      </c>
      <c r="D70">
        <v>1.8101851851851852E-2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16</v>
      </c>
      <c r="D71">
        <v>2.9062500000000002E-2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45</v>
      </c>
      <c r="D72">
        <v>1.5995370370370372E-2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46</v>
      </c>
      <c r="D73">
        <v>1.7384259259259262E-2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36</v>
      </c>
      <c r="D74">
        <v>2.6631944444444444E-2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62</v>
      </c>
      <c r="D75">
        <v>2.2604166666666665E-2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50</v>
      </c>
      <c r="D76">
        <v>3.138888888888889E-2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49</v>
      </c>
      <c r="D77">
        <v>2.7696759259259258E-2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48</v>
      </c>
      <c r="D78">
        <v>2.2280092592592591E-2</v>
      </c>
      <c r="E78" s="1" t="s">
        <v>44</v>
      </c>
    </row>
    <row r="79" spans="1:5" x14ac:dyDescent="0.25">
      <c r="A79" s="1" t="s">
        <v>42</v>
      </c>
      <c r="B79" s="1" t="s">
        <v>12</v>
      </c>
      <c r="C79" s="1" t="s">
        <v>18</v>
      </c>
      <c r="D79">
        <v>1.3888888888888888E-2</v>
      </c>
      <c r="E79" s="1" t="s">
        <v>44</v>
      </c>
    </row>
    <row r="80" spans="1:5" x14ac:dyDescent="0.25">
      <c r="A80" s="1" t="s">
        <v>42</v>
      </c>
      <c r="B80" s="1" t="s">
        <v>12</v>
      </c>
      <c r="C80" s="1" t="s">
        <v>39</v>
      </c>
      <c r="D80">
        <v>2.2662037037037036E-2</v>
      </c>
      <c r="E80" s="1" t="s">
        <v>44</v>
      </c>
    </row>
    <row r="81" spans="1:5" x14ac:dyDescent="0.25">
      <c r="A81" s="1" t="s">
        <v>42</v>
      </c>
      <c r="B81" s="1" t="s">
        <v>12</v>
      </c>
      <c r="C81" s="1" t="s">
        <v>19</v>
      </c>
      <c r="D81">
        <v>1.6111111111111111E-2</v>
      </c>
      <c r="E81" s="1" t="s">
        <v>44</v>
      </c>
    </row>
    <row r="82" spans="1:5" x14ac:dyDescent="0.25">
      <c r="A82" s="1" t="s">
        <v>42</v>
      </c>
      <c r="B82" s="1" t="s">
        <v>12</v>
      </c>
      <c r="C82" s="1" t="s">
        <v>43</v>
      </c>
      <c r="D82">
        <v>1.3854166666666666E-2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33</v>
      </c>
      <c r="D83">
        <v>1.9895833333333331E-2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10</v>
      </c>
      <c r="D84">
        <v>2.5752314814814815E-2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45</v>
      </c>
      <c r="D85">
        <v>1.7893518518518517E-2</v>
      </c>
      <c r="E85" s="1" t="s">
        <v>44</v>
      </c>
    </row>
    <row r="86" spans="1:5" x14ac:dyDescent="0.25">
      <c r="A86" s="1" t="s">
        <v>42</v>
      </c>
      <c r="B86" s="1" t="s">
        <v>6</v>
      </c>
      <c r="C86" s="1" t="s">
        <v>18</v>
      </c>
      <c r="D86">
        <v>1.7245370370370369E-2</v>
      </c>
      <c r="E86" s="1" t="s">
        <v>44</v>
      </c>
    </row>
    <row r="87" spans="1:5" x14ac:dyDescent="0.25">
      <c r="A87" s="1" t="s">
        <v>42</v>
      </c>
      <c r="B87" s="1" t="s">
        <v>6</v>
      </c>
      <c r="C87" s="1" t="s">
        <v>51</v>
      </c>
      <c r="D87">
        <v>1.6782407407407409E-2</v>
      </c>
      <c r="E87" s="1" t="s">
        <v>44</v>
      </c>
    </row>
    <row r="88" spans="1:5" x14ac:dyDescent="0.25">
      <c r="A88" s="1" t="s">
        <v>42</v>
      </c>
      <c r="B88" s="1" t="s">
        <v>6</v>
      </c>
      <c r="C88" s="1" t="s">
        <v>19</v>
      </c>
      <c r="D88">
        <v>1.9409722222222221E-2</v>
      </c>
      <c r="E88" s="1" t="s">
        <v>44</v>
      </c>
    </row>
    <row r="89" spans="1:5" x14ac:dyDescent="0.25">
      <c r="A89" s="1" t="s">
        <v>42</v>
      </c>
      <c r="B89" s="1" t="s">
        <v>6</v>
      </c>
      <c r="C89" s="1" t="s">
        <v>43</v>
      </c>
      <c r="D89">
        <v>1.6712962962962961E-2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38</v>
      </c>
      <c r="D90">
        <v>1.6585648148148148E-2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47</v>
      </c>
      <c r="D91">
        <v>2.1354166666666664E-2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33</v>
      </c>
      <c r="D92">
        <v>1.7083333333333336E-2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20</v>
      </c>
      <c r="D93">
        <v>2.525462962962963E-2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10</v>
      </c>
      <c r="D94">
        <v>1.7037037037037038E-2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53</v>
      </c>
      <c r="D95">
        <v>1.7337962962962961E-2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16</v>
      </c>
      <c r="D96">
        <v>2.2395833333333334E-2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46</v>
      </c>
      <c r="D97">
        <v>2.0127314814814817E-2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36</v>
      </c>
      <c r="D98">
        <v>3.0706018518518521E-2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62</v>
      </c>
      <c r="D99">
        <v>2.1284722222222222E-2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50</v>
      </c>
      <c r="D100">
        <v>4.0509259259259259E-2</v>
      </c>
      <c r="E100" s="1" t="s">
        <v>44</v>
      </c>
    </row>
    <row r="101" spans="1:5" x14ac:dyDescent="0.25">
      <c r="A101" s="1" t="s">
        <v>52</v>
      </c>
      <c r="B101" s="1" t="s">
        <v>12</v>
      </c>
      <c r="C101" s="1" t="s">
        <v>48</v>
      </c>
      <c r="D101">
        <v>2.1377314814814818E-2</v>
      </c>
      <c r="E101" s="1" t="s">
        <v>44</v>
      </c>
    </row>
    <row r="102" spans="1:5" x14ac:dyDescent="0.25">
      <c r="A102" s="1" t="s">
        <v>52</v>
      </c>
      <c r="B102" s="1" t="s">
        <v>12</v>
      </c>
      <c r="C102" s="1" t="s">
        <v>18</v>
      </c>
      <c r="D102">
        <v>1.4560185185185183E-2</v>
      </c>
      <c r="E102" s="1" t="s">
        <v>44</v>
      </c>
    </row>
    <row r="103" spans="1:5" x14ac:dyDescent="0.25">
      <c r="A103" s="1" t="s">
        <v>52</v>
      </c>
      <c r="B103" s="1" t="s">
        <v>12</v>
      </c>
      <c r="C103" s="1" t="s">
        <v>19</v>
      </c>
      <c r="D103">
        <v>1.6041666666666666E-2</v>
      </c>
      <c r="E103" s="1" t="s">
        <v>44</v>
      </c>
    </row>
    <row r="104" spans="1:5" x14ac:dyDescent="0.25">
      <c r="A104" s="1" t="s">
        <v>52</v>
      </c>
      <c r="B104" s="1" t="s">
        <v>12</v>
      </c>
      <c r="C104" s="1" t="s">
        <v>43</v>
      </c>
      <c r="D104">
        <v>1.5104166666666667E-2</v>
      </c>
      <c r="E104" s="1" t="s">
        <v>44</v>
      </c>
    </row>
    <row r="105" spans="1:5" x14ac:dyDescent="0.25">
      <c r="A105" s="1" t="s">
        <v>52</v>
      </c>
      <c r="B105" s="1" t="s">
        <v>6</v>
      </c>
      <c r="C105" s="1" t="s">
        <v>10</v>
      </c>
      <c r="D105">
        <v>3.1157407407407408E-2</v>
      </c>
      <c r="E105" s="1" t="s">
        <v>44</v>
      </c>
    </row>
    <row r="106" spans="1:5" x14ac:dyDescent="0.25">
      <c r="A106" s="1" t="s">
        <v>52</v>
      </c>
      <c r="B106" s="1" t="s">
        <v>6</v>
      </c>
      <c r="C106" s="1" t="s">
        <v>58</v>
      </c>
      <c r="D106">
        <v>4.6261574074074073E-2</v>
      </c>
      <c r="E106" s="1" t="s">
        <v>44</v>
      </c>
    </row>
    <row r="107" spans="1:5" x14ac:dyDescent="0.25">
      <c r="A107" s="1" t="s">
        <v>52</v>
      </c>
      <c r="B107" s="1" t="s">
        <v>6</v>
      </c>
      <c r="C107" s="1" t="s">
        <v>51</v>
      </c>
      <c r="D107">
        <v>2.2581018518518518E-2</v>
      </c>
      <c r="E107" s="1" t="s">
        <v>44</v>
      </c>
    </row>
    <row r="108" spans="1:5" x14ac:dyDescent="0.25">
      <c r="A108" s="1" t="s">
        <v>52</v>
      </c>
      <c r="B108" s="1" t="s">
        <v>6</v>
      </c>
      <c r="C108" s="1" t="s">
        <v>19</v>
      </c>
      <c r="D108">
        <v>2.2905092592592591E-2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10</v>
      </c>
      <c r="D109">
        <v>2.0034722222222221E-2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53</v>
      </c>
      <c r="D110">
        <v>2.0763888888888887E-2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16</v>
      </c>
      <c r="D111">
        <v>3.2569444444444443E-2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46</v>
      </c>
      <c r="D112">
        <v>2.5104166666666664E-2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36</v>
      </c>
      <c r="D113">
        <v>4.9201388888888885E-2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62</v>
      </c>
      <c r="D114">
        <v>3.1828703703703706E-2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50</v>
      </c>
      <c r="D115">
        <v>3.8599537037037036E-2</v>
      </c>
      <c r="E115" s="1" t="s">
        <v>44</v>
      </c>
    </row>
    <row r="116" spans="1:5" x14ac:dyDescent="0.25">
      <c r="A116" s="1" t="s">
        <v>63</v>
      </c>
      <c r="B116" s="1" t="s">
        <v>12</v>
      </c>
      <c r="C116" s="1" t="s">
        <v>48</v>
      </c>
      <c r="D116">
        <v>3.184027777777778E-2</v>
      </c>
      <c r="E116" s="1" t="s">
        <v>44</v>
      </c>
    </row>
    <row r="117" spans="1:5" x14ac:dyDescent="0.25">
      <c r="A117" s="1" t="s">
        <v>63</v>
      </c>
      <c r="B117" s="1" t="s">
        <v>12</v>
      </c>
      <c r="C117" s="1" t="s">
        <v>18</v>
      </c>
      <c r="D117">
        <v>2.0219907407407409E-2</v>
      </c>
      <c r="E117" s="1" t="s">
        <v>44</v>
      </c>
    </row>
    <row r="118" spans="1:5" x14ac:dyDescent="0.25">
      <c r="A118" s="1" t="s">
        <v>63</v>
      </c>
      <c r="B118" s="1" t="s">
        <v>12</v>
      </c>
      <c r="C118" s="1" t="s">
        <v>134</v>
      </c>
      <c r="D118">
        <v>4.5416666666666668E-2</v>
      </c>
      <c r="E118" s="1" t="s">
        <v>44</v>
      </c>
    </row>
    <row r="119" spans="1:5" x14ac:dyDescent="0.25">
      <c r="A119" s="1" t="s">
        <v>63</v>
      </c>
      <c r="B119" s="1" t="s">
        <v>12</v>
      </c>
      <c r="C119" s="1" t="s">
        <v>19</v>
      </c>
      <c r="D119">
        <v>2.0659722222222222E-2</v>
      </c>
      <c r="E119" s="1" t="s">
        <v>44</v>
      </c>
    </row>
    <row r="120" spans="1:5" x14ac:dyDescent="0.25">
      <c r="A120" s="1" t="s">
        <v>63</v>
      </c>
      <c r="B120" s="1" t="s">
        <v>6</v>
      </c>
      <c r="C120" s="1" t="s">
        <v>10</v>
      </c>
      <c r="D120">
        <v>3.8483796296296294E-2</v>
      </c>
      <c r="E120" s="1" t="s">
        <v>44</v>
      </c>
    </row>
    <row r="121" spans="1:5" x14ac:dyDescent="0.25">
      <c r="A121" s="1" t="s">
        <v>63</v>
      </c>
      <c r="B121" s="1" t="s">
        <v>6</v>
      </c>
      <c r="C121" s="1" t="s">
        <v>51</v>
      </c>
      <c r="D121">
        <v>5.6990740740740738E-2</v>
      </c>
      <c r="E121" s="1" t="s">
        <v>44</v>
      </c>
    </row>
    <row r="122" spans="1:5" x14ac:dyDescent="0.25">
      <c r="A122" s="1" t="s">
        <v>63</v>
      </c>
      <c r="B122" s="1" t="s">
        <v>6</v>
      </c>
      <c r="C122" s="1" t="s">
        <v>19</v>
      </c>
      <c r="D122">
        <v>3.4374999999999996E-2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47</v>
      </c>
      <c r="D123">
        <v>1.877314814814815E-2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33</v>
      </c>
      <c r="D124">
        <v>1.3518518518518518E-2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20</v>
      </c>
      <c r="D125">
        <v>1.9618055555555555E-2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10</v>
      </c>
      <c r="D126">
        <v>1.3252314814814814E-2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53</v>
      </c>
      <c r="D127">
        <v>1.5196759259259259E-2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16</v>
      </c>
      <c r="D128">
        <v>1.9016203703703705E-2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45</v>
      </c>
      <c r="D129">
        <v>1.1550925925925925E-2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46</v>
      </c>
      <c r="D130">
        <v>1.5405092592592593E-2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36</v>
      </c>
      <c r="D131">
        <v>2.5011574074074075E-2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62</v>
      </c>
      <c r="D132">
        <v>1.6597222222222222E-2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50</v>
      </c>
      <c r="D133">
        <v>2.6851851851851849E-2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55</v>
      </c>
      <c r="D134">
        <v>1.3958333333333335E-2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48</v>
      </c>
      <c r="D135">
        <v>1.9467592592592595E-2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18</v>
      </c>
      <c r="D136">
        <v>1.3101851851851852E-2</v>
      </c>
      <c r="E136" s="1" t="s">
        <v>44</v>
      </c>
    </row>
    <row r="137" spans="1:5" x14ac:dyDescent="0.25">
      <c r="A137" s="1" t="s">
        <v>54</v>
      </c>
      <c r="B137" s="1" t="s">
        <v>12</v>
      </c>
      <c r="C137" s="1" t="s">
        <v>39</v>
      </c>
      <c r="D137">
        <v>2.1527777777777781E-2</v>
      </c>
      <c r="E137" s="1" t="s">
        <v>44</v>
      </c>
    </row>
    <row r="138" spans="1:5" x14ac:dyDescent="0.25">
      <c r="A138" s="1" t="s">
        <v>54</v>
      </c>
      <c r="B138" s="1" t="s">
        <v>12</v>
      </c>
      <c r="C138" s="1" t="s">
        <v>51</v>
      </c>
      <c r="D138">
        <v>1.3738425925925926E-2</v>
      </c>
      <c r="E138" s="1" t="s">
        <v>44</v>
      </c>
    </row>
    <row r="139" spans="1:5" x14ac:dyDescent="0.25">
      <c r="A139" s="1" t="s">
        <v>54</v>
      </c>
      <c r="B139" s="1" t="s">
        <v>12</v>
      </c>
      <c r="C139" s="1" t="s">
        <v>19</v>
      </c>
      <c r="D139">
        <v>1.3275462962962963E-2</v>
      </c>
      <c r="E139" s="1" t="s">
        <v>44</v>
      </c>
    </row>
    <row r="140" spans="1:5" x14ac:dyDescent="0.25">
      <c r="A140" s="1" t="s">
        <v>54</v>
      </c>
      <c r="B140" s="1" t="s">
        <v>12</v>
      </c>
      <c r="C140" s="1" t="s">
        <v>43</v>
      </c>
      <c r="D140">
        <v>1.2118055555555556E-2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33</v>
      </c>
      <c r="D141">
        <v>1.556712962962963E-2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10</v>
      </c>
      <c r="D142">
        <v>2.2523148148148143E-2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45</v>
      </c>
      <c r="D143">
        <v>1.3726851851851851E-2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17</v>
      </c>
      <c r="D144">
        <v>1.4756944444444446E-2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48</v>
      </c>
      <c r="D145">
        <v>2.6886574074074077E-2</v>
      </c>
      <c r="E145" s="1" t="s">
        <v>44</v>
      </c>
    </row>
    <row r="146" spans="1:5" x14ac:dyDescent="0.25">
      <c r="A146" s="1" t="s">
        <v>54</v>
      </c>
      <c r="B146" s="1" t="s">
        <v>6</v>
      </c>
      <c r="C146" s="1" t="s">
        <v>18</v>
      </c>
      <c r="D146">
        <v>1.3807870370370371E-2</v>
      </c>
      <c r="E146" s="1" t="s">
        <v>44</v>
      </c>
    </row>
    <row r="147" spans="1:5" x14ac:dyDescent="0.25">
      <c r="A147" s="1" t="s">
        <v>54</v>
      </c>
      <c r="B147" s="1" t="s">
        <v>6</v>
      </c>
      <c r="C147" s="1" t="s">
        <v>51</v>
      </c>
      <c r="D147">
        <v>1.3819444444444445E-2</v>
      </c>
      <c r="E147" s="1" t="s">
        <v>44</v>
      </c>
    </row>
    <row r="148" spans="1:5" x14ac:dyDescent="0.25">
      <c r="A148" s="1" t="s">
        <v>54</v>
      </c>
      <c r="B148" s="1" t="s">
        <v>6</v>
      </c>
      <c r="C148" s="1" t="s">
        <v>19</v>
      </c>
      <c r="D148">
        <v>1.6886574074074075E-2</v>
      </c>
      <c r="E148" s="1" t="s">
        <v>44</v>
      </c>
    </row>
    <row r="149" spans="1:5" x14ac:dyDescent="0.25">
      <c r="A149" s="1" t="s">
        <v>54</v>
      </c>
      <c r="B149" s="1" t="s">
        <v>6</v>
      </c>
      <c r="C149" s="1" t="s">
        <v>43</v>
      </c>
      <c r="D149">
        <v>1.2743055555555556E-2</v>
      </c>
      <c r="E149" s="1" t="s">
        <v>44</v>
      </c>
    </row>
    <row r="150" spans="1:5" x14ac:dyDescent="0.25">
      <c r="A150" s="1" t="s">
        <v>11</v>
      </c>
      <c r="B150" s="1" t="s">
        <v>12</v>
      </c>
      <c r="C150" s="1" t="s">
        <v>83</v>
      </c>
      <c r="D150">
        <v>1.2858796296296297E-2</v>
      </c>
      <c r="E150" s="1" t="s">
        <v>8</v>
      </c>
    </row>
    <row r="151" spans="1:5" x14ac:dyDescent="0.25">
      <c r="A151" s="1" t="s">
        <v>11</v>
      </c>
      <c r="B151" s="1" t="s">
        <v>12</v>
      </c>
      <c r="C151" s="1" t="s">
        <v>85</v>
      </c>
      <c r="D151">
        <v>1.4155092592592592E-2</v>
      </c>
      <c r="E151" s="1" t="s">
        <v>8</v>
      </c>
    </row>
    <row r="152" spans="1:5" x14ac:dyDescent="0.25">
      <c r="A152" s="1" t="s">
        <v>11</v>
      </c>
      <c r="B152" s="1" t="s">
        <v>12</v>
      </c>
      <c r="C152" s="1" t="s">
        <v>86</v>
      </c>
      <c r="D152">
        <v>1.4606481481481482E-2</v>
      </c>
      <c r="E152" s="1" t="s">
        <v>8</v>
      </c>
    </row>
    <row r="153" spans="1:5" x14ac:dyDescent="0.25">
      <c r="A153" s="1" t="s">
        <v>11</v>
      </c>
      <c r="B153" s="1" t="s">
        <v>12</v>
      </c>
      <c r="C153" s="1" t="s">
        <v>84</v>
      </c>
      <c r="D153">
        <v>1.3935185185185184E-2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126</v>
      </c>
      <c r="D154">
        <v>1.5277777777777777E-2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92</v>
      </c>
      <c r="D155">
        <v>1.511574074074074E-2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91</v>
      </c>
      <c r="D156">
        <v>1.4004629629629631E-2</v>
      </c>
      <c r="E156" s="1" t="s">
        <v>8</v>
      </c>
    </row>
    <row r="157" spans="1:5" x14ac:dyDescent="0.25">
      <c r="A157" s="1" t="s">
        <v>11</v>
      </c>
      <c r="B157" s="1" t="s">
        <v>6</v>
      </c>
      <c r="C157" s="1" t="s">
        <v>90</v>
      </c>
      <c r="D157">
        <v>1.2314814814814815E-2</v>
      </c>
      <c r="E157" s="1" t="s">
        <v>8</v>
      </c>
    </row>
    <row r="158" spans="1:5" x14ac:dyDescent="0.25">
      <c r="A158" s="1" t="s">
        <v>11</v>
      </c>
      <c r="B158" s="1" t="s">
        <v>6</v>
      </c>
      <c r="C158" s="1" t="s">
        <v>89</v>
      </c>
      <c r="D158">
        <v>1.2222222222222223E-2</v>
      </c>
      <c r="E158" s="1" t="s">
        <v>8</v>
      </c>
    </row>
    <row r="159" spans="1:5" x14ac:dyDescent="0.25">
      <c r="A159" s="1" t="s">
        <v>11</v>
      </c>
      <c r="B159" s="1" t="s">
        <v>6</v>
      </c>
      <c r="C159" s="1" t="s">
        <v>88</v>
      </c>
      <c r="D159">
        <v>1.119212962962963E-2</v>
      </c>
      <c r="E159" s="1" t="s">
        <v>8</v>
      </c>
    </row>
    <row r="160" spans="1:5" x14ac:dyDescent="0.25">
      <c r="A160" s="1" t="s">
        <v>11</v>
      </c>
      <c r="B160" s="1" t="s">
        <v>6</v>
      </c>
      <c r="C160" s="1" t="s">
        <v>87</v>
      </c>
      <c r="D160">
        <v>1.0601851851851854E-2</v>
      </c>
      <c r="E160" s="1" t="s">
        <v>8</v>
      </c>
    </row>
    <row r="161" spans="1:5" x14ac:dyDescent="0.25">
      <c r="A161" s="1" t="s">
        <v>22</v>
      </c>
      <c r="B161" s="1" t="s">
        <v>12</v>
      </c>
      <c r="C161" s="1" t="s">
        <v>83</v>
      </c>
      <c r="D161">
        <v>1.2175925925925929E-2</v>
      </c>
      <c r="E161" s="1" t="s">
        <v>8</v>
      </c>
    </row>
    <row r="162" spans="1:5" x14ac:dyDescent="0.25">
      <c r="A162" s="1" t="s">
        <v>22</v>
      </c>
      <c r="B162" s="1" t="s">
        <v>12</v>
      </c>
      <c r="C162" s="1" t="s">
        <v>93</v>
      </c>
      <c r="D162">
        <v>1.7164351851851851E-2</v>
      </c>
      <c r="E162" s="1" t="s">
        <v>8</v>
      </c>
    </row>
    <row r="163" spans="1:5" x14ac:dyDescent="0.25">
      <c r="A163" s="1" t="s">
        <v>22</v>
      </c>
      <c r="B163" s="1" t="s">
        <v>6</v>
      </c>
      <c r="C163" s="1" t="s">
        <v>94</v>
      </c>
      <c r="D163">
        <v>1.2569444444444446E-2</v>
      </c>
      <c r="E163" s="1" t="s">
        <v>8</v>
      </c>
    </row>
    <row r="164" spans="1:5" x14ac:dyDescent="0.25">
      <c r="A164" s="1" t="s">
        <v>22</v>
      </c>
      <c r="B164" s="1" t="s">
        <v>6</v>
      </c>
      <c r="C164" s="1" t="s">
        <v>91</v>
      </c>
      <c r="D164">
        <v>1.4571759259259258E-2</v>
      </c>
      <c r="E164" s="1" t="s">
        <v>8</v>
      </c>
    </row>
    <row r="165" spans="1:5" x14ac:dyDescent="0.25">
      <c r="A165" s="1" t="s">
        <v>22</v>
      </c>
      <c r="B165" s="1" t="s">
        <v>6</v>
      </c>
      <c r="C165" s="1" t="s">
        <v>89</v>
      </c>
      <c r="D165">
        <v>1.1759259259259259E-2</v>
      </c>
      <c r="E165" s="1" t="s">
        <v>8</v>
      </c>
    </row>
    <row r="166" spans="1:5" x14ac:dyDescent="0.25">
      <c r="A166" s="1" t="s">
        <v>22</v>
      </c>
      <c r="B166" s="1" t="s">
        <v>6</v>
      </c>
      <c r="C166" s="1" t="s">
        <v>95</v>
      </c>
      <c r="D166">
        <v>1.2743055555555556E-2</v>
      </c>
      <c r="E166" s="1" t="s">
        <v>8</v>
      </c>
    </row>
    <row r="167" spans="1:5" x14ac:dyDescent="0.25">
      <c r="A167" s="1" t="s">
        <v>5</v>
      </c>
      <c r="B167" s="1" t="s">
        <v>12</v>
      </c>
      <c r="C167" s="1" t="s">
        <v>83</v>
      </c>
      <c r="D167">
        <v>1.4097222222222221E-2</v>
      </c>
      <c r="E167" s="1" t="s">
        <v>8</v>
      </c>
    </row>
    <row r="168" spans="1:5" x14ac:dyDescent="0.25">
      <c r="A168" s="1" t="s">
        <v>5</v>
      </c>
      <c r="B168" s="1" t="s">
        <v>12</v>
      </c>
      <c r="C168" s="1" t="s">
        <v>86</v>
      </c>
      <c r="D168">
        <v>1.8194444444444444E-2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91</v>
      </c>
      <c r="D169">
        <v>1.539351851851852E-2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81</v>
      </c>
      <c r="D170">
        <v>1.9317129629629629E-2</v>
      </c>
      <c r="E170" s="1" t="s">
        <v>8</v>
      </c>
    </row>
    <row r="171" spans="1:5" x14ac:dyDescent="0.25">
      <c r="A171" s="1" t="s">
        <v>5</v>
      </c>
      <c r="B171" s="1" t="s">
        <v>6</v>
      </c>
      <c r="C171" s="1" t="s">
        <v>89</v>
      </c>
      <c r="D171">
        <v>1.4027777777777778E-2</v>
      </c>
      <c r="E171" s="1" t="s">
        <v>8</v>
      </c>
    </row>
    <row r="172" spans="1:5" x14ac:dyDescent="0.25">
      <c r="A172" s="1" t="s">
        <v>5</v>
      </c>
      <c r="B172" s="1" t="s">
        <v>6</v>
      </c>
      <c r="C172" s="1" t="s">
        <v>128</v>
      </c>
      <c r="D172">
        <v>1.7326388888888888E-2</v>
      </c>
      <c r="E172" s="1" t="s">
        <v>8</v>
      </c>
    </row>
    <row r="173" spans="1:5" x14ac:dyDescent="0.25">
      <c r="A173" s="1" t="s">
        <v>5</v>
      </c>
      <c r="B173" s="1" t="s">
        <v>6</v>
      </c>
      <c r="C173" s="1" t="s">
        <v>88</v>
      </c>
      <c r="D173">
        <v>1.3425925925925924E-2</v>
      </c>
      <c r="E173" s="1" t="s">
        <v>8</v>
      </c>
    </row>
    <row r="174" spans="1:5" x14ac:dyDescent="0.25">
      <c r="A174" s="1" t="s">
        <v>5</v>
      </c>
      <c r="B174" s="1" t="s">
        <v>6</v>
      </c>
      <c r="C174" s="1" t="s">
        <v>95</v>
      </c>
      <c r="D174">
        <v>1.3356481481481483E-2</v>
      </c>
      <c r="E174" s="1" t="s">
        <v>8</v>
      </c>
    </row>
    <row r="175" spans="1:5" x14ac:dyDescent="0.25">
      <c r="A175" s="1" t="s">
        <v>9</v>
      </c>
      <c r="B175" s="1" t="s">
        <v>12</v>
      </c>
      <c r="C175" s="1" t="s">
        <v>83</v>
      </c>
      <c r="D175">
        <v>2.1412037037037035E-2</v>
      </c>
      <c r="E175" s="1" t="s">
        <v>8</v>
      </c>
    </row>
    <row r="176" spans="1:5" x14ac:dyDescent="0.25">
      <c r="A176" s="1" t="s">
        <v>9</v>
      </c>
      <c r="B176" s="1" t="s">
        <v>12</v>
      </c>
      <c r="C176" s="1" t="s">
        <v>86</v>
      </c>
      <c r="D176">
        <v>2.4687499999999998E-2</v>
      </c>
      <c r="E176" s="1" t="s">
        <v>8</v>
      </c>
    </row>
    <row r="177" spans="1:5" x14ac:dyDescent="0.25">
      <c r="A177" s="1" t="s">
        <v>9</v>
      </c>
      <c r="B177" s="1" t="s">
        <v>6</v>
      </c>
      <c r="C177" s="1" t="s">
        <v>91</v>
      </c>
      <c r="D177">
        <v>2.1875000000000002E-2</v>
      </c>
      <c r="E177" s="1" t="s">
        <v>8</v>
      </c>
    </row>
    <row r="178" spans="1:5" x14ac:dyDescent="0.25">
      <c r="A178" s="1" t="s">
        <v>9</v>
      </c>
      <c r="B178" s="1" t="s">
        <v>6</v>
      </c>
      <c r="C178" s="1" t="s">
        <v>82</v>
      </c>
      <c r="D178">
        <v>2.1180555555555553E-2</v>
      </c>
      <c r="E178" s="1" t="s">
        <v>8</v>
      </c>
    </row>
    <row r="179" spans="1:5" x14ac:dyDescent="0.25">
      <c r="A179" s="1" t="s">
        <v>9</v>
      </c>
      <c r="B179" s="1" t="s">
        <v>6</v>
      </c>
      <c r="C179" s="1" t="s">
        <v>89</v>
      </c>
      <c r="D179">
        <v>1.3078703703703703E-2</v>
      </c>
      <c r="E179" s="1" t="s">
        <v>8</v>
      </c>
    </row>
    <row r="180" spans="1:5" x14ac:dyDescent="0.25">
      <c r="A180" s="1" t="s">
        <v>9</v>
      </c>
      <c r="B180" s="1" t="s">
        <v>6</v>
      </c>
      <c r="C180" s="1" t="s">
        <v>96</v>
      </c>
      <c r="D180">
        <v>1.3402777777777777E-2</v>
      </c>
      <c r="E180" s="1" t="s">
        <v>8</v>
      </c>
    </row>
    <row r="181" spans="1:5" x14ac:dyDescent="0.25">
      <c r="A181" s="1" t="s">
        <v>24</v>
      </c>
      <c r="B181" s="1" t="s">
        <v>12</v>
      </c>
      <c r="C181" s="1" t="s">
        <v>124</v>
      </c>
      <c r="D181">
        <v>1.6435185185185188E-2</v>
      </c>
      <c r="E181" s="1" t="s">
        <v>25</v>
      </c>
    </row>
    <row r="182" spans="1:5" x14ac:dyDescent="0.25">
      <c r="A182" s="1" t="s">
        <v>24</v>
      </c>
      <c r="B182" s="1" t="s">
        <v>12</v>
      </c>
      <c r="C182" s="1" t="s">
        <v>97</v>
      </c>
      <c r="D182">
        <v>1.0104166666666668E-2</v>
      </c>
      <c r="E182" s="1" t="s">
        <v>25</v>
      </c>
    </row>
    <row r="183" spans="1:5" x14ac:dyDescent="0.25">
      <c r="A183" s="1" t="s">
        <v>24</v>
      </c>
      <c r="B183" s="1" t="s">
        <v>12</v>
      </c>
      <c r="C183" s="1" t="s">
        <v>98</v>
      </c>
      <c r="D183">
        <v>1.0810185185185185E-2</v>
      </c>
      <c r="E183" s="1" t="s">
        <v>25</v>
      </c>
    </row>
    <row r="184" spans="1:5" x14ac:dyDescent="0.25">
      <c r="A184" s="1" t="s">
        <v>24</v>
      </c>
      <c r="B184" s="1" t="s">
        <v>12</v>
      </c>
      <c r="C184" s="1" t="s">
        <v>99</v>
      </c>
      <c r="D184">
        <v>1.1643518518518518E-2</v>
      </c>
      <c r="E184" s="1" t="s">
        <v>25</v>
      </c>
    </row>
    <row r="185" spans="1:5" x14ac:dyDescent="0.25">
      <c r="A185" s="1" t="s">
        <v>24</v>
      </c>
      <c r="B185" s="1" t="s">
        <v>12</v>
      </c>
      <c r="C185" s="1" t="s">
        <v>100</v>
      </c>
      <c r="D185">
        <v>1.4409722222222221E-2</v>
      </c>
      <c r="E185" s="1" t="s">
        <v>25</v>
      </c>
    </row>
    <row r="186" spans="1:5" x14ac:dyDescent="0.25">
      <c r="A186" s="1" t="s">
        <v>24</v>
      </c>
      <c r="B186" s="1" t="s">
        <v>12</v>
      </c>
      <c r="C186" s="1" t="s">
        <v>101</v>
      </c>
      <c r="D186">
        <v>1.8159722222222219E-2</v>
      </c>
      <c r="E186" s="1" t="s">
        <v>25</v>
      </c>
    </row>
    <row r="187" spans="1:5" x14ac:dyDescent="0.25">
      <c r="A187" s="1" t="s">
        <v>24</v>
      </c>
      <c r="B187" s="1" t="s">
        <v>6</v>
      </c>
      <c r="C187" s="1" t="s">
        <v>124</v>
      </c>
      <c r="D187">
        <v>2.0682870370370372E-2</v>
      </c>
      <c r="E187" s="1" t="s">
        <v>25</v>
      </c>
    </row>
    <row r="188" spans="1:5" x14ac:dyDescent="0.25">
      <c r="A188" s="1" t="s">
        <v>24</v>
      </c>
      <c r="B188" s="1" t="s">
        <v>6</v>
      </c>
      <c r="C188" s="1" t="s">
        <v>102</v>
      </c>
      <c r="D188">
        <v>1.3356481481481483E-2</v>
      </c>
      <c r="E188" s="1" t="s">
        <v>25</v>
      </c>
    </row>
    <row r="189" spans="1:5" x14ac:dyDescent="0.25">
      <c r="A189" s="1" t="s">
        <v>24</v>
      </c>
      <c r="B189" s="1" t="s">
        <v>6</v>
      </c>
      <c r="C189" s="1" t="s">
        <v>104</v>
      </c>
      <c r="D189">
        <v>1.3599537037037037E-2</v>
      </c>
      <c r="E189" s="1" t="s">
        <v>25</v>
      </c>
    </row>
    <row r="190" spans="1:5" x14ac:dyDescent="0.25">
      <c r="A190" s="1" t="s">
        <v>24</v>
      </c>
      <c r="B190" s="1" t="s">
        <v>6</v>
      </c>
      <c r="C190" s="1" t="s">
        <v>127</v>
      </c>
      <c r="D190">
        <v>1.4224537037037037E-2</v>
      </c>
      <c r="E190" s="1" t="s">
        <v>25</v>
      </c>
    </row>
    <row r="191" spans="1:5" x14ac:dyDescent="0.25">
      <c r="A191" s="1" t="s">
        <v>24</v>
      </c>
      <c r="B191" s="1" t="s">
        <v>6</v>
      </c>
      <c r="C191" s="1" t="s">
        <v>105</v>
      </c>
      <c r="D191">
        <v>1.4039351851851851E-2</v>
      </c>
      <c r="E191" s="1" t="s">
        <v>25</v>
      </c>
    </row>
    <row r="192" spans="1:5" x14ac:dyDescent="0.25">
      <c r="A192" s="1" t="s">
        <v>24</v>
      </c>
      <c r="B192" s="1" t="s">
        <v>6</v>
      </c>
      <c r="C192" s="1" t="s">
        <v>103</v>
      </c>
      <c r="D192">
        <v>1.3587962962962963E-2</v>
      </c>
      <c r="E192" s="1" t="s">
        <v>25</v>
      </c>
    </row>
    <row r="193" spans="1:5" x14ac:dyDescent="0.25">
      <c r="A193" s="1" t="s">
        <v>27</v>
      </c>
      <c r="B193" s="1" t="s">
        <v>12</v>
      </c>
      <c r="C193" s="1" t="s">
        <v>98</v>
      </c>
      <c r="D193">
        <v>1.0868055555555556E-2</v>
      </c>
      <c r="E193" s="1" t="s">
        <v>25</v>
      </c>
    </row>
    <row r="194" spans="1:5" x14ac:dyDescent="0.25">
      <c r="A194" s="1" t="s">
        <v>27</v>
      </c>
      <c r="B194" s="1" t="s">
        <v>12</v>
      </c>
      <c r="C194" s="1" t="s">
        <v>101</v>
      </c>
      <c r="D194">
        <v>1.8634259259259257E-2</v>
      </c>
      <c r="E194" s="1" t="s">
        <v>25</v>
      </c>
    </row>
    <row r="195" spans="1:5" x14ac:dyDescent="0.25">
      <c r="A195" s="1" t="s">
        <v>27</v>
      </c>
      <c r="B195" s="1" t="s">
        <v>12</v>
      </c>
      <c r="C195" s="1" t="s">
        <v>107</v>
      </c>
      <c r="D195">
        <v>1.5555555555555553E-2</v>
      </c>
      <c r="E195" s="1" t="s">
        <v>25</v>
      </c>
    </row>
    <row r="196" spans="1:5" x14ac:dyDescent="0.25">
      <c r="A196" s="1" t="s">
        <v>27</v>
      </c>
      <c r="B196" s="1" t="s">
        <v>12</v>
      </c>
      <c r="C196" s="1" t="s">
        <v>106</v>
      </c>
      <c r="D196">
        <v>9.8379629629629633E-3</v>
      </c>
      <c r="E196" s="1" t="s">
        <v>25</v>
      </c>
    </row>
    <row r="197" spans="1:5" x14ac:dyDescent="0.25">
      <c r="A197" s="1" t="s">
        <v>27</v>
      </c>
      <c r="B197" s="1" t="s">
        <v>12</v>
      </c>
      <c r="C197" s="1" t="s">
        <v>105</v>
      </c>
      <c r="D197">
        <v>1.539351851851852E-2</v>
      </c>
      <c r="E197" s="1" t="s">
        <v>25</v>
      </c>
    </row>
    <row r="198" spans="1:5" x14ac:dyDescent="0.25">
      <c r="A198" s="1" t="s">
        <v>27</v>
      </c>
      <c r="B198" s="1" t="s">
        <v>6</v>
      </c>
      <c r="C198" s="1" t="s">
        <v>102</v>
      </c>
      <c r="D198">
        <v>1.3125E-2</v>
      </c>
      <c r="E198" s="1" t="s">
        <v>25</v>
      </c>
    </row>
    <row r="199" spans="1:5" x14ac:dyDescent="0.25">
      <c r="A199" s="1" t="s">
        <v>27</v>
      </c>
      <c r="B199" s="1" t="s">
        <v>6</v>
      </c>
      <c r="C199" s="1" t="s">
        <v>104</v>
      </c>
      <c r="D199">
        <v>1.2743055555555556E-2</v>
      </c>
      <c r="E199" s="1" t="s">
        <v>25</v>
      </c>
    </row>
    <row r="200" spans="1:5" x14ac:dyDescent="0.25">
      <c r="A200" s="1" t="s">
        <v>27</v>
      </c>
      <c r="B200" s="1" t="s">
        <v>6</v>
      </c>
      <c r="C200" s="1" t="s">
        <v>127</v>
      </c>
      <c r="D200">
        <v>1.6041666666666666E-2</v>
      </c>
      <c r="E200" s="1" t="s">
        <v>25</v>
      </c>
    </row>
    <row r="201" spans="1:5" x14ac:dyDescent="0.25">
      <c r="A201" s="1" t="s">
        <v>27</v>
      </c>
      <c r="B201" s="1" t="s">
        <v>6</v>
      </c>
      <c r="C201" s="1" t="s">
        <v>105</v>
      </c>
      <c r="D201">
        <v>1.539351851851852E-2</v>
      </c>
      <c r="E201" s="1" t="s">
        <v>25</v>
      </c>
    </row>
    <row r="202" spans="1:5" x14ac:dyDescent="0.25">
      <c r="A202" s="1" t="s">
        <v>29</v>
      </c>
      <c r="B202" s="1" t="s">
        <v>12</v>
      </c>
      <c r="C202" s="1" t="s">
        <v>97</v>
      </c>
      <c r="D202">
        <v>1.1111111111111112E-2</v>
      </c>
      <c r="E202" s="1" t="s">
        <v>25</v>
      </c>
    </row>
    <row r="203" spans="1:5" x14ac:dyDescent="0.25">
      <c r="A203" s="1" t="s">
        <v>29</v>
      </c>
      <c r="B203" s="1" t="s">
        <v>12</v>
      </c>
      <c r="C203" s="1" t="s">
        <v>98</v>
      </c>
      <c r="D203">
        <v>1.1539351851851851E-2</v>
      </c>
      <c r="E203" s="1" t="s">
        <v>25</v>
      </c>
    </row>
    <row r="204" spans="1:5" x14ac:dyDescent="0.25">
      <c r="A204" s="1" t="s">
        <v>29</v>
      </c>
      <c r="B204" s="1" t="s">
        <v>12</v>
      </c>
      <c r="C204" s="1" t="s">
        <v>101</v>
      </c>
      <c r="D204">
        <v>1.6238425925925924E-2</v>
      </c>
      <c r="E204" s="1" t="s">
        <v>25</v>
      </c>
    </row>
    <row r="205" spans="1:5" x14ac:dyDescent="0.25">
      <c r="A205" s="1" t="s">
        <v>29</v>
      </c>
      <c r="B205" s="1" t="s">
        <v>6</v>
      </c>
      <c r="C205" s="1" t="s">
        <v>102</v>
      </c>
      <c r="D205">
        <v>1.6145833333333335E-2</v>
      </c>
      <c r="E205" s="1" t="s">
        <v>25</v>
      </c>
    </row>
    <row r="206" spans="1:5" x14ac:dyDescent="0.25">
      <c r="A206" s="1" t="s">
        <v>29</v>
      </c>
      <c r="B206" s="1" t="s">
        <v>6</v>
      </c>
      <c r="C206" s="1" t="s">
        <v>104</v>
      </c>
      <c r="D206">
        <v>1.5601851851851851E-2</v>
      </c>
      <c r="E206" s="1" t="s">
        <v>25</v>
      </c>
    </row>
    <row r="207" spans="1:5" x14ac:dyDescent="0.25">
      <c r="A207" s="1" t="s">
        <v>29</v>
      </c>
      <c r="B207" s="1" t="s">
        <v>6</v>
      </c>
      <c r="C207" s="1" t="s">
        <v>127</v>
      </c>
      <c r="D207">
        <v>1.726851851851852E-2</v>
      </c>
      <c r="E207" s="1" t="s">
        <v>25</v>
      </c>
    </row>
    <row r="208" spans="1:5" x14ac:dyDescent="0.25">
      <c r="A208" s="1" t="s">
        <v>29</v>
      </c>
      <c r="B208" s="1" t="s">
        <v>6</v>
      </c>
      <c r="C208" s="1" t="s">
        <v>105</v>
      </c>
      <c r="D208">
        <v>1.7210648148148149E-2</v>
      </c>
      <c r="E208" s="1" t="s">
        <v>25</v>
      </c>
    </row>
    <row r="209" spans="1:5" x14ac:dyDescent="0.25">
      <c r="A209" s="1" t="s">
        <v>31</v>
      </c>
      <c r="B209" s="1" t="s">
        <v>12</v>
      </c>
      <c r="C209" s="1" t="s">
        <v>98</v>
      </c>
      <c r="D209">
        <v>1.1342592592592592E-2</v>
      </c>
      <c r="E209" s="1" t="s">
        <v>25</v>
      </c>
    </row>
    <row r="210" spans="1:5" x14ac:dyDescent="0.25">
      <c r="A210" s="1" t="s">
        <v>31</v>
      </c>
      <c r="B210" s="1" t="s">
        <v>12</v>
      </c>
      <c r="C210" s="1" t="s">
        <v>108</v>
      </c>
      <c r="D210">
        <v>1.621527777777778E-2</v>
      </c>
      <c r="E210" s="1" t="s">
        <v>25</v>
      </c>
    </row>
    <row r="211" spans="1:5" x14ac:dyDescent="0.25">
      <c r="A211" s="1" t="s">
        <v>31</v>
      </c>
      <c r="B211" s="1" t="s">
        <v>6</v>
      </c>
      <c r="C211" s="1" t="s">
        <v>102</v>
      </c>
      <c r="D211">
        <v>1.5833333333333335E-2</v>
      </c>
      <c r="E211" s="1" t="s">
        <v>25</v>
      </c>
    </row>
    <row r="212" spans="1:5" x14ac:dyDescent="0.25">
      <c r="A212" s="1" t="s">
        <v>31</v>
      </c>
      <c r="B212" s="1" t="s">
        <v>6</v>
      </c>
      <c r="C212" s="1" t="s">
        <v>104</v>
      </c>
      <c r="D212">
        <v>1.4212962962962962E-2</v>
      </c>
      <c r="E212" s="1" t="s">
        <v>25</v>
      </c>
    </row>
    <row r="213" spans="1:5" x14ac:dyDescent="0.25">
      <c r="A213" s="1" t="s">
        <v>31</v>
      </c>
      <c r="B213" s="1" t="s">
        <v>6</v>
      </c>
      <c r="C213" s="1" t="s">
        <v>127</v>
      </c>
      <c r="D213">
        <v>1.5914351851851853E-2</v>
      </c>
      <c r="E213" s="1" t="s">
        <v>25</v>
      </c>
    </row>
    <row r="214" spans="1:5" x14ac:dyDescent="0.25">
      <c r="A214" s="1" t="s">
        <v>31</v>
      </c>
      <c r="B214" s="1" t="s">
        <v>6</v>
      </c>
      <c r="C214" s="1" t="s">
        <v>105</v>
      </c>
      <c r="D214">
        <v>1.8761574074074073E-2</v>
      </c>
      <c r="E214" s="1" t="s">
        <v>25</v>
      </c>
    </row>
    <row r="215" spans="1:5" x14ac:dyDescent="0.25">
      <c r="A215" s="1" t="s">
        <v>32</v>
      </c>
      <c r="B215" s="1" t="s">
        <v>12</v>
      </c>
      <c r="C215" s="1" t="s">
        <v>136</v>
      </c>
      <c r="D215">
        <v>2.1053240740740744E-2</v>
      </c>
      <c r="E215" s="1" t="s">
        <v>34</v>
      </c>
    </row>
    <row r="216" spans="1:5" x14ac:dyDescent="0.25">
      <c r="A216" s="1" t="s">
        <v>37</v>
      </c>
      <c r="B216" s="1" t="s">
        <v>12</v>
      </c>
      <c r="C216" s="1" t="s">
        <v>136</v>
      </c>
      <c r="D216">
        <v>2.071759259259259E-2</v>
      </c>
      <c r="E216" s="1" t="s">
        <v>34</v>
      </c>
    </row>
    <row r="217" spans="1:5" x14ac:dyDescent="0.25">
      <c r="A217" s="1" t="s">
        <v>40</v>
      </c>
      <c r="B217" s="1" t="s">
        <v>12</v>
      </c>
      <c r="C217" s="1" t="s">
        <v>136</v>
      </c>
      <c r="D217">
        <v>1.8217592592592594E-2</v>
      </c>
      <c r="E217" s="1" t="s">
        <v>34</v>
      </c>
    </row>
    <row r="218" spans="1:5" x14ac:dyDescent="0.25">
      <c r="A218" s="1" t="s">
        <v>41</v>
      </c>
      <c r="B218" s="1" t="s">
        <v>12</v>
      </c>
      <c r="C218" s="1" t="s">
        <v>136</v>
      </c>
      <c r="D218">
        <v>1.9710648148148147E-2</v>
      </c>
      <c r="E218" s="1" t="s">
        <v>34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9F5E3-50A0-48B2-8FB9-4BA08F2F8559}">
  <dimension ref="A1:E377"/>
  <sheetViews>
    <sheetView workbookViewId="0">
      <selection sqref="A1:F352"/>
    </sheetView>
  </sheetViews>
  <sheetFormatPr defaultRowHeight="15" x14ac:dyDescent="0.25"/>
  <cols>
    <col min="1" max="1" width="40" bestFit="1" customWidth="1"/>
    <col min="2" max="2" width="11.42578125" bestFit="1" customWidth="1"/>
    <col min="3" max="3" width="18.28515625" bestFit="1" customWidth="1"/>
    <col min="4" max="4" width="12" bestFit="1" customWidth="1"/>
    <col min="5" max="5" width="7.5703125" bestFit="1" customWidth="1"/>
    <col min="6" max="6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32</v>
      </c>
      <c r="B2" s="1" t="s">
        <v>12</v>
      </c>
      <c r="C2" s="1" t="s">
        <v>33</v>
      </c>
      <c r="D2">
        <v>1.4050925925925927E-2</v>
      </c>
      <c r="E2" s="1" t="s">
        <v>34</v>
      </c>
    </row>
    <row r="3" spans="1:5" x14ac:dyDescent="0.25">
      <c r="A3" s="1" t="s">
        <v>32</v>
      </c>
      <c r="B3" s="1" t="s">
        <v>12</v>
      </c>
      <c r="C3" s="1" t="s">
        <v>10</v>
      </c>
      <c r="D3">
        <v>1.4976851851851852E-2</v>
      </c>
      <c r="E3" s="1" t="s">
        <v>34</v>
      </c>
    </row>
    <row r="4" spans="1:5" x14ac:dyDescent="0.25">
      <c r="A4" s="1" t="s">
        <v>32</v>
      </c>
      <c r="B4" s="1" t="s">
        <v>12</v>
      </c>
      <c r="C4" s="1" t="s">
        <v>35</v>
      </c>
      <c r="D4">
        <v>2.1365740740740741E-2</v>
      </c>
      <c r="E4" s="1" t="s">
        <v>34</v>
      </c>
    </row>
    <row r="5" spans="1:5" x14ac:dyDescent="0.25">
      <c r="A5" s="1" t="s">
        <v>32</v>
      </c>
      <c r="B5" s="1" t="s">
        <v>12</v>
      </c>
      <c r="C5" s="1" t="s">
        <v>36</v>
      </c>
      <c r="D5">
        <v>2.5057870370370373E-2</v>
      </c>
      <c r="E5" s="1" t="s">
        <v>34</v>
      </c>
    </row>
    <row r="6" spans="1:5" x14ac:dyDescent="0.25">
      <c r="A6" s="1" t="s">
        <v>32</v>
      </c>
      <c r="B6" s="1" t="s">
        <v>12</v>
      </c>
      <c r="C6" s="1" t="s">
        <v>43</v>
      </c>
      <c r="D6">
        <v>1.2372685185185186E-2</v>
      </c>
      <c r="E6" s="1" t="s">
        <v>34</v>
      </c>
    </row>
    <row r="7" spans="1:5" x14ac:dyDescent="0.25">
      <c r="A7" s="1" t="s">
        <v>32</v>
      </c>
      <c r="B7" s="1" t="s">
        <v>12</v>
      </c>
      <c r="C7" s="1" t="s">
        <v>28</v>
      </c>
      <c r="D7">
        <v>2.0162037037037037E-2</v>
      </c>
      <c r="E7" s="1" t="s">
        <v>34</v>
      </c>
    </row>
    <row r="8" spans="1:5" x14ac:dyDescent="0.25">
      <c r="A8" s="1" t="s">
        <v>32</v>
      </c>
      <c r="B8" s="1" t="s">
        <v>12</v>
      </c>
      <c r="C8" s="1" t="s">
        <v>50</v>
      </c>
      <c r="D8">
        <v>1.7337962962962961E-2</v>
      </c>
      <c r="E8" s="1" t="s">
        <v>34</v>
      </c>
    </row>
    <row r="9" spans="1:5" x14ac:dyDescent="0.25">
      <c r="A9" s="1" t="s">
        <v>32</v>
      </c>
      <c r="B9" s="1" t="s">
        <v>12</v>
      </c>
      <c r="C9" s="1" t="s">
        <v>26</v>
      </c>
      <c r="D9">
        <v>1.7893518518518517E-2</v>
      </c>
      <c r="E9" s="1" t="s">
        <v>34</v>
      </c>
    </row>
    <row r="10" spans="1:5" x14ac:dyDescent="0.25">
      <c r="A10" s="1" t="s">
        <v>32</v>
      </c>
      <c r="B10" s="1" t="s">
        <v>6</v>
      </c>
      <c r="C10" s="1" t="s">
        <v>10</v>
      </c>
      <c r="D10">
        <v>1.8229166666666668E-2</v>
      </c>
      <c r="E10" s="1" t="s">
        <v>34</v>
      </c>
    </row>
    <row r="11" spans="1:5" x14ac:dyDescent="0.25">
      <c r="A11" s="1" t="s">
        <v>32</v>
      </c>
      <c r="B11" s="1" t="s">
        <v>6</v>
      </c>
      <c r="C11" s="1" t="s">
        <v>51</v>
      </c>
      <c r="D11">
        <v>1.7800925925925925E-2</v>
      </c>
      <c r="E11" s="1" t="s">
        <v>34</v>
      </c>
    </row>
    <row r="12" spans="1:5" x14ac:dyDescent="0.25">
      <c r="A12" s="1" t="s">
        <v>32</v>
      </c>
      <c r="B12" s="1" t="s">
        <v>6</v>
      </c>
      <c r="C12" s="1" t="s">
        <v>17</v>
      </c>
      <c r="D12">
        <v>2.3402777777777783E-2</v>
      </c>
      <c r="E12" s="1" t="s">
        <v>34</v>
      </c>
    </row>
    <row r="13" spans="1:5" x14ac:dyDescent="0.25">
      <c r="A13" s="1" t="s">
        <v>32</v>
      </c>
      <c r="B13" s="1" t="s">
        <v>6</v>
      </c>
      <c r="C13" s="1" t="s">
        <v>60</v>
      </c>
      <c r="D13">
        <v>2.2361111111111113E-2</v>
      </c>
      <c r="E13" s="1" t="s">
        <v>34</v>
      </c>
    </row>
    <row r="14" spans="1:5" x14ac:dyDescent="0.25">
      <c r="A14" s="1" t="s">
        <v>32</v>
      </c>
      <c r="B14" s="1" t="s">
        <v>6</v>
      </c>
      <c r="C14" s="1" t="s">
        <v>23</v>
      </c>
      <c r="D14">
        <v>2.1516203703703704E-2</v>
      </c>
      <c r="E14" s="1" t="s">
        <v>34</v>
      </c>
    </row>
    <row r="15" spans="1:5" x14ac:dyDescent="0.25">
      <c r="A15" s="1" t="s">
        <v>37</v>
      </c>
      <c r="B15" s="1" t="s">
        <v>12</v>
      </c>
      <c r="C15" s="1" t="s">
        <v>38</v>
      </c>
      <c r="D15">
        <v>1.2199074074074072E-2</v>
      </c>
      <c r="E15" s="1" t="s">
        <v>34</v>
      </c>
    </row>
    <row r="16" spans="1:5" x14ac:dyDescent="0.25">
      <c r="A16" s="1" t="s">
        <v>37</v>
      </c>
      <c r="B16" s="1" t="s">
        <v>12</v>
      </c>
      <c r="C16" s="1" t="s">
        <v>33</v>
      </c>
      <c r="D16">
        <v>1.1574074074074075E-2</v>
      </c>
      <c r="E16" s="1" t="s">
        <v>34</v>
      </c>
    </row>
    <row r="17" spans="1:5" x14ac:dyDescent="0.25">
      <c r="A17" s="1" t="s">
        <v>37</v>
      </c>
      <c r="B17" s="1" t="s">
        <v>12</v>
      </c>
      <c r="C17" s="1" t="s">
        <v>10</v>
      </c>
      <c r="D17">
        <v>1.5428240740740741E-2</v>
      </c>
      <c r="E17" s="1" t="s">
        <v>34</v>
      </c>
    </row>
    <row r="18" spans="1:5" x14ac:dyDescent="0.25">
      <c r="A18" s="1" t="s">
        <v>37</v>
      </c>
      <c r="B18" s="1" t="s">
        <v>12</v>
      </c>
      <c r="C18" s="1" t="s">
        <v>35</v>
      </c>
      <c r="D18">
        <v>1.8622685185185183E-2</v>
      </c>
      <c r="E18" s="1" t="s">
        <v>34</v>
      </c>
    </row>
    <row r="19" spans="1:5" x14ac:dyDescent="0.25">
      <c r="A19" s="1" t="s">
        <v>37</v>
      </c>
      <c r="B19" s="1" t="s">
        <v>12</v>
      </c>
      <c r="C19" s="1" t="s">
        <v>36</v>
      </c>
      <c r="D19">
        <v>1.6122685185185184E-2</v>
      </c>
      <c r="E19" s="1" t="s">
        <v>34</v>
      </c>
    </row>
    <row r="20" spans="1:5" x14ac:dyDescent="0.25">
      <c r="A20" s="1" t="s">
        <v>37</v>
      </c>
      <c r="B20" s="1" t="s">
        <v>12</v>
      </c>
      <c r="C20" s="1" t="s">
        <v>43</v>
      </c>
      <c r="D20">
        <v>1.1504629629629629E-2</v>
      </c>
      <c r="E20" s="1" t="s">
        <v>34</v>
      </c>
    </row>
    <row r="21" spans="1:5" x14ac:dyDescent="0.25">
      <c r="A21" s="1" t="s">
        <v>37</v>
      </c>
      <c r="B21" s="1" t="s">
        <v>12</v>
      </c>
      <c r="C21" s="1" t="s">
        <v>28</v>
      </c>
      <c r="D21">
        <v>1.832175925925926E-2</v>
      </c>
      <c r="E21" s="1" t="s">
        <v>34</v>
      </c>
    </row>
    <row r="22" spans="1:5" x14ac:dyDescent="0.25">
      <c r="A22" s="1" t="s">
        <v>37</v>
      </c>
      <c r="B22" s="1" t="s">
        <v>12</v>
      </c>
      <c r="C22" s="1" t="s">
        <v>50</v>
      </c>
      <c r="D22">
        <v>1.6122685185185184E-2</v>
      </c>
      <c r="E22" s="1" t="s">
        <v>34</v>
      </c>
    </row>
    <row r="23" spans="1:5" x14ac:dyDescent="0.25">
      <c r="A23" s="1" t="s">
        <v>37</v>
      </c>
      <c r="B23" s="1" t="s">
        <v>12</v>
      </c>
      <c r="C23" s="1" t="s">
        <v>26</v>
      </c>
      <c r="D23">
        <v>1.3865740740740739E-2</v>
      </c>
      <c r="E23" s="1" t="s">
        <v>34</v>
      </c>
    </row>
    <row r="24" spans="1:5" x14ac:dyDescent="0.25">
      <c r="A24" s="1" t="s">
        <v>37</v>
      </c>
      <c r="B24" s="1" t="s">
        <v>6</v>
      </c>
      <c r="C24" s="1" t="s">
        <v>20</v>
      </c>
      <c r="D24">
        <v>1.7060185185185185E-2</v>
      </c>
      <c r="E24" s="1" t="s">
        <v>34</v>
      </c>
    </row>
    <row r="25" spans="1:5" x14ac:dyDescent="0.25">
      <c r="A25" s="1" t="s">
        <v>37</v>
      </c>
      <c r="B25" s="1" t="s">
        <v>6</v>
      </c>
      <c r="C25" s="1" t="s">
        <v>10</v>
      </c>
      <c r="D25">
        <v>1.5520833333333333E-2</v>
      </c>
      <c r="E25" s="1" t="s">
        <v>34</v>
      </c>
    </row>
    <row r="26" spans="1:5" x14ac:dyDescent="0.25">
      <c r="A26" s="1" t="s">
        <v>37</v>
      </c>
      <c r="B26" s="1" t="s">
        <v>6</v>
      </c>
      <c r="C26" s="1" t="s">
        <v>51</v>
      </c>
      <c r="D26">
        <v>1.5162037037037036E-2</v>
      </c>
      <c r="E26" s="1" t="s">
        <v>34</v>
      </c>
    </row>
    <row r="27" spans="1:5" x14ac:dyDescent="0.25">
      <c r="A27" s="1" t="s">
        <v>37</v>
      </c>
      <c r="B27" s="1" t="s">
        <v>6</v>
      </c>
      <c r="C27" s="1" t="s">
        <v>17</v>
      </c>
      <c r="D27">
        <v>2.326388888888889E-2</v>
      </c>
      <c r="E27" s="1" t="s">
        <v>34</v>
      </c>
    </row>
    <row r="28" spans="1:5" x14ac:dyDescent="0.25">
      <c r="A28" s="1" t="s">
        <v>37</v>
      </c>
      <c r="B28" s="1" t="s">
        <v>6</v>
      </c>
      <c r="C28" s="1" t="s">
        <v>39</v>
      </c>
      <c r="D28">
        <v>1.8483796296296297E-2</v>
      </c>
      <c r="E28" s="1" t="s">
        <v>34</v>
      </c>
    </row>
    <row r="29" spans="1:5" x14ac:dyDescent="0.25">
      <c r="A29" s="1" t="s">
        <v>37</v>
      </c>
      <c r="B29" s="1" t="s">
        <v>6</v>
      </c>
      <c r="C29" s="1" t="s">
        <v>60</v>
      </c>
      <c r="D29">
        <v>1.638888888888889E-2</v>
      </c>
      <c r="E29" s="1" t="s">
        <v>34</v>
      </c>
    </row>
    <row r="30" spans="1:5" x14ac:dyDescent="0.25">
      <c r="A30" s="1" t="s">
        <v>37</v>
      </c>
      <c r="B30" s="1" t="s">
        <v>6</v>
      </c>
      <c r="C30" s="1" t="s">
        <v>23</v>
      </c>
      <c r="D30">
        <v>1.6006944444444445E-2</v>
      </c>
      <c r="E30" s="1" t="s">
        <v>34</v>
      </c>
    </row>
    <row r="31" spans="1:5" x14ac:dyDescent="0.25">
      <c r="A31" s="1" t="s">
        <v>40</v>
      </c>
      <c r="B31" s="1" t="s">
        <v>12</v>
      </c>
      <c r="C31" s="1" t="s">
        <v>38</v>
      </c>
      <c r="D31">
        <v>1.3622685185185184E-2</v>
      </c>
      <c r="E31" s="1" t="s">
        <v>34</v>
      </c>
    </row>
    <row r="32" spans="1:5" x14ac:dyDescent="0.25">
      <c r="A32" s="1" t="s">
        <v>40</v>
      </c>
      <c r="B32" s="1" t="s">
        <v>12</v>
      </c>
      <c r="C32" s="1" t="s">
        <v>19</v>
      </c>
      <c r="D32">
        <v>1.3622685185185184E-2</v>
      </c>
      <c r="E32" s="1" t="s">
        <v>34</v>
      </c>
    </row>
    <row r="33" spans="1:5" x14ac:dyDescent="0.25">
      <c r="A33" s="1" t="s">
        <v>40</v>
      </c>
      <c r="B33" s="1" t="s">
        <v>12</v>
      </c>
      <c r="C33" s="1" t="s">
        <v>20</v>
      </c>
      <c r="D33">
        <v>1.8171296296296297E-2</v>
      </c>
      <c r="E33" s="1" t="s">
        <v>34</v>
      </c>
    </row>
    <row r="34" spans="1:5" x14ac:dyDescent="0.25">
      <c r="A34" s="1" t="s">
        <v>40</v>
      </c>
      <c r="B34" s="1" t="s">
        <v>12</v>
      </c>
      <c r="C34" s="1" t="s">
        <v>10</v>
      </c>
      <c r="D34">
        <v>1.5069444444444443E-2</v>
      </c>
      <c r="E34" s="1" t="s">
        <v>34</v>
      </c>
    </row>
    <row r="35" spans="1:5" x14ac:dyDescent="0.25">
      <c r="A35" s="1" t="s">
        <v>40</v>
      </c>
      <c r="B35" s="1" t="s">
        <v>12</v>
      </c>
      <c r="C35" s="1" t="s">
        <v>16</v>
      </c>
      <c r="D35">
        <v>1.9641203703703706E-2</v>
      </c>
      <c r="E35" s="1" t="s">
        <v>34</v>
      </c>
    </row>
    <row r="36" spans="1:5" x14ac:dyDescent="0.25">
      <c r="A36" s="1" t="s">
        <v>40</v>
      </c>
      <c r="B36" s="1" t="s">
        <v>12</v>
      </c>
      <c r="C36" s="1" t="s">
        <v>36</v>
      </c>
      <c r="D36">
        <v>2.1145833333333332E-2</v>
      </c>
      <c r="E36" s="1" t="s">
        <v>34</v>
      </c>
    </row>
    <row r="37" spans="1:5" x14ac:dyDescent="0.25">
      <c r="A37" s="1" t="s">
        <v>40</v>
      </c>
      <c r="B37" s="1" t="s">
        <v>12</v>
      </c>
      <c r="C37" s="1" t="s">
        <v>43</v>
      </c>
      <c r="D37">
        <v>1.3402777777777777E-2</v>
      </c>
      <c r="E37" s="1" t="s">
        <v>34</v>
      </c>
    </row>
    <row r="38" spans="1:5" x14ac:dyDescent="0.25">
      <c r="A38" s="1" t="s">
        <v>40</v>
      </c>
      <c r="B38" s="1" t="s">
        <v>12</v>
      </c>
      <c r="C38" s="1" t="s">
        <v>28</v>
      </c>
      <c r="D38">
        <v>2.1064814814814814E-2</v>
      </c>
      <c r="E38" s="1" t="s">
        <v>34</v>
      </c>
    </row>
    <row r="39" spans="1:5" x14ac:dyDescent="0.25">
      <c r="A39" s="1" t="s">
        <v>40</v>
      </c>
      <c r="B39" s="1" t="s">
        <v>12</v>
      </c>
      <c r="C39" s="1" t="s">
        <v>50</v>
      </c>
      <c r="D39">
        <v>1.8043981481481484E-2</v>
      </c>
      <c r="E39" s="1" t="s">
        <v>34</v>
      </c>
    </row>
    <row r="40" spans="1:5" x14ac:dyDescent="0.25">
      <c r="A40" s="1" t="s">
        <v>40</v>
      </c>
      <c r="B40" s="1" t="s">
        <v>12</v>
      </c>
      <c r="C40" s="1" t="s">
        <v>26</v>
      </c>
      <c r="D40">
        <v>1.8171296296296297E-2</v>
      </c>
      <c r="E40" s="1" t="s">
        <v>34</v>
      </c>
    </row>
    <row r="41" spans="1:5" x14ac:dyDescent="0.25">
      <c r="A41" s="1" t="s">
        <v>40</v>
      </c>
      <c r="B41" s="1" t="s">
        <v>6</v>
      </c>
      <c r="C41" s="1" t="s">
        <v>10</v>
      </c>
      <c r="D41">
        <v>2.0011574074074074E-2</v>
      </c>
      <c r="E41" s="1" t="s">
        <v>34</v>
      </c>
    </row>
    <row r="42" spans="1:5" x14ac:dyDescent="0.25">
      <c r="A42" s="1" t="s">
        <v>40</v>
      </c>
      <c r="B42" s="1" t="s">
        <v>6</v>
      </c>
      <c r="C42" s="1" t="s">
        <v>51</v>
      </c>
      <c r="D42">
        <v>2.1354166666666664E-2</v>
      </c>
      <c r="E42" s="1" t="s">
        <v>34</v>
      </c>
    </row>
    <row r="43" spans="1:5" x14ac:dyDescent="0.25">
      <c r="A43" s="1" t="s">
        <v>40</v>
      </c>
      <c r="B43" s="1" t="s">
        <v>6</v>
      </c>
      <c r="C43" s="1" t="s">
        <v>17</v>
      </c>
      <c r="D43">
        <v>2.3368055555555555E-2</v>
      </c>
      <c r="E43" s="1" t="s">
        <v>34</v>
      </c>
    </row>
    <row r="44" spans="1:5" x14ac:dyDescent="0.25">
      <c r="A44" s="1" t="s">
        <v>40</v>
      </c>
      <c r="B44" s="1" t="s">
        <v>6</v>
      </c>
      <c r="C44" s="1" t="s">
        <v>60</v>
      </c>
      <c r="D44">
        <v>2.2372685185185186E-2</v>
      </c>
      <c r="E44" s="1" t="s">
        <v>34</v>
      </c>
    </row>
    <row r="45" spans="1:5" x14ac:dyDescent="0.25">
      <c r="A45" s="1" t="s">
        <v>40</v>
      </c>
      <c r="B45" s="1" t="s">
        <v>6</v>
      </c>
      <c r="C45" s="1" t="s">
        <v>23</v>
      </c>
      <c r="D45">
        <v>2.327546296296296E-2</v>
      </c>
      <c r="E45" s="1" t="s">
        <v>34</v>
      </c>
    </row>
    <row r="46" spans="1:5" x14ac:dyDescent="0.25">
      <c r="A46" s="1" t="s">
        <v>41</v>
      </c>
      <c r="B46" s="1" t="s">
        <v>12</v>
      </c>
      <c r="C46" s="1" t="s">
        <v>38</v>
      </c>
      <c r="D46">
        <v>1.3136574074074077E-2</v>
      </c>
      <c r="E46" s="1" t="s">
        <v>34</v>
      </c>
    </row>
    <row r="47" spans="1:5" x14ac:dyDescent="0.25">
      <c r="A47" s="1" t="s">
        <v>41</v>
      </c>
      <c r="B47" s="1" t="s">
        <v>12</v>
      </c>
      <c r="C47" s="1" t="s">
        <v>33</v>
      </c>
      <c r="D47">
        <v>1.3935185185185184E-2</v>
      </c>
      <c r="E47" s="1" t="s">
        <v>34</v>
      </c>
    </row>
    <row r="48" spans="1:5" x14ac:dyDescent="0.25">
      <c r="A48" s="1" t="s">
        <v>41</v>
      </c>
      <c r="B48" s="1" t="s">
        <v>12</v>
      </c>
      <c r="C48" s="1" t="s">
        <v>10</v>
      </c>
      <c r="D48">
        <v>1.3333333333333334E-2</v>
      </c>
      <c r="E48" s="1" t="s">
        <v>34</v>
      </c>
    </row>
    <row r="49" spans="1:5" x14ac:dyDescent="0.25">
      <c r="A49" s="1" t="s">
        <v>41</v>
      </c>
      <c r="B49" s="1" t="s">
        <v>12</v>
      </c>
      <c r="C49" s="1" t="s">
        <v>19</v>
      </c>
      <c r="D49">
        <v>1.3136574074074077E-2</v>
      </c>
      <c r="E49" s="1" t="s">
        <v>34</v>
      </c>
    </row>
    <row r="50" spans="1:5" x14ac:dyDescent="0.25">
      <c r="A50" s="1" t="s">
        <v>41</v>
      </c>
      <c r="B50" s="1" t="s">
        <v>12</v>
      </c>
      <c r="C50" s="1" t="s">
        <v>35</v>
      </c>
      <c r="D50">
        <v>2.0393518518518519E-2</v>
      </c>
      <c r="E50" s="1" t="s">
        <v>34</v>
      </c>
    </row>
    <row r="51" spans="1:5" x14ac:dyDescent="0.25">
      <c r="A51" s="1" t="s">
        <v>41</v>
      </c>
      <c r="B51" s="1" t="s">
        <v>12</v>
      </c>
      <c r="C51" s="1" t="s">
        <v>36</v>
      </c>
      <c r="D51">
        <v>2.9374999999999998E-2</v>
      </c>
      <c r="E51" s="1" t="s">
        <v>34</v>
      </c>
    </row>
    <row r="52" spans="1:5" x14ac:dyDescent="0.25">
      <c r="A52" s="1" t="s">
        <v>41</v>
      </c>
      <c r="B52" s="1" t="s">
        <v>12</v>
      </c>
      <c r="C52" s="1" t="s">
        <v>43</v>
      </c>
      <c r="D52">
        <v>1.2372685185185186E-2</v>
      </c>
      <c r="E52" s="1" t="s">
        <v>34</v>
      </c>
    </row>
    <row r="53" spans="1:5" x14ac:dyDescent="0.25">
      <c r="A53" s="1" t="s">
        <v>41</v>
      </c>
      <c r="B53" s="1" t="s">
        <v>12</v>
      </c>
      <c r="C53" s="1" t="s">
        <v>28</v>
      </c>
      <c r="D53">
        <v>2.4131944444444445E-2</v>
      </c>
      <c r="E53" s="1" t="s">
        <v>34</v>
      </c>
    </row>
    <row r="54" spans="1:5" x14ac:dyDescent="0.25">
      <c r="A54" s="1" t="s">
        <v>41</v>
      </c>
      <c r="B54" s="1" t="s">
        <v>12</v>
      </c>
      <c r="C54" s="1" t="s">
        <v>50</v>
      </c>
      <c r="D54">
        <v>2.0277777777777777E-2</v>
      </c>
      <c r="E54" s="1" t="s">
        <v>34</v>
      </c>
    </row>
    <row r="55" spans="1:5" x14ac:dyDescent="0.25">
      <c r="A55" s="1" t="s">
        <v>41</v>
      </c>
      <c r="B55" s="1" t="s">
        <v>12</v>
      </c>
      <c r="C55" s="1" t="s">
        <v>26</v>
      </c>
      <c r="D55">
        <v>1.5868055555555555E-2</v>
      </c>
      <c r="E55" s="1" t="s">
        <v>34</v>
      </c>
    </row>
    <row r="56" spans="1:5" x14ac:dyDescent="0.25">
      <c r="A56" s="1" t="s">
        <v>41</v>
      </c>
      <c r="B56" s="1" t="s">
        <v>6</v>
      </c>
      <c r="C56" s="1" t="s">
        <v>20</v>
      </c>
      <c r="D56">
        <v>2.6469907407407411E-2</v>
      </c>
      <c r="E56" s="1" t="s">
        <v>34</v>
      </c>
    </row>
    <row r="57" spans="1:5" x14ac:dyDescent="0.25">
      <c r="A57" s="1" t="s">
        <v>41</v>
      </c>
      <c r="B57" s="1" t="s">
        <v>6</v>
      </c>
      <c r="C57" s="1" t="s">
        <v>10</v>
      </c>
      <c r="D57">
        <v>1.7256944444444446E-2</v>
      </c>
      <c r="E57" s="1" t="s">
        <v>34</v>
      </c>
    </row>
    <row r="58" spans="1:5" x14ac:dyDescent="0.25">
      <c r="A58" s="1" t="s">
        <v>41</v>
      </c>
      <c r="B58" s="1" t="s">
        <v>6</v>
      </c>
      <c r="C58" s="1" t="s">
        <v>51</v>
      </c>
      <c r="D58">
        <v>1.525462962962963E-2</v>
      </c>
      <c r="E58" s="1" t="s">
        <v>34</v>
      </c>
    </row>
    <row r="59" spans="1:5" x14ac:dyDescent="0.25">
      <c r="A59" s="1" t="s">
        <v>41</v>
      </c>
      <c r="B59" s="1" t="s">
        <v>6</v>
      </c>
      <c r="C59" s="1" t="s">
        <v>17</v>
      </c>
      <c r="D59">
        <v>1.2615740740740742E-2</v>
      </c>
      <c r="E59" s="1" t="s">
        <v>34</v>
      </c>
    </row>
    <row r="60" spans="1:5" x14ac:dyDescent="0.25">
      <c r="A60" s="1" t="s">
        <v>41</v>
      </c>
      <c r="B60" s="1" t="s">
        <v>6</v>
      </c>
      <c r="C60" s="1" t="s">
        <v>19</v>
      </c>
      <c r="D60">
        <v>1.2615740740740742E-2</v>
      </c>
      <c r="E60" s="1" t="s">
        <v>34</v>
      </c>
    </row>
    <row r="61" spans="1:5" x14ac:dyDescent="0.25">
      <c r="A61" s="1" t="s">
        <v>41</v>
      </c>
      <c r="B61" s="1" t="s">
        <v>6</v>
      </c>
      <c r="C61" s="1" t="s">
        <v>60</v>
      </c>
      <c r="D61">
        <v>1.6562500000000001E-2</v>
      </c>
      <c r="E61" s="1" t="s">
        <v>34</v>
      </c>
    </row>
    <row r="62" spans="1:5" x14ac:dyDescent="0.25">
      <c r="A62" s="1" t="s">
        <v>41</v>
      </c>
      <c r="B62" s="1" t="s">
        <v>6</v>
      </c>
      <c r="C62" s="1" t="s">
        <v>23</v>
      </c>
      <c r="D62">
        <v>1.9351851851851853E-2</v>
      </c>
      <c r="E62" s="1" t="s">
        <v>34</v>
      </c>
    </row>
    <row r="63" spans="1:5" x14ac:dyDescent="0.25">
      <c r="A63" s="1" t="s">
        <v>42</v>
      </c>
      <c r="B63" s="1" t="s">
        <v>12</v>
      </c>
      <c r="C63" s="1" t="s">
        <v>47</v>
      </c>
      <c r="D63">
        <v>2.1111111111111108E-2</v>
      </c>
      <c r="E63" s="1" t="s">
        <v>44</v>
      </c>
    </row>
    <row r="64" spans="1:5" x14ac:dyDescent="0.25">
      <c r="A64" s="1" t="s">
        <v>42</v>
      </c>
      <c r="B64" s="1" t="s">
        <v>12</v>
      </c>
      <c r="C64" s="1" t="s">
        <v>33</v>
      </c>
      <c r="D64">
        <v>1.7395833333333336E-2</v>
      </c>
      <c r="E64" s="1" t="s">
        <v>44</v>
      </c>
    </row>
    <row r="65" spans="1:5" x14ac:dyDescent="0.25">
      <c r="A65" s="1" t="s">
        <v>42</v>
      </c>
      <c r="B65" s="1" t="s">
        <v>12</v>
      </c>
      <c r="C65" s="1" t="s">
        <v>20</v>
      </c>
      <c r="D65">
        <v>2.0763888888888887E-2</v>
      </c>
      <c r="E65" s="1" t="s">
        <v>44</v>
      </c>
    </row>
    <row r="66" spans="1:5" x14ac:dyDescent="0.25">
      <c r="A66" s="1" t="s">
        <v>42</v>
      </c>
      <c r="B66" s="1" t="s">
        <v>12</v>
      </c>
      <c r="C66" s="1" t="s">
        <v>10</v>
      </c>
      <c r="D66">
        <v>1.8101851851851852E-2</v>
      </c>
      <c r="E66" s="1" t="s">
        <v>44</v>
      </c>
    </row>
    <row r="67" spans="1:5" x14ac:dyDescent="0.25">
      <c r="A67" s="1" t="s">
        <v>42</v>
      </c>
      <c r="B67" s="1" t="s">
        <v>12</v>
      </c>
      <c r="C67" s="1" t="s">
        <v>16</v>
      </c>
      <c r="D67">
        <v>2.9062500000000002E-2</v>
      </c>
      <c r="E67" s="1" t="s">
        <v>44</v>
      </c>
    </row>
    <row r="68" spans="1:5" x14ac:dyDescent="0.25">
      <c r="A68" s="1" t="s">
        <v>42</v>
      </c>
      <c r="B68" s="1" t="s">
        <v>12</v>
      </c>
      <c r="C68" s="1" t="s">
        <v>45</v>
      </c>
      <c r="D68">
        <v>1.5995370370370372E-2</v>
      </c>
      <c r="E68" s="1" t="s">
        <v>44</v>
      </c>
    </row>
    <row r="69" spans="1:5" x14ac:dyDescent="0.25">
      <c r="A69" s="1" t="s">
        <v>42</v>
      </c>
      <c r="B69" s="1" t="s">
        <v>12</v>
      </c>
      <c r="C69" s="1" t="s">
        <v>46</v>
      </c>
      <c r="D69">
        <v>1.7384259259259262E-2</v>
      </c>
      <c r="E69" s="1" t="s">
        <v>44</v>
      </c>
    </row>
    <row r="70" spans="1:5" x14ac:dyDescent="0.25">
      <c r="A70" s="1" t="s">
        <v>42</v>
      </c>
      <c r="B70" s="1" t="s">
        <v>12</v>
      </c>
      <c r="C70" s="1" t="s">
        <v>36</v>
      </c>
      <c r="D70">
        <v>2.6631944444444444E-2</v>
      </c>
      <c r="E70" s="1" t="s">
        <v>44</v>
      </c>
    </row>
    <row r="71" spans="1:5" x14ac:dyDescent="0.25">
      <c r="A71" s="1" t="s">
        <v>42</v>
      </c>
      <c r="B71" s="1" t="s">
        <v>12</v>
      </c>
      <c r="C71" s="1" t="s">
        <v>62</v>
      </c>
      <c r="D71">
        <v>2.2604166666666665E-2</v>
      </c>
      <c r="E71" s="1" t="s">
        <v>44</v>
      </c>
    </row>
    <row r="72" spans="1:5" x14ac:dyDescent="0.25">
      <c r="A72" s="1" t="s">
        <v>42</v>
      </c>
      <c r="B72" s="1" t="s">
        <v>12</v>
      </c>
      <c r="C72" s="1" t="s">
        <v>50</v>
      </c>
      <c r="D72">
        <v>3.138888888888889E-2</v>
      </c>
      <c r="E72" s="1" t="s">
        <v>44</v>
      </c>
    </row>
    <row r="73" spans="1:5" x14ac:dyDescent="0.25">
      <c r="A73" s="1" t="s">
        <v>42</v>
      </c>
      <c r="B73" s="1" t="s">
        <v>12</v>
      </c>
      <c r="C73" s="1" t="s">
        <v>49</v>
      </c>
      <c r="D73">
        <v>2.7696759259259258E-2</v>
      </c>
      <c r="E73" s="1" t="s">
        <v>44</v>
      </c>
    </row>
    <row r="74" spans="1:5" x14ac:dyDescent="0.25">
      <c r="A74" s="1" t="s">
        <v>42</v>
      </c>
      <c r="B74" s="1" t="s">
        <v>12</v>
      </c>
      <c r="C74" s="1" t="s">
        <v>48</v>
      </c>
      <c r="D74">
        <v>2.2280092592592591E-2</v>
      </c>
      <c r="E74" s="1" t="s">
        <v>44</v>
      </c>
    </row>
    <row r="75" spans="1:5" x14ac:dyDescent="0.25">
      <c r="A75" s="1" t="s">
        <v>42</v>
      </c>
      <c r="B75" s="1" t="s">
        <v>12</v>
      </c>
      <c r="C75" s="1" t="s">
        <v>18</v>
      </c>
      <c r="D75">
        <v>1.3888888888888888E-2</v>
      </c>
      <c r="E75" s="1" t="s">
        <v>44</v>
      </c>
    </row>
    <row r="76" spans="1:5" x14ac:dyDescent="0.25">
      <c r="A76" s="1" t="s">
        <v>42</v>
      </c>
      <c r="B76" s="1" t="s">
        <v>12</v>
      </c>
      <c r="C76" s="1" t="s">
        <v>39</v>
      </c>
      <c r="D76">
        <v>2.2662037037037036E-2</v>
      </c>
      <c r="E76" s="1" t="s">
        <v>44</v>
      </c>
    </row>
    <row r="77" spans="1:5" x14ac:dyDescent="0.25">
      <c r="A77" s="1" t="s">
        <v>42</v>
      </c>
      <c r="B77" s="1" t="s">
        <v>12</v>
      </c>
      <c r="C77" s="1" t="s">
        <v>19</v>
      </c>
      <c r="D77">
        <v>1.6111111111111111E-2</v>
      </c>
      <c r="E77" s="1" t="s">
        <v>44</v>
      </c>
    </row>
    <row r="78" spans="1:5" x14ac:dyDescent="0.25">
      <c r="A78" s="1" t="s">
        <v>42</v>
      </c>
      <c r="B78" s="1" t="s">
        <v>12</v>
      </c>
      <c r="C78" s="1" t="s">
        <v>43</v>
      </c>
      <c r="D78">
        <v>1.3854166666666666E-2</v>
      </c>
      <c r="E78" s="1" t="s">
        <v>44</v>
      </c>
    </row>
    <row r="79" spans="1:5" x14ac:dyDescent="0.25">
      <c r="A79" s="1" t="s">
        <v>42</v>
      </c>
      <c r="B79" s="1" t="s">
        <v>6</v>
      </c>
      <c r="C79" s="1" t="s">
        <v>33</v>
      </c>
      <c r="D79">
        <v>1.9895833333333331E-2</v>
      </c>
      <c r="E79" s="1" t="s">
        <v>44</v>
      </c>
    </row>
    <row r="80" spans="1:5" x14ac:dyDescent="0.25">
      <c r="A80" s="1" t="s">
        <v>42</v>
      </c>
      <c r="B80" s="1" t="s">
        <v>6</v>
      </c>
      <c r="C80" s="1" t="s">
        <v>10</v>
      </c>
      <c r="D80">
        <v>2.5752314814814815E-2</v>
      </c>
      <c r="E80" s="1" t="s">
        <v>44</v>
      </c>
    </row>
    <row r="81" spans="1:5" x14ac:dyDescent="0.25">
      <c r="A81" s="1" t="s">
        <v>42</v>
      </c>
      <c r="B81" s="1" t="s">
        <v>6</v>
      </c>
      <c r="C81" s="1" t="s">
        <v>45</v>
      </c>
      <c r="D81">
        <v>1.7893518518518517E-2</v>
      </c>
      <c r="E81" s="1" t="s">
        <v>44</v>
      </c>
    </row>
    <row r="82" spans="1:5" x14ac:dyDescent="0.25">
      <c r="A82" s="1" t="s">
        <v>42</v>
      </c>
      <c r="B82" s="1" t="s">
        <v>6</v>
      </c>
      <c r="C82" s="1" t="s">
        <v>18</v>
      </c>
      <c r="D82">
        <v>1.7245370370370369E-2</v>
      </c>
      <c r="E82" s="1" t="s">
        <v>44</v>
      </c>
    </row>
    <row r="83" spans="1:5" x14ac:dyDescent="0.25">
      <c r="A83" s="1" t="s">
        <v>42</v>
      </c>
      <c r="B83" s="1" t="s">
        <v>6</v>
      </c>
      <c r="C83" s="1" t="s">
        <v>51</v>
      </c>
      <c r="D83">
        <v>1.6782407407407409E-2</v>
      </c>
      <c r="E83" s="1" t="s">
        <v>44</v>
      </c>
    </row>
    <row r="84" spans="1:5" x14ac:dyDescent="0.25">
      <c r="A84" s="1" t="s">
        <v>42</v>
      </c>
      <c r="B84" s="1" t="s">
        <v>6</v>
      </c>
      <c r="C84" s="1" t="s">
        <v>19</v>
      </c>
      <c r="D84">
        <v>1.9409722222222221E-2</v>
      </c>
      <c r="E84" s="1" t="s">
        <v>44</v>
      </c>
    </row>
    <row r="85" spans="1:5" x14ac:dyDescent="0.25">
      <c r="A85" s="1" t="s">
        <v>42</v>
      </c>
      <c r="B85" s="1" t="s">
        <v>6</v>
      </c>
      <c r="C85" s="1" t="s">
        <v>43</v>
      </c>
      <c r="D85">
        <v>1.6712962962962961E-2</v>
      </c>
      <c r="E85" s="1" t="s">
        <v>44</v>
      </c>
    </row>
    <row r="86" spans="1:5" x14ac:dyDescent="0.25">
      <c r="A86" s="1" t="s">
        <v>52</v>
      </c>
      <c r="B86" s="1" t="s">
        <v>12</v>
      </c>
      <c r="C86" s="1" t="s">
        <v>38</v>
      </c>
      <c r="D86">
        <v>1.6585648148148148E-2</v>
      </c>
      <c r="E86" s="1" t="s">
        <v>44</v>
      </c>
    </row>
    <row r="87" spans="1:5" x14ac:dyDescent="0.25">
      <c r="A87" s="1" t="s">
        <v>52</v>
      </c>
      <c r="B87" s="1" t="s">
        <v>12</v>
      </c>
      <c r="C87" s="1" t="s">
        <v>47</v>
      </c>
      <c r="D87">
        <v>2.1354166666666664E-2</v>
      </c>
      <c r="E87" s="1" t="s">
        <v>44</v>
      </c>
    </row>
    <row r="88" spans="1:5" x14ac:dyDescent="0.25">
      <c r="A88" s="1" t="s">
        <v>52</v>
      </c>
      <c r="B88" s="1" t="s">
        <v>12</v>
      </c>
      <c r="C88" s="1" t="s">
        <v>33</v>
      </c>
      <c r="D88">
        <v>1.7083333333333336E-2</v>
      </c>
      <c r="E88" s="1" t="s">
        <v>44</v>
      </c>
    </row>
    <row r="89" spans="1:5" x14ac:dyDescent="0.25">
      <c r="A89" s="1" t="s">
        <v>52</v>
      </c>
      <c r="B89" s="1" t="s">
        <v>12</v>
      </c>
      <c r="C89" s="1" t="s">
        <v>20</v>
      </c>
      <c r="D89">
        <v>2.525462962962963E-2</v>
      </c>
      <c r="E89" s="1" t="s">
        <v>44</v>
      </c>
    </row>
    <row r="90" spans="1:5" x14ac:dyDescent="0.25">
      <c r="A90" s="1" t="s">
        <v>52</v>
      </c>
      <c r="B90" s="1" t="s">
        <v>12</v>
      </c>
      <c r="C90" s="1" t="s">
        <v>10</v>
      </c>
      <c r="D90">
        <v>1.7037037037037038E-2</v>
      </c>
      <c r="E90" s="1" t="s">
        <v>44</v>
      </c>
    </row>
    <row r="91" spans="1:5" x14ac:dyDescent="0.25">
      <c r="A91" s="1" t="s">
        <v>52</v>
      </c>
      <c r="B91" s="1" t="s">
        <v>12</v>
      </c>
      <c r="C91" s="1" t="s">
        <v>53</v>
      </c>
      <c r="D91">
        <v>1.7337962962962961E-2</v>
      </c>
      <c r="E91" s="1" t="s">
        <v>44</v>
      </c>
    </row>
    <row r="92" spans="1:5" x14ac:dyDescent="0.25">
      <c r="A92" s="1" t="s">
        <v>52</v>
      </c>
      <c r="B92" s="1" t="s">
        <v>12</v>
      </c>
      <c r="C92" s="1" t="s">
        <v>16</v>
      </c>
      <c r="D92">
        <v>2.2395833333333334E-2</v>
      </c>
      <c r="E92" s="1" t="s">
        <v>44</v>
      </c>
    </row>
    <row r="93" spans="1:5" x14ac:dyDescent="0.25">
      <c r="A93" s="1" t="s">
        <v>52</v>
      </c>
      <c r="B93" s="1" t="s">
        <v>12</v>
      </c>
      <c r="C93" s="1" t="s">
        <v>46</v>
      </c>
      <c r="D93">
        <v>2.0127314814814817E-2</v>
      </c>
      <c r="E93" s="1" t="s">
        <v>44</v>
      </c>
    </row>
    <row r="94" spans="1:5" x14ac:dyDescent="0.25">
      <c r="A94" s="1" t="s">
        <v>52</v>
      </c>
      <c r="B94" s="1" t="s">
        <v>12</v>
      </c>
      <c r="C94" s="1" t="s">
        <v>36</v>
      </c>
      <c r="D94">
        <v>3.0706018518518521E-2</v>
      </c>
      <c r="E94" s="1" t="s">
        <v>44</v>
      </c>
    </row>
    <row r="95" spans="1:5" x14ac:dyDescent="0.25">
      <c r="A95" s="1" t="s">
        <v>52</v>
      </c>
      <c r="B95" s="1" t="s">
        <v>12</v>
      </c>
      <c r="C95" s="1" t="s">
        <v>62</v>
      </c>
      <c r="D95">
        <v>2.1284722222222222E-2</v>
      </c>
      <c r="E95" s="1" t="s">
        <v>44</v>
      </c>
    </row>
    <row r="96" spans="1:5" x14ac:dyDescent="0.25">
      <c r="A96" s="1" t="s">
        <v>52</v>
      </c>
      <c r="B96" s="1" t="s">
        <v>12</v>
      </c>
      <c r="C96" s="1" t="s">
        <v>50</v>
      </c>
      <c r="D96">
        <v>4.0509259259259259E-2</v>
      </c>
      <c r="E96" s="1" t="s">
        <v>44</v>
      </c>
    </row>
    <row r="97" spans="1:5" x14ac:dyDescent="0.25">
      <c r="A97" s="1" t="s">
        <v>52</v>
      </c>
      <c r="B97" s="1" t="s">
        <v>12</v>
      </c>
      <c r="C97" s="1" t="s">
        <v>48</v>
      </c>
      <c r="D97">
        <v>2.1377314814814818E-2</v>
      </c>
      <c r="E97" s="1" t="s">
        <v>44</v>
      </c>
    </row>
    <row r="98" spans="1:5" x14ac:dyDescent="0.25">
      <c r="A98" s="1" t="s">
        <v>52</v>
      </c>
      <c r="B98" s="1" t="s">
        <v>12</v>
      </c>
      <c r="C98" s="1" t="s">
        <v>18</v>
      </c>
      <c r="D98">
        <v>1.4560185185185183E-2</v>
      </c>
      <c r="E98" s="1" t="s">
        <v>44</v>
      </c>
    </row>
    <row r="99" spans="1:5" x14ac:dyDescent="0.25">
      <c r="A99" s="1" t="s">
        <v>52</v>
      </c>
      <c r="B99" s="1" t="s">
        <v>12</v>
      </c>
      <c r="C99" s="1" t="s">
        <v>19</v>
      </c>
      <c r="D99">
        <v>1.6041666666666666E-2</v>
      </c>
      <c r="E99" s="1" t="s">
        <v>44</v>
      </c>
    </row>
    <row r="100" spans="1:5" x14ac:dyDescent="0.25">
      <c r="A100" s="1" t="s">
        <v>52</v>
      </c>
      <c r="B100" s="1" t="s">
        <v>12</v>
      </c>
      <c r="C100" s="1" t="s">
        <v>43</v>
      </c>
      <c r="D100">
        <v>1.5104166666666667E-2</v>
      </c>
      <c r="E100" s="1" t="s">
        <v>44</v>
      </c>
    </row>
    <row r="101" spans="1:5" x14ac:dyDescent="0.25">
      <c r="A101" s="1" t="s">
        <v>52</v>
      </c>
      <c r="B101" s="1" t="s">
        <v>6</v>
      </c>
      <c r="C101" s="1" t="s">
        <v>10</v>
      </c>
      <c r="D101">
        <v>3.1157407407407408E-2</v>
      </c>
      <c r="E101" s="1" t="s">
        <v>44</v>
      </c>
    </row>
    <row r="102" spans="1:5" x14ac:dyDescent="0.25">
      <c r="A102" s="1" t="s">
        <v>52</v>
      </c>
      <c r="B102" s="1" t="s">
        <v>6</v>
      </c>
      <c r="C102" s="1" t="s">
        <v>58</v>
      </c>
      <c r="D102">
        <v>4.6261574074074073E-2</v>
      </c>
      <c r="E102" s="1" t="s">
        <v>44</v>
      </c>
    </row>
    <row r="103" spans="1:5" x14ac:dyDescent="0.25">
      <c r="A103" s="1" t="s">
        <v>52</v>
      </c>
      <c r="B103" s="1" t="s">
        <v>6</v>
      </c>
      <c r="C103" s="1" t="s">
        <v>51</v>
      </c>
      <c r="D103">
        <v>2.2581018518518518E-2</v>
      </c>
      <c r="E103" s="1" t="s">
        <v>44</v>
      </c>
    </row>
    <row r="104" spans="1:5" x14ac:dyDescent="0.25">
      <c r="A104" s="1" t="s">
        <v>52</v>
      </c>
      <c r="B104" s="1" t="s">
        <v>6</v>
      </c>
      <c r="C104" s="1" t="s">
        <v>19</v>
      </c>
      <c r="D104">
        <v>2.2905092592592591E-2</v>
      </c>
      <c r="E104" s="1" t="s">
        <v>44</v>
      </c>
    </row>
    <row r="105" spans="1:5" x14ac:dyDescent="0.25">
      <c r="A105" s="1" t="s">
        <v>63</v>
      </c>
      <c r="B105" s="1" t="s">
        <v>12</v>
      </c>
      <c r="C105" s="1" t="s">
        <v>10</v>
      </c>
      <c r="D105">
        <v>2.0034722222222221E-2</v>
      </c>
      <c r="E105" s="1" t="s">
        <v>44</v>
      </c>
    </row>
    <row r="106" spans="1:5" x14ac:dyDescent="0.25">
      <c r="A106" s="1" t="s">
        <v>63</v>
      </c>
      <c r="B106" s="1" t="s">
        <v>12</v>
      </c>
      <c r="C106" s="1" t="s">
        <v>53</v>
      </c>
      <c r="D106">
        <v>2.0763888888888887E-2</v>
      </c>
      <c r="E106" s="1" t="s">
        <v>44</v>
      </c>
    </row>
    <row r="107" spans="1:5" x14ac:dyDescent="0.25">
      <c r="A107" s="1" t="s">
        <v>63</v>
      </c>
      <c r="B107" s="1" t="s">
        <v>12</v>
      </c>
      <c r="C107" s="1" t="s">
        <v>16</v>
      </c>
      <c r="D107">
        <v>3.2569444444444443E-2</v>
      </c>
      <c r="E107" s="1" t="s">
        <v>44</v>
      </c>
    </row>
    <row r="108" spans="1:5" x14ac:dyDescent="0.25">
      <c r="A108" s="1" t="s">
        <v>63</v>
      </c>
      <c r="B108" s="1" t="s">
        <v>12</v>
      </c>
      <c r="C108" s="1" t="s">
        <v>46</v>
      </c>
      <c r="D108">
        <v>2.5104166666666664E-2</v>
      </c>
      <c r="E108" s="1" t="s">
        <v>44</v>
      </c>
    </row>
    <row r="109" spans="1:5" x14ac:dyDescent="0.25">
      <c r="A109" s="1" t="s">
        <v>63</v>
      </c>
      <c r="B109" s="1" t="s">
        <v>12</v>
      </c>
      <c r="C109" s="1" t="s">
        <v>36</v>
      </c>
      <c r="D109">
        <v>4.9201388888888885E-2</v>
      </c>
      <c r="E109" s="1" t="s">
        <v>44</v>
      </c>
    </row>
    <row r="110" spans="1:5" x14ac:dyDescent="0.25">
      <c r="A110" s="1" t="s">
        <v>63</v>
      </c>
      <c r="B110" s="1" t="s">
        <v>12</v>
      </c>
      <c r="C110" s="1" t="s">
        <v>62</v>
      </c>
      <c r="D110">
        <v>3.1828703703703706E-2</v>
      </c>
      <c r="E110" s="1" t="s">
        <v>44</v>
      </c>
    </row>
    <row r="111" spans="1:5" x14ac:dyDescent="0.25">
      <c r="A111" s="1" t="s">
        <v>63</v>
      </c>
      <c r="B111" s="1" t="s">
        <v>12</v>
      </c>
      <c r="C111" s="1" t="s">
        <v>50</v>
      </c>
      <c r="D111">
        <v>3.8599537037037036E-2</v>
      </c>
      <c r="E111" s="1" t="s">
        <v>44</v>
      </c>
    </row>
    <row r="112" spans="1:5" x14ac:dyDescent="0.25">
      <c r="A112" s="1" t="s">
        <v>63</v>
      </c>
      <c r="B112" s="1" t="s">
        <v>12</v>
      </c>
      <c r="C112" s="1" t="s">
        <v>48</v>
      </c>
      <c r="D112">
        <v>3.184027777777778E-2</v>
      </c>
      <c r="E112" s="1" t="s">
        <v>44</v>
      </c>
    </row>
    <row r="113" spans="1:5" x14ac:dyDescent="0.25">
      <c r="A113" s="1" t="s">
        <v>63</v>
      </c>
      <c r="B113" s="1" t="s">
        <v>12</v>
      </c>
      <c r="C113" s="1" t="s">
        <v>18</v>
      </c>
      <c r="D113">
        <v>2.0219907407407409E-2</v>
      </c>
      <c r="E113" s="1" t="s">
        <v>44</v>
      </c>
    </row>
    <row r="114" spans="1:5" x14ac:dyDescent="0.25">
      <c r="A114" s="1" t="s">
        <v>63</v>
      </c>
      <c r="B114" s="1" t="s">
        <v>12</v>
      </c>
      <c r="C114" s="1" t="s">
        <v>134</v>
      </c>
      <c r="D114">
        <v>4.5416666666666668E-2</v>
      </c>
      <c r="E114" s="1" t="s">
        <v>44</v>
      </c>
    </row>
    <row r="115" spans="1:5" x14ac:dyDescent="0.25">
      <c r="A115" s="1" t="s">
        <v>63</v>
      </c>
      <c r="B115" s="1" t="s">
        <v>12</v>
      </c>
      <c r="C115" s="1" t="s">
        <v>19</v>
      </c>
      <c r="D115">
        <v>2.0659722222222222E-2</v>
      </c>
      <c r="E115" s="1" t="s">
        <v>44</v>
      </c>
    </row>
    <row r="116" spans="1:5" x14ac:dyDescent="0.25">
      <c r="A116" s="1" t="s">
        <v>63</v>
      </c>
      <c r="B116" s="1" t="s">
        <v>6</v>
      </c>
      <c r="C116" s="1" t="s">
        <v>10</v>
      </c>
      <c r="D116">
        <v>3.8483796296296294E-2</v>
      </c>
      <c r="E116" s="1" t="s">
        <v>44</v>
      </c>
    </row>
    <row r="117" spans="1:5" x14ac:dyDescent="0.25">
      <c r="A117" s="1" t="s">
        <v>63</v>
      </c>
      <c r="B117" s="1" t="s">
        <v>6</v>
      </c>
      <c r="C117" s="1" t="s">
        <v>51</v>
      </c>
      <c r="D117">
        <v>5.6990740740740738E-2</v>
      </c>
      <c r="E117" s="1" t="s">
        <v>44</v>
      </c>
    </row>
    <row r="118" spans="1:5" x14ac:dyDescent="0.25">
      <c r="A118" s="1" t="s">
        <v>63</v>
      </c>
      <c r="B118" s="1" t="s">
        <v>6</v>
      </c>
      <c r="C118" s="1" t="s">
        <v>19</v>
      </c>
      <c r="D118">
        <v>3.4374999999999996E-2</v>
      </c>
      <c r="E118" s="1" t="s">
        <v>44</v>
      </c>
    </row>
    <row r="119" spans="1:5" x14ac:dyDescent="0.25">
      <c r="A119" s="1" t="s">
        <v>54</v>
      </c>
      <c r="B119" s="1" t="s">
        <v>12</v>
      </c>
      <c r="C119" s="1" t="s">
        <v>47</v>
      </c>
      <c r="D119">
        <v>1.877314814814815E-2</v>
      </c>
      <c r="E119" s="1" t="s">
        <v>44</v>
      </c>
    </row>
    <row r="120" spans="1:5" x14ac:dyDescent="0.25">
      <c r="A120" s="1" t="s">
        <v>54</v>
      </c>
      <c r="B120" s="1" t="s">
        <v>12</v>
      </c>
      <c r="C120" s="1" t="s">
        <v>33</v>
      </c>
      <c r="D120">
        <v>1.3518518518518518E-2</v>
      </c>
      <c r="E120" s="1" t="s">
        <v>44</v>
      </c>
    </row>
    <row r="121" spans="1:5" x14ac:dyDescent="0.25">
      <c r="A121" s="1" t="s">
        <v>54</v>
      </c>
      <c r="B121" s="1" t="s">
        <v>12</v>
      </c>
      <c r="C121" s="1" t="s">
        <v>20</v>
      </c>
      <c r="D121">
        <v>1.9618055555555555E-2</v>
      </c>
      <c r="E121" s="1" t="s">
        <v>44</v>
      </c>
    </row>
    <row r="122" spans="1:5" x14ac:dyDescent="0.25">
      <c r="A122" s="1" t="s">
        <v>54</v>
      </c>
      <c r="B122" s="1" t="s">
        <v>12</v>
      </c>
      <c r="C122" s="1" t="s">
        <v>10</v>
      </c>
      <c r="D122">
        <v>1.3252314814814814E-2</v>
      </c>
      <c r="E122" s="1" t="s">
        <v>44</v>
      </c>
    </row>
    <row r="123" spans="1:5" x14ac:dyDescent="0.25">
      <c r="A123" s="1" t="s">
        <v>54</v>
      </c>
      <c r="B123" s="1" t="s">
        <v>12</v>
      </c>
      <c r="C123" s="1" t="s">
        <v>53</v>
      </c>
      <c r="D123">
        <v>1.5196759259259259E-2</v>
      </c>
      <c r="E123" s="1" t="s">
        <v>44</v>
      </c>
    </row>
    <row r="124" spans="1:5" x14ac:dyDescent="0.25">
      <c r="A124" s="1" t="s">
        <v>54</v>
      </c>
      <c r="B124" s="1" t="s">
        <v>12</v>
      </c>
      <c r="C124" s="1" t="s">
        <v>16</v>
      </c>
      <c r="D124">
        <v>1.9016203703703705E-2</v>
      </c>
      <c r="E124" s="1" t="s">
        <v>44</v>
      </c>
    </row>
    <row r="125" spans="1:5" x14ac:dyDescent="0.25">
      <c r="A125" s="1" t="s">
        <v>54</v>
      </c>
      <c r="B125" s="1" t="s">
        <v>12</v>
      </c>
      <c r="C125" s="1" t="s">
        <v>45</v>
      </c>
      <c r="D125">
        <v>1.1550925925925925E-2</v>
      </c>
      <c r="E125" s="1" t="s">
        <v>44</v>
      </c>
    </row>
    <row r="126" spans="1:5" x14ac:dyDescent="0.25">
      <c r="A126" s="1" t="s">
        <v>54</v>
      </c>
      <c r="B126" s="1" t="s">
        <v>12</v>
      </c>
      <c r="C126" s="1" t="s">
        <v>46</v>
      </c>
      <c r="D126">
        <v>1.5405092592592593E-2</v>
      </c>
      <c r="E126" s="1" t="s">
        <v>44</v>
      </c>
    </row>
    <row r="127" spans="1:5" x14ac:dyDescent="0.25">
      <c r="A127" s="1" t="s">
        <v>54</v>
      </c>
      <c r="B127" s="1" t="s">
        <v>12</v>
      </c>
      <c r="C127" s="1" t="s">
        <v>36</v>
      </c>
      <c r="D127">
        <v>2.5011574074074075E-2</v>
      </c>
      <c r="E127" s="1" t="s">
        <v>44</v>
      </c>
    </row>
    <row r="128" spans="1:5" x14ac:dyDescent="0.25">
      <c r="A128" s="1" t="s">
        <v>54</v>
      </c>
      <c r="B128" s="1" t="s">
        <v>12</v>
      </c>
      <c r="C128" s="1" t="s">
        <v>62</v>
      </c>
      <c r="D128">
        <v>1.6597222222222222E-2</v>
      </c>
      <c r="E128" s="1" t="s">
        <v>44</v>
      </c>
    </row>
    <row r="129" spans="1:5" x14ac:dyDescent="0.25">
      <c r="A129" s="1" t="s">
        <v>54</v>
      </c>
      <c r="B129" s="1" t="s">
        <v>12</v>
      </c>
      <c r="C129" s="1" t="s">
        <v>50</v>
      </c>
      <c r="D129">
        <v>2.6851851851851849E-2</v>
      </c>
      <c r="E129" s="1" t="s">
        <v>44</v>
      </c>
    </row>
    <row r="130" spans="1:5" x14ac:dyDescent="0.25">
      <c r="A130" s="1" t="s">
        <v>54</v>
      </c>
      <c r="B130" s="1" t="s">
        <v>12</v>
      </c>
      <c r="C130" s="1" t="s">
        <v>55</v>
      </c>
      <c r="D130">
        <v>1.3958333333333335E-2</v>
      </c>
      <c r="E130" s="1" t="s">
        <v>44</v>
      </c>
    </row>
    <row r="131" spans="1:5" x14ac:dyDescent="0.25">
      <c r="A131" s="1" t="s">
        <v>54</v>
      </c>
      <c r="B131" s="1" t="s">
        <v>12</v>
      </c>
      <c r="C131" s="1" t="s">
        <v>48</v>
      </c>
      <c r="D131">
        <v>1.9467592592592595E-2</v>
      </c>
      <c r="E131" s="1" t="s">
        <v>44</v>
      </c>
    </row>
    <row r="132" spans="1:5" x14ac:dyDescent="0.25">
      <c r="A132" s="1" t="s">
        <v>54</v>
      </c>
      <c r="B132" s="1" t="s">
        <v>12</v>
      </c>
      <c r="C132" s="1" t="s">
        <v>18</v>
      </c>
      <c r="D132">
        <v>1.3101851851851852E-2</v>
      </c>
      <c r="E132" s="1" t="s">
        <v>44</v>
      </c>
    </row>
    <row r="133" spans="1:5" x14ac:dyDescent="0.25">
      <c r="A133" s="1" t="s">
        <v>54</v>
      </c>
      <c r="B133" s="1" t="s">
        <v>12</v>
      </c>
      <c r="C133" s="1" t="s">
        <v>39</v>
      </c>
      <c r="D133">
        <v>2.1527777777777781E-2</v>
      </c>
      <c r="E133" s="1" t="s">
        <v>44</v>
      </c>
    </row>
    <row r="134" spans="1:5" x14ac:dyDescent="0.25">
      <c r="A134" s="1" t="s">
        <v>54</v>
      </c>
      <c r="B134" s="1" t="s">
        <v>12</v>
      </c>
      <c r="C134" s="1" t="s">
        <v>51</v>
      </c>
      <c r="D134">
        <v>1.3738425925925926E-2</v>
      </c>
      <c r="E134" s="1" t="s">
        <v>44</v>
      </c>
    </row>
    <row r="135" spans="1:5" x14ac:dyDescent="0.25">
      <c r="A135" s="1" t="s">
        <v>54</v>
      </c>
      <c r="B135" s="1" t="s">
        <v>12</v>
      </c>
      <c r="C135" s="1" t="s">
        <v>19</v>
      </c>
      <c r="D135">
        <v>1.3275462962962963E-2</v>
      </c>
      <c r="E135" s="1" t="s">
        <v>44</v>
      </c>
    </row>
    <row r="136" spans="1:5" x14ac:dyDescent="0.25">
      <c r="A136" s="1" t="s">
        <v>54</v>
      </c>
      <c r="B136" s="1" t="s">
        <v>12</v>
      </c>
      <c r="C136" s="1" t="s">
        <v>43</v>
      </c>
      <c r="D136">
        <v>1.2118055555555556E-2</v>
      </c>
      <c r="E136" s="1" t="s">
        <v>44</v>
      </c>
    </row>
    <row r="137" spans="1:5" x14ac:dyDescent="0.25">
      <c r="A137" s="1" t="s">
        <v>54</v>
      </c>
      <c r="B137" s="1" t="s">
        <v>6</v>
      </c>
      <c r="C137" s="1" t="s">
        <v>33</v>
      </c>
      <c r="D137">
        <v>1.556712962962963E-2</v>
      </c>
      <c r="E137" s="1" t="s">
        <v>44</v>
      </c>
    </row>
    <row r="138" spans="1:5" x14ac:dyDescent="0.25">
      <c r="A138" s="1" t="s">
        <v>54</v>
      </c>
      <c r="B138" s="1" t="s">
        <v>6</v>
      </c>
      <c r="C138" s="1" t="s">
        <v>10</v>
      </c>
      <c r="D138">
        <v>2.2523148148148143E-2</v>
      </c>
      <c r="E138" s="1" t="s">
        <v>44</v>
      </c>
    </row>
    <row r="139" spans="1:5" x14ac:dyDescent="0.25">
      <c r="A139" s="1" t="s">
        <v>54</v>
      </c>
      <c r="B139" s="1" t="s">
        <v>6</v>
      </c>
      <c r="C139" s="1" t="s">
        <v>45</v>
      </c>
      <c r="D139">
        <v>1.3726851851851851E-2</v>
      </c>
      <c r="E139" s="1" t="s">
        <v>44</v>
      </c>
    </row>
    <row r="140" spans="1:5" x14ac:dyDescent="0.25">
      <c r="A140" s="1" t="s">
        <v>54</v>
      </c>
      <c r="B140" s="1" t="s">
        <v>6</v>
      </c>
      <c r="C140" s="1" t="s">
        <v>17</v>
      </c>
      <c r="D140">
        <v>1.4756944444444446E-2</v>
      </c>
      <c r="E140" s="1" t="s">
        <v>44</v>
      </c>
    </row>
    <row r="141" spans="1:5" x14ac:dyDescent="0.25">
      <c r="A141" s="1" t="s">
        <v>54</v>
      </c>
      <c r="B141" s="1" t="s">
        <v>6</v>
      </c>
      <c r="C141" s="1" t="s">
        <v>48</v>
      </c>
      <c r="D141">
        <v>2.6886574074074077E-2</v>
      </c>
      <c r="E141" s="1" t="s">
        <v>44</v>
      </c>
    </row>
    <row r="142" spans="1:5" x14ac:dyDescent="0.25">
      <c r="A142" s="1" t="s">
        <v>54</v>
      </c>
      <c r="B142" s="1" t="s">
        <v>6</v>
      </c>
      <c r="C142" s="1" t="s">
        <v>18</v>
      </c>
      <c r="D142">
        <v>1.3807870370370371E-2</v>
      </c>
      <c r="E142" s="1" t="s">
        <v>44</v>
      </c>
    </row>
    <row r="143" spans="1:5" x14ac:dyDescent="0.25">
      <c r="A143" s="1" t="s">
        <v>54</v>
      </c>
      <c r="B143" s="1" t="s">
        <v>6</v>
      </c>
      <c r="C143" s="1" t="s">
        <v>51</v>
      </c>
      <c r="D143">
        <v>1.3819444444444445E-2</v>
      </c>
      <c r="E143" s="1" t="s">
        <v>44</v>
      </c>
    </row>
    <row r="144" spans="1:5" x14ac:dyDescent="0.25">
      <c r="A144" s="1" t="s">
        <v>54</v>
      </c>
      <c r="B144" s="1" t="s">
        <v>6</v>
      </c>
      <c r="C144" s="1" t="s">
        <v>19</v>
      </c>
      <c r="D144">
        <v>1.6886574074074075E-2</v>
      </c>
      <c r="E144" s="1" t="s">
        <v>44</v>
      </c>
    </row>
    <row r="145" spans="1:5" x14ac:dyDescent="0.25">
      <c r="A145" s="1" t="s">
        <v>54</v>
      </c>
      <c r="B145" s="1" t="s">
        <v>6</v>
      </c>
      <c r="C145" s="1" t="s">
        <v>43</v>
      </c>
      <c r="D145">
        <v>1.2743055555555556E-2</v>
      </c>
      <c r="E145" s="1" t="s">
        <v>44</v>
      </c>
    </row>
    <row r="146" spans="1:5" x14ac:dyDescent="0.25">
      <c r="A146" s="1" t="s">
        <v>11</v>
      </c>
      <c r="B146" s="1" t="s">
        <v>12</v>
      </c>
      <c r="C146" s="1" t="s">
        <v>13</v>
      </c>
      <c r="D146">
        <v>1.2858796296296297E-2</v>
      </c>
      <c r="E146" s="1" t="s">
        <v>8</v>
      </c>
    </row>
    <row r="147" spans="1:5" x14ac:dyDescent="0.25">
      <c r="A147" s="1" t="s">
        <v>11</v>
      </c>
      <c r="B147" s="1" t="s">
        <v>12</v>
      </c>
      <c r="C147" s="1" t="s">
        <v>15</v>
      </c>
      <c r="D147">
        <v>1.4155092592592592E-2</v>
      </c>
      <c r="E147" s="1" t="s">
        <v>8</v>
      </c>
    </row>
    <row r="148" spans="1:5" x14ac:dyDescent="0.25">
      <c r="A148" s="1" t="s">
        <v>11</v>
      </c>
      <c r="B148" s="1" t="s">
        <v>12</v>
      </c>
      <c r="C148" s="1" t="s">
        <v>16</v>
      </c>
      <c r="D148">
        <v>1.4606481481481482E-2</v>
      </c>
      <c r="E148" s="1" t="s">
        <v>8</v>
      </c>
    </row>
    <row r="149" spans="1:5" x14ac:dyDescent="0.25">
      <c r="A149" s="1" t="s">
        <v>11</v>
      </c>
      <c r="B149" s="1" t="s">
        <v>12</v>
      </c>
      <c r="C149" s="1" t="s">
        <v>14</v>
      </c>
      <c r="D149">
        <v>1.3935185185185184E-2</v>
      </c>
      <c r="E149" s="1" t="s">
        <v>8</v>
      </c>
    </row>
    <row r="150" spans="1:5" x14ac:dyDescent="0.25">
      <c r="A150" s="1" t="s">
        <v>11</v>
      </c>
      <c r="B150" s="1" t="s">
        <v>6</v>
      </c>
      <c r="C150" s="1" t="s">
        <v>59</v>
      </c>
      <c r="D150">
        <v>1.5277777777777777E-2</v>
      </c>
      <c r="E150" s="1" t="s">
        <v>8</v>
      </c>
    </row>
    <row r="151" spans="1:5" x14ac:dyDescent="0.25">
      <c r="A151" s="1" t="s">
        <v>11</v>
      </c>
      <c r="B151" s="1" t="s">
        <v>6</v>
      </c>
      <c r="C151" s="1" t="s">
        <v>21</v>
      </c>
      <c r="D151">
        <v>1.511574074074074E-2</v>
      </c>
      <c r="E151" s="1" t="s">
        <v>8</v>
      </c>
    </row>
    <row r="152" spans="1:5" x14ac:dyDescent="0.25">
      <c r="A152" s="1" t="s">
        <v>11</v>
      </c>
      <c r="B152" s="1" t="s">
        <v>6</v>
      </c>
      <c r="C152" s="1" t="s">
        <v>20</v>
      </c>
      <c r="D152">
        <v>1.4004629629629631E-2</v>
      </c>
      <c r="E152" s="1" t="s">
        <v>8</v>
      </c>
    </row>
    <row r="153" spans="1:5" x14ac:dyDescent="0.25">
      <c r="A153" s="1" t="s">
        <v>11</v>
      </c>
      <c r="B153" s="1" t="s">
        <v>6</v>
      </c>
      <c r="C153" s="1" t="s">
        <v>19</v>
      </c>
      <c r="D153">
        <v>1.0601851851851854E-2</v>
      </c>
      <c r="E153" s="1" t="s">
        <v>8</v>
      </c>
    </row>
    <row r="154" spans="1:5" x14ac:dyDescent="0.25">
      <c r="A154" s="1" t="s">
        <v>11</v>
      </c>
      <c r="B154" s="1" t="s">
        <v>6</v>
      </c>
      <c r="C154" s="1" t="s">
        <v>10</v>
      </c>
      <c r="D154">
        <v>1.2222222222222223E-2</v>
      </c>
      <c r="E154" s="1" t="s">
        <v>8</v>
      </c>
    </row>
    <row r="155" spans="1:5" x14ac:dyDescent="0.25">
      <c r="A155" s="1" t="s">
        <v>11</v>
      </c>
      <c r="B155" s="1" t="s">
        <v>6</v>
      </c>
      <c r="C155" s="1" t="s">
        <v>18</v>
      </c>
      <c r="D155">
        <v>1.119212962962963E-2</v>
      </c>
      <c r="E155" s="1" t="s">
        <v>8</v>
      </c>
    </row>
    <row r="156" spans="1:5" x14ac:dyDescent="0.25">
      <c r="A156" s="1" t="s">
        <v>11</v>
      </c>
      <c r="B156" s="1" t="s">
        <v>6</v>
      </c>
      <c r="C156" s="1" t="s">
        <v>17</v>
      </c>
      <c r="D156">
        <v>1.0601851851851854E-2</v>
      </c>
      <c r="E156" s="1" t="s">
        <v>8</v>
      </c>
    </row>
    <row r="157" spans="1:5" x14ac:dyDescent="0.25">
      <c r="A157" s="1" t="s">
        <v>22</v>
      </c>
      <c r="B157" s="1" t="s">
        <v>12</v>
      </c>
      <c r="C157" s="1" t="s">
        <v>13</v>
      </c>
      <c r="D157">
        <v>1.2175925925925929E-2</v>
      </c>
      <c r="E157" s="1" t="s">
        <v>8</v>
      </c>
    </row>
    <row r="158" spans="1:5" x14ac:dyDescent="0.25">
      <c r="A158" s="1" t="s">
        <v>22</v>
      </c>
      <c r="B158" s="1" t="s">
        <v>12</v>
      </c>
      <c r="C158" s="1" t="s">
        <v>16</v>
      </c>
      <c r="D158">
        <v>1.7164351851851851E-2</v>
      </c>
      <c r="E158" s="1" t="s">
        <v>8</v>
      </c>
    </row>
    <row r="159" spans="1:5" x14ac:dyDescent="0.25">
      <c r="A159" s="1" t="s">
        <v>22</v>
      </c>
      <c r="B159" s="1" t="s">
        <v>6</v>
      </c>
      <c r="C159" s="1" t="s">
        <v>17</v>
      </c>
      <c r="D159">
        <v>1.2569444444444446E-2</v>
      </c>
      <c r="E159" s="1" t="s">
        <v>8</v>
      </c>
    </row>
    <row r="160" spans="1:5" x14ac:dyDescent="0.25">
      <c r="A160" s="1" t="s">
        <v>22</v>
      </c>
      <c r="B160" s="1" t="s">
        <v>6</v>
      </c>
      <c r="C160" s="1" t="s">
        <v>20</v>
      </c>
      <c r="D160">
        <v>1.4571759259259258E-2</v>
      </c>
      <c r="E160" s="1" t="s">
        <v>8</v>
      </c>
    </row>
    <row r="161" spans="1:5" x14ac:dyDescent="0.25">
      <c r="A161" s="1" t="s">
        <v>22</v>
      </c>
      <c r="B161" s="1" t="s">
        <v>6</v>
      </c>
      <c r="C161" s="1" t="s">
        <v>10</v>
      </c>
      <c r="D161">
        <v>1.1759259259259259E-2</v>
      </c>
      <c r="E161" s="1" t="s">
        <v>8</v>
      </c>
    </row>
    <row r="162" spans="1:5" x14ac:dyDescent="0.25">
      <c r="A162" s="1" t="s">
        <v>22</v>
      </c>
      <c r="B162" s="1" t="s">
        <v>6</v>
      </c>
      <c r="C162" s="1" t="s">
        <v>23</v>
      </c>
      <c r="D162">
        <v>1.1759259259259259E-2</v>
      </c>
      <c r="E162" s="1" t="s">
        <v>8</v>
      </c>
    </row>
    <row r="163" spans="1:5" x14ac:dyDescent="0.25">
      <c r="A163" s="1" t="s">
        <v>5</v>
      </c>
      <c r="B163" s="1" t="s">
        <v>12</v>
      </c>
      <c r="C163" s="1" t="s">
        <v>13</v>
      </c>
      <c r="D163">
        <v>1.4097222222222221E-2</v>
      </c>
      <c r="E163" s="1" t="s">
        <v>8</v>
      </c>
    </row>
    <row r="164" spans="1:5" x14ac:dyDescent="0.25">
      <c r="A164" s="1" t="s">
        <v>5</v>
      </c>
      <c r="B164" s="1" t="s">
        <v>12</v>
      </c>
      <c r="C164" s="1" t="s">
        <v>16</v>
      </c>
      <c r="D164">
        <v>1.8194444444444444E-2</v>
      </c>
      <c r="E164" s="1" t="s">
        <v>8</v>
      </c>
    </row>
    <row r="165" spans="1:5" x14ac:dyDescent="0.25">
      <c r="A165" s="1" t="s">
        <v>5</v>
      </c>
      <c r="B165" s="1" t="s">
        <v>6</v>
      </c>
      <c r="C165" s="1" t="s">
        <v>20</v>
      </c>
      <c r="D165">
        <v>1.539351851851852E-2</v>
      </c>
      <c r="E165" s="1" t="s">
        <v>8</v>
      </c>
    </row>
    <row r="166" spans="1:5" x14ac:dyDescent="0.25">
      <c r="A166" s="1" t="s">
        <v>5</v>
      </c>
      <c r="B166" s="1" t="s">
        <v>6</v>
      </c>
      <c r="C166" s="1" t="s">
        <v>7</v>
      </c>
      <c r="D166">
        <v>1.9317129629629629E-2</v>
      </c>
      <c r="E166" s="1" t="s">
        <v>8</v>
      </c>
    </row>
    <row r="167" spans="1:5" x14ac:dyDescent="0.25">
      <c r="A167" s="1" t="s">
        <v>5</v>
      </c>
      <c r="B167" s="1" t="s">
        <v>6</v>
      </c>
      <c r="C167" s="1" t="s">
        <v>10</v>
      </c>
      <c r="D167">
        <v>1.4027777777777778E-2</v>
      </c>
      <c r="E167" s="1" t="s">
        <v>8</v>
      </c>
    </row>
    <row r="168" spans="1:5" x14ac:dyDescent="0.25">
      <c r="A168" s="1" t="s">
        <v>5</v>
      </c>
      <c r="B168" s="1" t="s">
        <v>6</v>
      </c>
      <c r="C168" s="1" t="s">
        <v>61</v>
      </c>
      <c r="D168">
        <v>1.7326388888888888E-2</v>
      </c>
      <c r="E168" s="1" t="s">
        <v>8</v>
      </c>
    </row>
    <row r="169" spans="1:5" x14ac:dyDescent="0.25">
      <c r="A169" s="1" t="s">
        <v>5</v>
      </c>
      <c r="B169" s="1" t="s">
        <v>6</v>
      </c>
      <c r="C169" s="1" t="s">
        <v>18</v>
      </c>
      <c r="D169">
        <v>1.3425925925925924E-2</v>
      </c>
      <c r="E169" s="1" t="s">
        <v>8</v>
      </c>
    </row>
    <row r="170" spans="1:5" x14ac:dyDescent="0.25">
      <c r="A170" s="1" t="s">
        <v>5</v>
      </c>
      <c r="B170" s="1" t="s">
        <v>6</v>
      </c>
      <c r="C170" s="1" t="s">
        <v>23</v>
      </c>
      <c r="D170">
        <v>1.3356481481481483E-2</v>
      </c>
      <c r="E170" s="1" t="s">
        <v>8</v>
      </c>
    </row>
    <row r="171" spans="1:5" x14ac:dyDescent="0.25">
      <c r="A171" s="1" t="s">
        <v>9</v>
      </c>
      <c r="B171" s="1" t="s">
        <v>12</v>
      </c>
      <c r="C171" s="1" t="s">
        <v>13</v>
      </c>
      <c r="D171">
        <v>2.1412037037037035E-2</v>
      </c>
      <c r="E171" s="1" t="s">
        <v>8</v>
      </c>
    </row>
    <row r="172" spans="1:5" x14ac:dyDescent="0.25">
      <c r="A172" s="1" t="s">
        <v>9</v>
      </c>
      <c r="B172" s="1" t="s">
        <v>12</v>
      </c>
      <c r="C172" s="1" t="s">
        <v>16</v>
      </c>
      <c r="D172">
        <v>2.4687499999999998E-2</v>
      </c>
      <c r="E172" s="1" t="s">
        <v>8</v>
      </c>
    </row>
    <row r="173" spans="1:5" x14ac:dyDescent="0.25">
      <c r="A173" s="1" t="s">
        <v>9</v>
      </c>
      <c r="B173" s="1" t="s">
        <v>6</v>
      </c>
      <c r="C173" s="1" t="s">
        <v>20</v>
      </c>
      <c r="D173">
        <v>2.1875000000000002E-2</v>
      </c>
      <c r="E173" s="1" t="s">
        <v>8</v>
      </c>
    </row>
    <row r="174" spans="1:5" x14ac:dyDescent="0.25">
      <c r="A174" s="1" t="s">
        <v>9</v>
      </c>
      <c r="B174" s="1" t="s">
        <v>6</v>
      </c>
      <c r="C174" s="1" t="s">
        <v>10</v>
      </c>
      <c r="D174">
        <v>1.3078703703703703E-2</v>
      </c>
      <c r="E174" s="1" t="s">
        <v>8</v>
      </c>
    </row>
    <row r="175" spans="1:5" x14ac:dyDescent="0.25">
      <c r="A175" s="1" t="s">
        <v>9</v>
      </c>
      <c r="B175" s="1" t="s">
        <v>6</v>
      </c>
      <c r="C175" s="1" t="s">
        <v>17</v>
      </c>
      <c r="D175">
        <v>1.3402777777777777E-2</v>
      </c>
      <c r="E175" s="1" t="s">
        <v>8</v>
      </c>
    </row>
    <row r="176" spans="1:5" x14ac:dyDescent="0.25">
      <c r="A176" s="1" t="s">
        <v>24</v>
      </c>
      <c r="B176" s="1" t="s">
        <v>12</v>
      </c>
      <c r="C176" s="1" t="s">
        <v>57</v>
      </c>
      <c r="D176">
        <v>1.6435185185185188E-2</v>
      </c>
      <c r="E176" s="1" t="s">
        <v>25</v>
      </c>
    </row>
    <row r="177" spans="1:5" x14ac:dyDescent="0.25">
      <c r="A177" s="1" t="s">
        <v>24</v>
      </c>
      <c r="B177" s="1" t="s">
        <v>12</v>
      </c>
      <c r="C177" s="1" t="s">
        <v>19</v>
      </c>
      <c r="D177">
        <v>1.0104166666666668E-2</v>
      </c>
      <c r="E177" s="1" t="s">
        <v>25</v>
      </c>
    </row>
    <row r="178" spans="1:5" x14ac:dyDescent="0.25">
      <c r="A178" s="1" t="s">
        <v>24</v>
      </c>
      <c r="B178" s="1" t="s">
        <v>12</v>
      </c>
      <c r="C178" s="1" t="s">
        <v>20</v>
      </c>
      <c r="D178">
        <v>1.0810185185185185E-2</v>
      </c>
      <c r="E178" s="1" t="s">
        <v>25</v>
      </c>
    </row>
    <row r="179" spans="1:5" x14ac:dyDescent="0.25">
      <c r="A179" s="1" t="s">
        <v>24</v>
      </c>
      <c r="B179" s="1" t="s">
        <v>12</v>
      </c>
      <c r="C179" s="1" t="s">
        <v>13</v>
      </c>
      <c r="D179">
        <v>1.4409722222222221E-2</v>
      </c>
      <c r="E179" s="1" t="s">
        <v>25</v>
      </c>
    </row>
    <row r="180" spans="1:5" x14ac:dyDescent="0.25">
      <c r="A180" s="1" t="s">
        <v>24</v>
      </c>
      <c r="B180" s="1" t="s">
        <v>12</v>
      </c>
      <c r="C180" s="1" t="s">
        <v>16</v>
      </c>
      <c r="D180">
        <v>1.8159722222222219E-2</v>
      </c>
      <c r="E180" s="1" t="s">
        <v>25</v>
      </c>
    </row>
    <row r="181" spans="1:5" x14ac:dyDescent="0.25">
      <c r="A181" s="1" t="s">
        <v>24</v>
      </c>
      <c r="B181" s="1" t="s">
        <v>6</v>
      </c>
      <c r="C181" s="1" t="s">
        <v>57</v>
      </c>
      <c r="D181">
        <v>2.0682870370370372E-2</v>
      </c>
      <c r="E181" s="1" t="s">
        <v>25</v>
      </c>
    </row>
    <row r="182" spans="1:5" x14ac:dyDescent="0.25">
      <c r="A182" s="1" t="s">
        <v>24</v>
      </c>
      <c r="B182" s="1" t="s">
        <v>6</v>
      </c>
      <c r="C182" s="1" t="s">
        <v>19</v>
      </c>
      <c r="D182">
        <v>1.3356481481481483E-2</v>
      </c>
      <c r="E182" s="1" t="s">
        <v>25</v>
      </c>
    </row>
    <row r="183" spans="1:5" x14ac:dyDescent="0.25">
      <c r="A183" s="1" t="s">
        <v>24</v>
      </c>
      <c r="B183" s="1" t="s">
        <v>6</v>
      </c>
      <c r="C183" s="1" t="s">
        <v>23</v>
      </c>
      <c r="D183">
        <v>1.3599537037037037E-2</v>
      </c>
      <c r="E183" s="1" t="s">
        <v>25</v>
      </c>
    </row>
    <row r="184" spans="1:5" x14ac:dyDescent="0.25">
      <c r="A184" s="1" t="s">
        <v>24</v>
      </c>
      <c r="B184" s="1" t="s">
        <v>6</v>
      </c>
      <c r="C184" s="1" t="s">
        <v>60</v>
      </c>
      <c r="D184">
        <v>1.4224537037037037E-2</v>
      </c>
      <c r="E184" s="1" t="s">
        <v>25</v>
      </c>
    </row>
    <row r="185" spans="1:5" x14ac:dyDescent="0.25">
      <c r="A185" s="1" t="s">
        <v>24</v>
      </c>
      <c r="B185" s="1" t="s">
        <v>6</v>
      </c>
      <c r="C185" s="1" t="s">
        <v>26</v>
      </c>
      <c r="D185">
        <v>1.4039351851851851E-2</v>
      </c>
      <c r="E185" s="1" t="s">
        <v>25</v>
      </c>
    </row>
    <row r="186" spans="1:5" x14ac:dyDescent="0.25">
      <c r="A186" s="1" t="s">
        <v>24</v>
      </c>
      <c r="B186" s="1" t="s">
        <v>6</v>
      </c>
      <c r="C186" s="1" t="s">
        <v>18</v>
      </c>
      <c r="D186">
        <v>1.3587962962962963E-2</v>
      </c>
      <c r="E186" s="1" t="s">
        <v>25</v>
      </c>
    </row>
    <row r="187" spans="1:5" x14ac:dyDescent="0.25">
      <c r="A187" s="1" t="s">
        <v>27</v>
      </c>
      <c r="B187" s="1" t="s">
        <v>12</v>
      </c>
      <c r="C187" s="1" t="s">
        <v>20</v>
      </c>
      <c r="D187">
        <v>1.0868055555555556E-2</v>
      </c>
      <c r="E187" s="1" t="s">
        <v>25</v>
      </c>
    </row>
    <row r="188" spans="1:5" x14ac:dyDescent="0.25">
      <c r="A188" s="1" t="s">
        <v>27</v>
      </c>
      <c r="B188" s="1" t="s">
        <v>12</v>
      </c>
      <c r="C188" s="1" t="s">
        <v>16</v>
      </c>
      <c r="D188">
        <v>1.8634259259259257E-2</v>
      </c>
      <c r="E188" s="1" t="s">
        <v>25</v>
      </c>
    </row>
    <row r="189" spans="1:5" x14ac:dyDescent="0.25">
      <c r="A189" s="1" t="s">
        <v>27</v>
      </c>
      <c r="B189" s="1" t="s">
        <v>12</v>
      </c>
      <c r="C189" s="1" t="s">
        <v>28</v>
      </c>
      <c r="D189">
        <v>1.5555555555555553E-2</v>
      </c>
      <c r="E189" s="1" t="s">
        <v>25</v>
      </c>
    </row>
    <row r="190" spans="1:5" x14ac:dyDescent="0.25">
      <c r="A190" s="1" t="s">
        <v>27</v>
      </c>
      <c r="B190" s="1" t="s">
        <v>12</v>
      </c>
      <c r="C190" s="1" t="s">
        <v>18</v>
      </c>
      <c r="D190">
        <v>9.8379629629629633E-3</v>
      </c>
      <c r="E190" s="1" t="s">
        <v>25</v>
      </c>
    </row>
    <row r="191" spans="1:5" x14ac:dyDescent="0.25">
      <c r="A191" s="1" t="s">
        <v>27</v>
      </c>
      <c r="B191" s="1" t="s">
        <v>12</v>
      </c>
      <c r="C191" s="1" t="s">
        <v>26</v>
      </c>
      <c r="D191">
        <v>1.0868055555555556E-2</v>
      </c>
      <c r="E191" s="1" t="s">
        <v>25</v>
      </c>
    </row>
    <row r="192" spans="1:5" x14ac:dyDescent="0.25">
      <c r="A192" s="1" t="s">
        <v>27</v>
      </c>
      <c r="B192" s="1" t="s">
        <v>6</v>
      </c>
      <c r="C192" s="1" t="s">
        <v>19</v>
      </c>
      <c r="D192">
        <v>1.3125E-2</v>
      </c>
      <c r="E192" s="1" t="s">
        <v>25</v>
      </c>
    </row>
    <row r="193" spans="1:5" x14ac:dyDescent="0.25">
      <c r="A193" s="1" t="s">
        <v>27</v>
      </c>
      <c r="B193" s="1" t="s">
        <v>6</v>
      </c>
      <c r="C193" s="1" t="s">
        <v>23</v>
      </c>
      <c r="D193">
        <v>1.2743055555555556E-2</v>
      </c>
      <c r="E193" s="1" t="s">
        <v>25</v>
      </c>
    </row>
    <row r="194" spans="1:5" x14ac:dyDescent="0.25">
      <c r="A194" s="1" t="s">
        <v>27</v>
      </c>
      <c r="B194" s="1" t="s">
        <v>6</v>
      </c>
      <c r="C194" s="1" t="s">
        <v>60</v>
      </c>
      <c r="D194">
        <v>1.6041666666666666E-2</v>
      </c>
      <c r="E194" s="1" t="s">
        <v>25</v>
      </c>
    </row>
    <row r="195" spans="1:5" x14ac:dyDescent="0.25">
      <c r="A195" s="1" t="s">
        <v>27</v>
      </c>
      <c r="B195" s="1" t="s">
        <v>6</v>
      </c>
      <c r="C195" s="1" t="s">
        <v>26</v>
      </c>
      <c r="D195">
        <v>1.539351851851852E-2</v>
      </c>
      <c r="E195" s="1" t="s">
        <v>25</v>
      </c>
    </row>
    <row r="196" spans="1:5" x14ac:dyDescent="0.25">
      <c r="A196" s="1" t="s">
        <v>29</v>
      </c>
      <c r="B196" s="1" t="s">
        <v>12</v>
      </c>
      <c r="C196" s="1" t="s">
        <v>30</v>
      </c>
      <c r="D196">
        <v>1.1111111111111112E-2</v>
      </c>
      <c r="E196" s="1" t="s">
        <v>25</v>
      </c>
    </row>
    <row r="197" spans="1:5" x14ac:dyDescent="0.25">
      <c r="A197" s="1" t="s">
        <v>29</v>
      </c>
      <c r="B197" s="1" t="s">
        <v>12</v>
      </c>
      <c r="C197" s="1" t="s">
        <v>20</v>
      </c>
      <c r="D197">
        <v>1.1539351851851851E-2</v>
      </c>
      <c r="E197" s="1" t="s">
        <v>25</v>
      </c>
    </row>
    <row r="198" spans="1:5" x14ac:dyDescent="0.25">
      <c r="A198" s="1" t="s">
        <v>29</v>
      </c>
      <c r="B198" s="1" t="s">
        <v>12</v>
      </c>
      <c r="C198" s="1" t="s">
        <v>16</v>
      </c>
      <c r="D198">
        <v>1.6238425925925924E-2</v>
      </c>
      <c r="E198" s="1" t="s">
        <v>25</v>
      </c>
    </row>
    <row r="199" spans="1:5" x14ac:dyDescent="0.25">
      <c r="A199" s="1" t="s">
        <v>29</v>
      </c>
      <c r="B199" s="1" t="s">
        <v>6</v>
      </c>
      <c r="C199" s="1" t="s">
        <v>19</v>
      </c>
      <c r="D199">
        <v>1.6145833333333335E-2</v>
      </c>
      <c r="E199" s="1" t="s">
        <v>25</v>
      </c>
    </row>
    <row r="200" spans="1:5" x14ac:dyDescent="0.25">
      <c r="A200" s="1" t="s">
        <v>29</v>
      </c>
      <c r="B200" s="1" t="s">
        <v>6</v>
      </c>
      <c r="C200" s="1" t="s">
        <v>23</v>
      </c>
      <c r="D200">
        <v>1.5601851851851851E-2</v>
      </c>
      <c r="E200" s="1" t="s">
        <v>25</v>
      </c>
    </row>
    <row r="201" spans="1:5" x14ac:dyDescent="0.25">
      <c r="A201" s="1" t="s">
        <v>29</v>
      </c>
      <c r="B201" s="1" t="s">
        <v>6</v>
      </c>
      <c r="C201" s="1" t="s">
        <v>61</v>
      </c>
      <c r="D201">
        <v>1.726851851851852E-2</v>
      </c>
      <c r="E201" s="1" t="s">
        <v>25</v>
      </c>
    </row>
    <row r="202" spans="1:5" x14ac:dyDescent="0.25">
      <c r="A202" s="1" t="s">
        <v>29</v>
      </c>
      <c r="B202" s="1" t="s">
        <v>6</v>
      </c>
      <c r="C202" s="1" t="s">
        <v>26</v>
      </c>
      <c r="D202">
        <v>1.7210648148148149E-2</v>
      </c>
      <c r="E202" s="1" t="s">
        <v>25</v>
      </c>
    </row>
    <row r="203" spans="1:5" x14ac:dyDescent="0.25">
      <c r="A203" s="1" t="s">
        <v>31</v>
      </c>
      <c r="B203" s="1" t="s">
        <v>12</v>
      </c>
      <c r="C203" s="1" t="s">
        <v>20</v>
      </c>
      <c r="D203">
        <v>1.1342592592592592E-2</v>
      </c>
      <c r="E203" s="1" t="s">
        <v>25</v>
      </c>
    </row>
    <row r="204" spans="1:5" x14ac:dyDescent="0.25">
      <c r="A204" s="1" t="s">
        <v>31</v>
      </c>
      <c r="B204" s="1" t="s">
        <v>12</v>
      </c>
      <c r="C204" s="1" t="s">
        <v>16</v>
      </c>
      <c r="D204">
        <v>1.621527777777778E-2</v>
      </c>
      <c r="E204" s="1" t="s">
        <v>25</v>
      </c>
    </row>
    <row r="205" spans="1:5" x14ac:dyDescent="0.25">
      <c r="A205" s="1" t="s">
        <v>31</v>
      </c>
      <c r="B205" s="1" t="s">
        <v>6</v>
      </c>
      <c r="C205" s="1" t="s">
        <v>19</v>
      </c>
      <c r="D205">
        <v>1.5833333333333335E-2</v>
      </c>
      <c r="E205" s="1" t="s">
        <v>25</v>
      </c>
    </row>
    <row r="206" spans="1:5" x14ac:dyDescent="0.25">
      <c r="A206" s="1" t="s">
        <v>31</v>
      </c>
      <c r="B206" s="1" t="s">
        <v>6</v>
      </c>
      <c r="C206" s="1" t="s">
        <v>23</v>
      </c>
      <c r="D206">
        <v>1.4212962962962962E-2</v>
      </c>
      <c r="E206" s="1" t="s">
        <v>25</v>
      </c>
    </row>
    <row r="207" spans="1:5" x14ac:dyDescent="0.25">
      <c r="A207" s="1" t="s">
        <v>31</v>
      </c>
      <c r="B207" s="1" t="s">
        <v>6</v>
      </c>
      <c r="C207" s="1" t="s">
        <v>61</v>
      </c>
      <c r="D207">
        <v>1.5914351851851853E-2</v>
      </c>
      <c r="E207" s="1" t="s">
        <v>25</v>
      </c>
    </row>
    <row r="208" spans="1:5" x14ac:dyDescent="0.25">
      <c r="A208" s="1" t="s">
        <v>31</v>
      </c>
      <c r="B208" s="1" t="s">
        <v>6</v>
      </c>
      <c r="C208" s="1" t="s">
        <v>26</v>
      </c>
      <c r="D208">
        <v>1.8761574074074073E-2</v>
      </c>
      <c r="E208" s="1" t="s">
        <v>25</v>
      </c>
    </row>
    <row r="209" spans="1:5" x14ac:dyDescent="0.25">
      <c r="A209" s="1" t="s">
        <v>32</v>
      </c>
      <c r="B209" s="1" t="s">
        <v>12</v>
      </c>
      <c r="C209" s="1" t="s">
        <v>137</v>
      </c>
      <c r="D209">
        <v>2.1053240740740744E-2</v>
      </c>
      <c r="E209" s="1" t="s">
        <v>34</v>
      </c>
    </row>
    <row r="210" spans="1:5" x14ac:dyDescent="0.25">
      <c r="A210" s="1" t="s">
        <v>37</v>
      </c>
      <c r="B210" s="1" t="s">
        <v>12</v>
      </c>
      <c r="C210" s="1" t="s">
        <v>137</v>
      </c>
      <c r="D210">
        <v>2.071759259259259E-2</v>
      </c>
      <c r="E210" s="1" t="s">
        <v>34</v>
      </c>
    </row>
    <row r="211" spans="1:5" x14ac:dyDescent="0.25">
      <c r="A211" s="1" t="s">
        <v>40</v>
      </c>
      <c r="B211" s="1" t="s">
        <v>12</v>
      </c>
      <c r="C211" s="1" t="s">
        <v>137</v>
      </c>
      <c r="D211">
        <v>1.8217592592592594E-2</v>
      </c>
      <c r="E211" s="1" t="s">
        <v>34</v>
      </c>
    </row>
    <row r="212" spans="1:5" x14ac:dyDescent="0.25">
      <c r="A212" s="1" t="s">
        <v>41</v>
      </c>
      <c r="B212" s="1" t="s">
        <v>12</v>
      </c>
      <c r="C212" s="1" t="s">
        <v>137</v>
      </c>
      <c r="D212">
        <v>1.9710648148148147E-2</v>
      </c>
      <c r="E212" s="1" t="s">
        <v>34</v>
      </c>
    </row>
    <row r="213" spans="1:5" x14ac:dyDescent="0.25">
      <c r="A213" s="1" t="s">
        <v>32</v>
      </c>
      <c r="B213" s="1" t="s">
        <v>12</v>
      </c>
      <c r="C213" s="1" t="s">
        <v>19</v>
      </c>
      <c r="D213">
        <v>1.4050925925925927E-2</v>
      </c>
      <c r="E213" s="1" t="s">
        <v>34</v>
      </c>
    </row>
    <row r="214" spans="1:5" x14ac:dyDescent="0.25">
      <c r="A214" s="1" t="s">
        <v>32</v>
      </c>
      <c r="B214" s="1" t="s">
        <v>12</v>
      </c>
      <c r="C214" s="1" t="s">
        <v>56</v>
      </c>
      <c r="D214">
        <v>1.4976851851851852E-2</v>
      </c>
      <c r="E214" s="1" t="s">
        <v>34</v>
      </c>
    </row>
    <row r="215" spans="1:5" x14ac:dyDescent="0.25">
      <c r="A215" s="1" t="s">
        <v>32</v>
      </c>
      <c r="B215" s="1" t="s">
        <v>12</v>
      </c>
      <c r="C215" s="1" t="s">
        <v>16</v>
      </c>
      <c r="D215">
        <v>2.1365740740740741E-2</v>
      </c>
      <c r="E215" s="1" t="s">
        <v>34</v>
      </c>
    </row>
    <row r="216" spans="1:5" x14ac:dyDescent="0.25">
      <c r="A216" s="1" t="s">
        <v>32</v>
      </c>
      <c r="B216" s="1" t="s">
        <v>12</v>
      </c>
      <c r="C216" s="1" t="s">
        <v>17</v>
      </c>
      <c r="D216">
        <v>1.2372685185185186E-2</v>
      </c>
      <c r="E216" s="1" t="s">
        <v>34</v>
      </c>
    </row>
    <row r="217" spans="1:5" x14ac:dyDescent="0.25">
      <c r="A217" s="1" t="s">
        <v>32</v>
      </c>
      <c r="B217" s="1" t="s">
        <v>12</v>
      </c>
      <c r="C217" s="1" t="s">
        <v>69</v>
      </c>
      <c r="D217">
        <v>1.7337962962962961E-2</v>
      </c>
      <c r="E217" s="1" t="s">
        <v>34</v>
      </c>
    </row>
    <row r="218" spans="1:5" x14ac:dyDescent="0.25">
      <c r="A218" s="1" t="s">
        <v>32</v>
      </c>
      <c r="B218" s="1" t="s">
        <v>12</v>
      </c>
      <c r="C218" s="1" t="s">
        <v>48</v>
      </c>
      <c r="D218">
        <v>1.7893518518518517E-2</v>
      </c>
      <c r="E218" s="1" t="s">
        <v>34</v>
      </c>
    </row>
    <row r="219" spans="1:5" x14ac:dyDescent="0.25">
      <c r="A219" s="1" t="s">
        <v>32</v>
      </c>
      <c r="B219" s="1" t="s">
        <v>6</v>
      </c>
      <c r="C219" s="1" t="s">
        <v>19</v>
      </c>
      <c r="D219">
        <v>1.8229166666666668E-2</v>
      </c>
      <c r="E219" s="1" t="s">
        <v>34</v>
      </c>
    </row>
    <row r="220" spans="1:5" x14ac:dyDescent="0.25">
      <c r="A220" s="1" t="s">
        <v>32</v>
      </c>
      <c r="B220" s="1" t="s">
        <v>6</v>
      </c>
      <c r="C220" s="1" t="s">
        <v>61</v>
      </c>
      <c r="D220">
        <v>1.7800925925925925E-2</v>
      </c>
      <c r="E220" s="1" t="s">
        <v>34</v>
      </c>
    </row>
    <row r="221" spans="1:5" x14ac:dyDescent="0.25">
      <c r="A221" s="1" t="s">
        <v>32</v>
      </c>
      <c r="B221" s="1" t="s">
        <v>6</v>
      </c>
      <c r="C221" s="1" t="s">
        <v>56</v>
      </c>
      <c r="D221">
        <v>2.3402777777777783E-2</v>
      </c>
      <c r="E221" s="1" t="s">
        <v>34</v>
      </c>
    </row>
    <row r="222" spans="1:5" x14ac:dyDescent="0.25">
      <c r="A222" s="1" t="s">
        <v>37</v>
      </c>
      <c r="B222" s="1" t="s">
        <v>12</v>
      </c>
      <c r="C222" s="1" t="s">
        <v>19</v>
      </c>
      <c r="D222">
        <v>1.1574074074074075E-2</v>
      </c>
      <c r="E222" s="1" t="s">
        <v>34</v>
      </c>
    </row>
    <row r="223" spans="1:5" x14ac:dyDescent="0.25">
      <c r="A223" s="1" t="s">
        <v>37</v>
      </c>
      <c r="B223" s="1" t="s">
        <v>12</v>
      </c>
      <c r="C223" s="1" t="s">
        <v>56</v>
      </c>
      <c r="D223">
        <v>1.5428240740740741E-2</v>
      </c>
      <c r="E223" s="1" t="s">
        <v>34</v>
      </c>
    </row>
    <row r="224" spans="1:5" x14ac:dyDescent="0.25">
      <c r="A224" s="1" t="s">
        <v>37</v>
      </c>
      <c r="B224" s="1" t="s">
        <v>12</v>
      </c>
      <c r="C224" s="1" t="s">
        <v>16</v>
      </c>
      <c r="D224">
        <v>1.8622685185185183E-2</v>
      </c>
      <c r="E224" s="1" t="s">
        <v>34</v>
      </c>
    </row>
    <row r="225" spans="1:5" x14ac:dyDescent="0.25">
      <c r="A225" s="1" t="s">
        <v>37</v>
      </c>
      <c r="B225" s="1" t="s">
        <v>12</v>
      </c>
      <c r="C225" s="1" t="s">
        <v>17</v>
      </c>
      <c r="D225">
        <v>1.1504629629629629E-2</v>
      </c>
      <c r="E225" s="1" t="s">
        <v>34</v>
      </c>
    </row>
    <row r="226" spans="1:5" x14ac:dyDescent="0.25">
      <c r="A226" s="1" t="s">
        <v>37</v>
      </c>
      <c r="B226" s="1" t="s">
        <v>12</v>
      </c>
      <c r="C226" s="1" t="s">
        <v>69</v>
      </c>
      <c r="D226">
        <v>1.7511574074074072E-2</v>
      </c>
      <c r="E226" s="1" t="s">
        <v>34</v>
      </c>
    </row>
    <row r="227" spans="1:5" x14ac:dyDescent="0.25">
      <c r="A227" s="1" t="s">
        <v>37</v>
      </c>
      <c r="B227" s="1" t="s">
        <v>12</v>
      </c>
      <c r="C227" s="1" t="s">
        <v>48</v>
      </c>
      <c r="D227">
        <v>1.3865740740740739E-2</v>
      </c>
      <c r="E227" s="1" t="s">
        <v>34</v>
      </c>
    </row>
    <row r="228" spans="1:5" x14ac:dyDescent="0.25">
      <c r="A228" s="1" t="s">
        <v>37</v>
      </c>
      <c r="B228" s="1" t="s">
        <v>6</v>
      </c>
      <c r="C228" s="1" t="s">
        <v>48</v>
      </c>
      <c r="D228">
        <v>1.9861111111111111E-2</v>
      </c>
      <c r="E228" s="1" t="s">
        <v>34</v>
      </c>
    </row>
    <row r="229" spans="1:5" x14ac:dyDescent="0.25">
      <c r="A229" s="1" t="s">
        <v>37</v>
      </c>
      <c r="B229" s="1" t="s">
        <v>6</v>
      </c>
      <c r="C229" s="1" t="s">
        <v>26</v>
      </c>
      <c r="D229">
        <v>1.7060185185185185E-2</v>
      </c>
      <c r="E229" s="1" t="s">
        <v>34</v>
      </c>
    </row>
    <row r="230" spans="1:5" x14ac:dyDescent="0.25">
      <c r="A230" s="1" t="s">
        <v>37</v>
      </c>
      <c r="B230" s="1" t="s">
        <v>6</v>
      </c>
      <c r="C230" s="1" t="s">
        <v>19</v>
      </c>
      <c r="D230">
        <v>1.5520833333333333E-2</v>
      </c>
      <c r="E230" s="1" t="s">
        <v>34</v>
      </c>
    </row>
    <row r="231" spans="1:5" x14ac:dyDescent="0.25">
      <c r="A231" s="1" t="s">
        <v>37</v>
      </c>
      <c r="B231" s="1" t="s">
        <v>6</v>
      </c>
      <c r="C231" s="1" t="s">
        <v>61</v>
      </c>
      <c r="D231">
        <v>1.5162037037037036E-2</v>
      </c>
      <c r="E231" s="1" t="s">
        <v>34</v>
      </c>
    </row>
    <row r="232" spans="1:5" x14ac:dyDescent="0.25">
      <c r="A232" s="1" t="s">
        <v>37</v>
      </c>
      <c r="B232" s="1" t="s">
        <v>6</v>
      </c>
      <c r="C232" s="1" t="s">
        <v>56</v>
      </c>
      <c r="D232">
        <v>2.326388888888889E-2</v>
      </c>
      <c r="E232" s="1" t="s">
        <v>34</v>
      </c>
    </row>
    <row r="233" spans="1:5" x14ac:dyDescent="0.25">
      <c r="A233" s="1" t="s">
        <v>37</v>
      </c>
      <c r="B233" s="1" t="s">
        <v>6</v>
      </c>
      <c r="C233" s="1" t="s">
        <v>67</v>
      </c>
      <c r="D233">
        <v>1.8483796296296297E-2</v>
      </c>
      <c r="E233" s="1" t="s">
        <v>34</v>
      </c>
    </row>
    <row r="234" spans="1:5" x14ac:dyDescent="0.25">
      <c r="A234" s="1" t="s">
        <v>40</v>
      </c>
      <c r="B234" s="1" t="s">
        <v>12</v>
      </c>
      <c r="C234" s="1" t="s">
        <v>33</v>
      </c>
      <c r="D234">
        <v>1.4097222222222221E-2</v>
      </c>
      <c r="E234" s="1" t="s">
        <v>34</v>
      </c>
    </row>
    <row r="235" spans="1:5" x14ac:dyDescent="0.25">
      <c r="A235" s="1" t="s">
        <v>40</v>
      </c>
      <c r="B235" s="1" t="s">
        <v>12</v>
      </c>
      <c r="C235" s="1" t="s">
        <v>56</v>
      </c>
      <c r="D235">
        <v>1.7337962962962961E-2</v>
      </c>
      <c r="E235" s="1" t="s">
        <v>34</v>
      </c>
    </row>
    <row r="236" spans="1:5" x14ac:dyDescent="0.25">
      <c r="A236" s="1" t="s">
        <v>40</v>
      </c>
      <c r="B236" s="1" t="s">
        <v>12</v>
      </c>
      <c r="C236" s="1" t="s">
        <v>35</v>
      </c>
      <c r="D236">
        <v>1.9641203703703706E-2</v>
      </c>
      <c r="E236" s="1" t="s">
        <v>34</v>
      </c>
    </row>
    <row r="237" spans="1:5" x14ac:dyDescent="0.25">
      <c r="A237" s="1" t="s">
        <v>40</v>
      </c>
      <c r="B237" s="1" t="s">
        <v>12</v>
      </c>
      <c r="C237" s="1" t="s">
        <v>17</v>
      </c>
      <c r="D237">
        <v>1.3402777777777777E-2</v>
      </c>
      <c r="E237" s="1" t="s">
        <v>34</v>
      </c>
    </row>
    <row r="238" spans="1:5" x14ac:dyDescent="0.25">
      <c r="A238" s="1" t="s">
        <v>40</v>
      </c>
      <c r="B238" s="1" t="s">
        <v>12</v>
      </c>
      <c r="C238" s="1" t="s">
        <v>69</v>
      </c>
      <c r="D238">
        <v>1.8043981481481484E-2</v>
      </c>
      <c r="E238" s="1" t="s">
        <v>34</v>
      </c>
    </row>
    <row r="239" spans="1:5" x14ac:dyDescent="0.25">
      <c r="A239" s="1" t="s">
        <v>40</v>
      </c>
      <c r="B239" s="1" t="s">
        <v>12</v>
      </c>
      <c r="C239" s="1" t="s">
        <v>48</v>
      </c>
      <c r="D239">
        <v>1.8449074074074073E-2</v>
      </c>
      <c r="E239" s="1" t="s">
        <v>34</v>
      </c>
    </row>
    <row r="240" spans="1:5" x14ac:dyDescent="0.25">
      <c r="A240" s="1" t="s">
        <v>40</v>
      </c>
      <c r="B240" s="1" t="s">
        <v>6</v>
      </c>
      <c r="C240" s="1" t="s">
        <v>19</v>
      </c>
      <c r="D240">
        <v>2.0011574074074074E-2</v>
      </c>
      <c r="E240" s="1" t="s">
        <v>34</v>
      </c>
    </row>
    <row r="241" spans="1:5" x14ac:dyDescent="0.25">
      <c r="A241" s="1" t="s">
        <v>40</v>
      </c>
      <c r="B241" s="1" t="s">
        <v>6</v>
      </c>
      <c r="C241" s="1" t="s">
        <v>61</v>
      </c>
      <c r="D241">
        <v>2.1354166666666664E-2</v>
      </c>
      <c r="E241" s="1" t="s">
        <v>34</v>
      </c>
    </row>
    <row r="242" spans="1:5" x14ac:dyDescent="0.25">
      <c r="A242" s="1" t="s">
        <v>40</v>
      </c>
      <c r="B242" s="1" t="s">
        <v>6</v>
      </c>
      <c r="C242" s="1" t="s">
        <v>56</v>
      </c>
      <c r="D242">
        <v>2.3368055555555555E-2</v>
      </c>
      <c r="E242" s="1" t="s">
        <v>34</v>
      </c>
    </row>
    <row r="243" spans="1:5" x14ac:dyDescent="0.25">
      <c r="A243" s="1" t="s">
        <v>41</v>
      </c>
      <c r="B243" s="1" t="s">
        <v>12</v>
      </c>
      <c r="C243" s="1" t="s">
        <v>56</v>
      </c>
      <c r="D243">
        <v>1.6643518518518519E-2</v>
      </c>
      <c r="E243" s="1" t="s">
        <v>34</v>
      </c>
    </row>
    <row r="244" spans="1:5" x14ac:dyDescent="0.25">
      <c r="A244" s="1" t="s">
        <v>41</v>
      </c>
      <c r="B244" s="1" t="s">
        <v>12</v>
      </c>
      <c r="C244" s="1" t="s">
        <v>16</v>
      </c>
      <c r="D244">
        <v>2.0393518518518519E-2</v>
      </c>
      <c r="E244" s="1" t="s">
        <v>34</v>
      </c>
    </row>
    <row r="245" spans="1:5" x14ac:dyDescent="0.25">
      <c r="A245" s="1" t="s">
        <v>41</v>
      </c>
      <c r="B245" s="1" t="s">
        <v>12</v>
      </c>
      <c r="C245" s="1" t="s">
        <v>17</v>
      </c>
      <c r="D245">
        <v>1.2372685185185186E-2</v>
      </c>
      <c r="E245" s="1" t="s">
        <v>34</v>
      </c>
    </row>
    <row r="246" spans="1:5" x14ac:dyDescent="0.25">
      <c r="A246" s="1" t="s">
        <v>41</v>
      </c>
      <c r="B246" s="1" t="s">
        <v>12</v>
      </c>
      <c r="C246" s="1" t="s">
        <v>69</v>
      </c>
      <c r="D246">
        <v>2.0277777777777777E-2</v>
      </c>
      <c r="E246" s="1" t="s">
        <v>34</v>
      </c>
    </row>
    <row r="247" spans="1:5" x14ac:dyDescent="0.25">
      <c r="A247" s="1" t="s">
        <v>41</v>
      </c>
      <c r="B247" s="1" t="s">
        <v>12</v>
      </c>
      <c r="C247" s="1" t="s">
        <v>48</v>
      </c>
      <c r="D247">
        <v>1.5868055555555555E-2</v>
      </c>
      <c r="E247" s="1" t="s">
        <v>34</v>
      </c>
    </row>
    <row r="248" spans="1:5" x14ac:dyDescent="0.25">
      <c r="A248" s="1" t="s">
        <v>41</v>
      </c>
      <c r="B248" s="1" t="s">
        <v>12</v>
      </c>
      <c r="C248" s="1" t="s">
        <v>51</v>
      </c>
      <c r="D248">
        <v>1.357638888888889E-2</v>
      </c>
      <c r="E248" s="1" t="s">
        <v>34</v>
      </c>
    </row>
    <row r="249" spans="1:5" x14ac:dyDescent="0.25">
      <c r="A249" s="1" t="s">
        <v>41</v>
      </c>
      <c r="B249" s="1" t="s">
        <v>6</v>
      </c>
      <c r="C249" s="1" t="s">
        <v>26</v>
      </c>
      <c r="D249">
        <v>2.6469907407407411E-2</v>
      </c>
      <c r="E249" s="1" t="s">
        <v>34</v>
      </c>
    </row>
    <row r="250" spans="1:5" x14ac:dyDescent="0.25">
      <c r="A250" s="1" t="s">
        <v>41</v>
      </c>
      <c r="B250" s="1" t="s">
        <v>6</v>
      </c>
      <c r="C250" s="1" t="s">
        <v>61</v>
      </c>
      <c r="D250">
        <v>1.7222222222222222E-2</v>
      </c>
      <c r="E250" s="1" t="s">
        <v>34</v>
      </c>
    </row>
    <row r="251" spans="1:5" x14ac:dyDescent="0.25">
      <c r="A251" s="1" t="s">
        <v>41</v>
      </c>
      <c r="B251" s="1" t="s">
        <v>6</v>
      </c>
      <c r="C251" s="1" t="s">
        <v>56</v>
      </c>
      <c r="D251">
        <v>1.6192129629629629E-2</v>
      </c>
      <c r="E251" s="1" t="s">
        <v>34</v>
      </c>
    </row>
    <row r="252" spans="1:5" x14ac:dyDescent="0.25">
      <c r="A252" s="1" t="s">
        <v>11</v>
      </c>
      <c r="B252" s="1" t="s">
        <v>12</v>
      </c>
      <c r="C252" s="1" t="s">
        <v>45</v>
      </c>
      <c r="D252">
        <v>1.2858796296296297E-2</v>
      </c>
      <c r="E252" s="1" t="s">
        <v>8</v>
      </c>
    </row>
    <row r="253" spans="1:5" x14ac:dyDescent="0.25">
      <c r="A253" s="1" t="s">
        <v>11</v>
      </c>
      <c r="B253" s="1" t="s">
        <v>12</v>
      </c>
      <c r="C253" s="1" t="s">
        <v>49</v>
      </c>
      <c r="D253">
        <v>1.4155092592592592E-2</v>
      </c>
      <c r="E253" s="1" t="s">
        <v>8</v>
      </c>
    </row>
    <row r="254" spans="1:5" x14ac:dyDescent="0.25">
      <c r="A254" s="1" t="s">
        <v>11</v>
      </c>
      <c r="B254" s="1" t="s">
        <v>12</v>
      </c>
      <c r="C254" s="1" t="s">
        <v>35</v>
      </c>
      <c r="D254">
        <v>1.4606481481481482E-2</v>
      </c>
      <c r="E254" s="1" t="s">
        <v>8</v>
      </c>
    </row>
    <row r="255" spans="1:5" x14ac:dyDescent="0.25">
      <c r="A255" s="1" t="s">
        <v>11</v>
      </c>
      <c r="B255" s="1" t="s">
        <v>12</v>
      </c>
      <c r="C255" s="1" t="s">
        <v>65</v>
      </c>
      <c r="D255">
        <v>1.3935185185185184E-2</v>
      </c>
      <c r="E255" s="1" t="s">
        <v>8</v>
      </c>
    </row>
    <row r="256" spans="1:5" x14ac:dyDescent="0.25">
      <c r="A256" s="1" t="s">
        <v>11</v>
      </c>
      <c r="B256" s="1" t="s">
        <v>6</v>
      </c>
      <c r="C256" s="1" t="s">
        <v>68</v>
      </c>
      <c r="D256">
        <v>1.5277777777777777E-2</v>
      </c>
      <c r="E256" s="1" t="s">
        <v>8</v>
      </c>
    </row>
    <row r="257" spans="1:5" x14ac:dyDescent="0.25">
      <c r="A257" s="1" t="s">
        <v>11</v>
      </c>
      <c r="B257" s="1" t="s">
        <v>6</v>
      </c>
      <c r="C257" s="1" t="s">
        <v>39</v>
      </c>
      <c r="D257">
        <v>1.4004629629629631E-2</v>
      </c>
      <c r="E257" s="1" t="s">
        <v>8</v>
      </c>
    </row>
    <row r="258" spans="1:5" x14ac:dyDescent="0.25">
      <c r="A258" s="1" t="s">
        <v>11</v>
      </c>
      <c r="B258" s="1" t="s">
        <v>6</v>
      </c>
      <c r="C258" s="1" t="s">
        <v>26</v>
      </c>
      <c r="D258">
        <v>1.4004629629629631E-2</v>
      </c>
      <c r="E258" s="1" t="s">
        <v>8</v>
      </c>
    </row>
    <row r="259" spans="1:5" x14ac:dyDescent="0.25">
      <c r="A259" s="1" t="s">
        <v>22</v>
      </c>
      <c r="B259" s="1" t="s">
        <v>12</v>
      </c>
      <c r="C259" s="1" t="s">
        <v>45</v>
      </c>
      <c r="D259">
        <v>1.2175925925925929E-2</v>
      </c>
      <c r="E259" s="1" t="s">
        <v>8</v>
      </c>
    </row>
    <row r="260" spans="1:5" x14ac:dyDescent="0.25">
      <c r="A260" s="1" t="s">
        <v>22</v>
      </c>
      <c r="B260" s="1" t="s">
        <v>12</v>
      </c>
      <c r="C260" s="1" t="s">
        <v>35</v>
      </c>
      <c r="D260">
        <v>1.7164351851851851E-2</v>
      </c>
      <c r="E260" s="1" t="s">
        <v>8</v>
      </c>
    </row>
    <row r="261" spans="1:5" x14ac:dyDescent="0.25">
      <c r="A261" s="1" t="s">
        <v>22</v>
      </c>
      <c r="B261" s="1" t="s">
        <v>6</v>
      </c>
      <c r="C261" s="1" t="s">
        <v>18</v>
      </c>
      <c r="D261">
        <v>1.2569444444444446E-2</v>
      </c>
      <c r="E261" s="1" t="s">
        <v>8</v>
      </c>
    </row>
    <row r="262" spans="1:5" x14ac:dyDescent="0.25">
      <c r="A262" s="1" t="s">
        <v>22</v>
      </c>
      <c r="B262" s="1" t="s">
        <v>6</v>
      </c>
      <c r="C262" s="1" t="s">
        <v>26</v>
      </c>
      <c r="D262">
        <v>1.4571759259259258E-2</v>
      </c>
      <c r="E262" s="1" t="s">
        <v>8</v>
      </c>
    </row>
    <row r="263" spans="1:5" x14ac:dyDescent="0.25">
      <c r="A263" s="1" t="s">
        <v>22</v>
      </c>
      <c r="B263" s="1" t="s">
        <v>6</v>
      </c>
      <c r="C263" s="1" t="s">
        <v>19</v>
      </c>
      <c r="D263">
        <v>1.1759259259259259E-2</v>
      </c>
      <c r="E263" s="1" t="s">
        <v>8</v>
      </c>
    </row>
    <row r="264" spans="1:5" x14ac:dyDescent="0.25">
      <c r="A264" s="1" t="s">
        <v>5</v>
      </c>
      <c r="B264" s="1" t="s">
        <v>12</v>
      </c>
      <c r="C264" s="1" t="s">
        <v>45</v>
      </c>
      <c r="D264">
        <v>1.4097222222222221E-2</v>
      </c>
      <c r="E264" s="1" t="s">
        <v>8</v>
      </c>
    </row>
    <row r="265" spans="1:5" x14ac:dyDescent="0.25">
      <c r="A265" s="1" t="s">
        <v>5</v>
      </c>
      <c r="B265" s="1" t="s">
        <v>12</v>
      </c>
      <c r="C265" s="1" t="s">
        <v>35</v>
      </c>
      <c r="D265">
        <v>1.8194444444444444E-2</v>
      </c>
      <c r="E265" s="1" t="s">
        <v>8</v>
      </c>
    </row>
    <row r="266" spans="1:5" x14ac:dyDescent="0.25">
      <c r="A266" s="1" t="s">
        <v>5</v>
      </c>
      <c r="B266" s="1" t="s">
        <v>6</v>
      </c>
      <c r="C266" s="1" t="s">
        <v>48</v>
      </c>
      <c r="D266">
        <v>1.539351851851852E-2</v>
      </c>
      <c r="E266" s="1" t="s">
        <v>8</v>
      </c>
    </row>
    <row r="267" spans="1:5" x14ac:dyDescent="0.25">
      <c r="A267" s="1" t="s">
        <v>5</v>
      </c>
      <c r="B267" s="1" t="s">
        <v>6</v>
      </c>
      <c r="C267" s="1" t="s">
        <v>64</v>
      </c>
      <c r="D267">
        <v>1.9317129629629629E-2</v>
      </c>
      <c r="E267" s="1" t="s">
        <v>8</v>
      </c>
    </row>
    <row r="268" spans="1:5" x14ac:dyDescent="0.25">
      <c r="A268" s="1" t="s">
        <v>5</v>
      </c>
      <c r="B268" s="1" t="s">
        <v>6</v>
      </c>
      <c r="C268" s="1" t="s">
        <v>19</v>
      </c>
      <c r="D268">
        <v>1.3356481481481483E-2</v>
      </c>
      <c r="E268" s="1" t="s">
        <v>8</v>
      </c>
    </row>
    <row r="269" spans="1:5" x14ac:dyDescent="0.25">
      <c r="A269" s="1" t="s">
        <v>5</v>
      </c>
      <c r="B269" s="1" t="s">
        <v>6</v>
      </c>
      <c r="C269" s="1" t="s">
        <v>51</v>
      </c>
      <c r="D269">
        <v>1.4027777777777778E-2</v>
      </c>
      <c r="E269" s="1" t="s">
        <v>8</v>
      </c>
    </row>
    <row r="270" spans="1:5" x14ac:dyDescent="0.25">
      <c r="A270" s="1" t="s">
        <v>9</v>
      </c>
      <c r="B270" s="1" t="s">
        <v>12</v>
      </c>
      <c r="C270" s="1" t="s">
        <v>45</v>
      </c>
      <c r="D270">
        <v>2.1412037037037035E-2</v>
      </c>
      <c r="E270" s="1" t="s">
        <v>8</v>
      </c>
    </row>
    <row r="271" spans="1:5" x14ac:dyDescent="0.25">
      <c r="A271" s="1" t="s">
        <v>9</v>
      </c>
      <c r="B271" s="1" t="s">
        <v>12</v>
      </c>
      <c r="C271" s="1" t="s">
        <v>35</v>
      </c>
      <c r="D271">
        <v>2.4687499999999998E-2</v>
      </c>
      <c r="E271" s="1" t="s">
        <v>8</v>
      </c>
    </row>
    <row r="272" spans="1:5" x14ac:dyDescent="0.25">
      <c r="A272" s="1" t="s">
        <v>9</v>
      </c>
      <c r="B272" s="1" t="s">
        <v>6</v>
      </c>
      <c r="C272" s="1" t="s">
        <v>26</v>
      </c>
      <c r="D272">
        <v>2.1875000000000002E-2</v>
      </c>
      <c r="E272" s="1" t="s">
        <v>8</v>
      </c>
    </row>
    <row r="273" spans="1:5" x14ac:dyDescent="0.25">
      <c r="A273" s="1" t="s">
        <v>9</v>
      </c>
      <c r="B273" s="1" t="s">
        <v>6</v>
      </c>
      <c r="C273" s="1" t="s">
        <v>64</v>
      </c>
      <c r="D273">
        <v>2.1180555555555553E-2</v>
      </c>
      <c r="E273" s="1" t="s">
        <v>8</v>
      </c>
    </row>
    <row r="274" spans="1:5" x14ac:dyDescent="0.25">
      <c r="A274" s="1" t="s">
        <v>9</v>
      </c>
      <c r="B274" s="1" t="s">
        <v>6</v>
      </c>
      <c r="C274" s="1" t="s">
        <v>19</v>
      </c>
      <c r="D274">
        <v>1.3078703703703703E-2</v>
      </c>
      <c r="E274" s="1" t="s">
        <v>8</v>
      </c>
    </row>
    <row r="275" spans="1:5" x14ac:dyDescent="0.25">
      <c r="A275" s="1" t="s">
        <v>9</v>
      </c>
      <c r="B275" s="1" t="s">
        <v>6</v>
      </c>
      <c r="C275" s="1" t="s">
        <v>18</v>
      </c>
      <c r="D275">
        <v>1.3402777777777777E-2</v>
      </c>
      <c r="E275" s="1" t="s">
        <v>8</v>
      </c>
    </row>
    <row r="276" spans="1:5" x14ac:dyDescent="0.25">
      <c r="A276" s="1" t="s">
        <v>24</v>
      </c>
      <c r="B276" s="1" t="s">
        <v>12</v>
      </c>
      <c r="C276" s="1" t="s">
        <v>56</v>
      </c>
      <c r="D276">
        <v>1.6435185185185188E-2</v>
      </c>
      <c r="E276" s="1" t="s">
        <v>25</v>
      </c>
    </row>
    <row r="277" spans="1:5" x14ac:dyDescent="0.25">
      <c r="A277" s="1" t="s">
        <v>24</v>
      </c>
      <c r="B277" s="1" t="s">
        <v>12</v>
      </c>
      <c r="C277" s="1" t="s">
        <v>38</v>
      </c>
      <c r="D277">
        <v>1.0104166666666668E-2</v>
      </c>
      <c r="E277" s="1" t="s">
        <v>25</v>
      </c>
    </row>
    <row r="278" spans="1:5" x14ac:dyDescent="0.25">
      <c r="A278" s="1" t="s">
        <v>24</v>
      </c>
      <c r="B278" s="1" t="s">
        <v>12</v>
      </c>
      <c r="C278" s="1" t="s">
        <v>66</v>
      </c>
      <c r="D278">
        <v>1.0810185185185185E-2</v>
      </c>
      <c r="E278" s="1" t="s">
        <v>25</v>
      </c>
    </row>
    <row r="279" spans="1:5" x14ac:dyDescent="0.25">
      <c r="A279" s="1" t="s">
        <v>24</v>
      </c>
      <c r="B279" s="1" t="s">
        <v>12</v>
      </c>
      <c r="C279" s="1" t="s">
        <v>48</v>
      </c>
      <c r="D279">
        <v>1.1643518518518518E-2</v>
      </c>
      <c r="E279" s="1" t="s">
        <v>25</v>
      </c>
    </row>
    <row r="280" spans="1:5" x14ac:dyDescent="0.25">
      <c r="A280" s="1" t="s">
        <v>24</v>
      </c>
      <c r="B280" s="1" t="s">
        <v>12</v>
      </c>
      <c r="C280" s="1" t="s">
        <v>45</v>
      </c>
      <c r="D280">
        <v>1.4409722222222221E-2</v>
      </c>
      <c r="E280" s="1" t="s">
        <v>25</v>
      </c>
    </row>
    <row r="281" spans="1:5" x14ac:dyDescent="0.25">
      <c r="A281" s="1" t="s">
        <v>24</v>
      </c>
      <c r="B281" s="1" t="s">
        <v>12</v>
      </c>
      <c r="C281" s="1" t="s">
        <v>35</v>
      </c>
      <c r="D281">
        <v>1.8159722222222219E-2</v>
      </c>
      <c r="E281" s="1" t="s">
        <v>25</v>
      </c>
    </row>
    <row r="282" spans="1:5" x14ac:dyDescent="0.25">
      <c r="A282" s="1" t="s">
        <v>24</v>
      </c>
      <c r="B282" s="1" t="s">
        <v>6</v>
      </c>
      <c r="C282" s="1" t="s">
        <v>17</v>
      </c>
      <c r="D282">
        <v>2.0682870370370372E-2</v>
      </c>
      <c r="E282" s="1" t="s">
        <v>25</v>
      </c>
    </row>
    <row r="283" spans="1:5" x14ac:dyDescent="0.25">
      <c r="A283" s="1" t="s">
        <v>24</v>
      </c>
      <c r="B283" s="1" t="s">
        <v>6</v>
      </c>
      <c r="C283" s="1" t="s">
        <v>10</v>
      </c>
      <c r="D283">
        <v>1.3356481481481483E-2</v>
      </c>
      <c r="E283" s="1" t="s">
        <v>25</v>
      </c>
    </row>
    <row r="284" spans="1:5" x14ac:dyDescent="0.25">
      <c r="A284" s="1" t="s">
        <v>24</v>
      </c>
      <c r="B284" s="1" t="s">
        <v>6</v>
      </c>
      <c r="C284" s="1" t="s">
        <v>51</v>
      </c>
      <c r="D284">
        <v>1.3599537037037037E-2</v>
      </c>
      <c r="E284" s="1" t="s">
        <v>25</v>
      </c>
    </row>
    <row r="285" spans="1:5" x14ac:dyDescent="0.25">
      <c r="A285" s="1" t="s">
        <v>24</v>
      </c>
      <c r="B285" s="1" t="s">
        <v>6</v>
      </c>
      <c r="C285" s="1" t="s">
        <v>39</v>
      </c>
      <c r="D285">
        <v>1.4039351851851851E-2</v>
      </c>
      <c r="E285" s="1" t="s">
        <v>25</v>
      </c>
    </row>
    <row r="286" spans="1:5" x14ac:dyDescent="0.25">
      <c r="A286" s="1" t="s">
        <v>27</v>
      </c>
      <c r="B286" s="1" t="s">
        <v>12</v>
      </c>
      <c r="C286" s="1" t="s">
        <v>66</v>
      </c>
      <c r="D286">
        <v>1.0868055555555556E-2</v>
      </c>
      <c r="E286" s="1" t="s">
        <v>25</v>
      </c>
    </row>
    <row r="287" spans="1:5" x14ac:dyDescent="0.25">
      <c r="A287" s="1" t="s">
        <v>27</v>
      </c>
      <c r="B287" s="1" t="s">
        <v>12</v>
      </c>
      <c r="C287" s="1" t="s">
        <v>35</v>
      </c>
      <c r="D287">
        <v>1.8634259259259257E-2</v>
      </c>
      <c r="E287" s="1" t="s">
        <v>25</v>
      </c>
    </row>
    <row r="288" spans="1:5" x14ac:dyDescent="0.25">
      <c r="A288" s="1" t="s">
        <v>27</v>
      </c>
      <c r="B288" s="1" t="s">
        <v>12</v>
      </c>
      <c r="C288" s="1" t="s">
        <v>36</v>
      </c>
      <c r="D288">
        <v>1.5555555555555553E-2</v>
      </c>
      <c r="E288" s="1" t="s">
        <v>25</v>
      </c>
    </row>
    <row r="289" spans="1:5" x14ac:dyDescent="0.25">
      <c r="A289" s="1" t="s">
        <v>27</v>
      </c>
      <c r="B289" s="1" t="s">
        <v>12</v>
      </c>
      <c r="C289" s="1" t="s">
        <v>19</v>
      </c>
      <c r="D289">
        <v>9.8379629629629633E-3</v>
      </c>
      <c r="E289" s="1" t="s">
        <v>25</v>
      </c>
    </row>
    <row r="290" spans="1:5" x14ac:dyDescent="0.25">
      <c r="A290" s="1" t="s">
        <v>27</v>
      </c>
      <c r="B290" s="1" t="s">
        <v>12</v>
      </c>
      <c r="C290" s="1" t="s">
        <v>39</v>
      </c>
      <c r="D290">
        <v>1.539351851851852E-2</v>
      </c>
      <c r="E290" s="1" t="s">
        <v>25</v>
      </c>
    </row>
    <row r="291" spans="1:5" x14ac:dyDescent="0.25">
      <c r="A291" s="1" t="s">
        <v>27</v>
      </c>
      <c r="B291" s="1" t="s">
        <v>6</v>
      </c>
      <c r="C291" s="1" t="s">
        <v>10</v>
      </c>
      <c r="D291">
        <v>1.2743055555555556E-2</v>
      </c>
      <c r="E291" s="1" t="s">
        <v>25</v>
      </c>
    </row>
    <row r="292" spans="1:5" x14ac:dyDescent="0.25">
      <c r="A292" s="1" t="s">
        <v>27</v>
      </c>
      <c r="B292" s="1" t="s">
        <v>6</v>
      </c>
      <c r="C292" s="1" t="s">
        <v>51</v>
      </c>
      <c r="D292">
        <v>1.2743055555555556E-2</v>
      </c>
      <c r="E292" s="1" t="s">
        <v>25</v>
      </c>
    </row>
    <row r="293" spans="1:5" x14ac:dyDescent="0.25">
      <c r="A293" s="1" t="s">
        <v>27</v>
      </c>
      <c r="B293" s="1" t="s">
        <v>6</v>
      </c>
      <c r="C293" s="1" t="s">
        <v>39</v>
      </c>
      <c r="D293">
        <v>1.539351851851852E-2</v>
      </c>
      <c r="E293" s="1" t="s">
        <v>25</v>
      </c>
    </row>
    <row r="294" spans="1:5" x14ac:dyDescent="0.25">
      <c r="A294" s="1" t="s">
        <v>29</v>
      </c>
      <c r="B294" s="1" t="s">
        <v>12</v>
      </c>
      <c r="C294" s="1" t="s">
        <v>19</v>
      </c>
      <c r="D294">
        <v>1.1111111111111112E-2</v>
      </c>
      <c r="E294" s="1" t="s">
        <v>25</v>
      </c>
    </row>
    <row r="295" spans="1:5" x14ac:dyDescent="0.25">
      <c r="A295" s="1" t="s">
        <v>29</v>
      </c>
      <c r="B295" s="1" t="s">
        <v>12</v>
      </c>
      <c r="C295" s="1" t="s">
        <v>66</v>
      </c>
      <c r="D295">
        <v>1.1539351851851851E-2</v>
      </c>
      <c r="E295" s="1" t="s">
        <v>25</v>
      </c>
    </row>
    <row r="296" spans="1:5" x14ac:dyDescent="0.25">
      <c r="A296" s="1" t="s">
        <v>29</v>
      </c>
      <c r="B296" s="1" t="s">
        <v>12</v>
      </c>
      <c r="C296" s="1" t="s">
        <v>35</v>
      </c>
      <c r="D296">
        <v>1.6238425925925924E-2</v>
      </c>
      <c r="E296" s="1" t="s">
        <v>25</v>
      </c>
    </row>
    <row r="297" spans="1:5" x14ac:dyDescent="0.25">
      <c r="A297" s="1" t="s">
        <v>29</v>
      </c>
      <c r="B297" s="1" t="s">
        <v>6</v>
      </c>
      <c r="C297" s="1" t="s">
        <v>10</v>
      </c>
      <c r="D297">
        <v>1.5601851851851851E-2</v>
      </c>
      <c r="E297" s="1" t="s">
        <v>25</v>
      </c>
    </row>
    <row r="298" spans="1:5" x14ac:dyDescent="0.25">
      <c r="A298" s="1" t="s">
        <v>29</v>
      </c>
      <c r="B298" s="1" t="s">
        <v>6</v>
      </c>
      <c r="C298" s="1" t="s">
        <v>51</v>
      </c>
      <c r="D298">
        <v>1.5601851851851851E-2</v>
      </c>
      <c r="E298" s="1" t="s">
        <v>25</v>
      </c>
    </row>
    <row r="299" spans="1:5" x14ac:dyDescent="0.25">
      <c r="A299" s="1" t="s">
        <v>29</v>
      </c>
      <c r="B299" s="1" t="s">
        <v>6</v>
      </c>
      <c r="C299" s="1" t="s">
        <v>39</v>
      </c>
      <c r="D299">
        <v>1.7210648148148149E-2</v>
      </c>
      <c r="E299" s="1" t="s">
        <v>25</v>
      </c>
    </row>
    <row r="300" spans="1:5" x14ac:dyDescent="0.25">
      <c r="A300" s="1" t="s">
        <v>31</v>
      </c>
      <c r="B300" s="1" t="s">
        <v>12</v>
      </c>
      <c r="C300" s="1" t="s">
        <v>66</v>
      </c>
      <c r="D300">
        <v>1.1342592592592592E-2</v>
      </c>
      <c r="E300" s="1" t="s">
        <v>25</v>
      </c>
    </row>
    <row r="301" spans="1:5" x14ac:dyDescent="0.25">
      <c r="A301" s="1" t="s">
        <v>31</v>
      </c>
      <c r="B301" s="1" t="s">
        <v>12</v>
      </c>
      <c r="C301" s="1" t="s">
        <v>35</v>
      </c>
      <c r="D301">
        <v>1.621527777777778E-2</v>
      </c>
      <c r="E301" s="1" t="s">
        <v>25</v>
      </c>
    </row>
    <row r="302" spans="1:5" x14ac:dyDescent="0.25">
      <c r="A302" s="1" t="s">
        <v>31</v>
      </c>
      <c r="B302" s="1" t="s">
        <v>6</v>
      </c>
      <c r="C302" s="1" t="s">
        <v>10</v>
      </c>
      <c r="D302">
        <v>1.4212962962962962E-2</v>
      </c>
      <c r="E302" s="1" t="s">
        <v>25</v>
      </c>
    </row>
    <row r="303" spans="1:5" x14ac:dyDescent="0.25">
      <c r="A303" s="1" t="s">
        <v>31</v>
      </c>
      <c r="B303" s="1" t="s">
        <v>6</v>
      </c>
      <c r="C303" s="1" t="s">
        <v>51</v>
      </c>
      <c r="D303">
        <v>1.4212962962962962E-2</v>
      </c>
      <c r="E303" s="1" t="s">
        <v>25</v>
      </c>
    </row>
    <row r="304" spans="1:5" x14ac:dyDescent="0.25">
      <c r="A304" s="1" t="s">
        <v>31</v>
      </c>
      <c r="B304" s="1" t="s">
        <v>6</v>
      </c>
      <c r="C304" s="1" t="s">
        <v>39</v>
      </c>
      <c r="D304">
        <v>1.8761574074074073E-2</v>
      </c>
      <c r="E304" s="1" t="s">
        <v>25</v>
      </c>
    </row>
    <row r="305" spans="1:5" x14ac:dyDescent="0.25">
      <c r="A305" s="1" t="s">
        <v>32</v>
      </c>
      <c r="B305" s="1" t="s">
        <v>12</v>
      </c>
      <c r="C305" s="1" t="s">
        <v>138</v>
      </c>
      <c r="D305">
        <v>2.1053240740740744E-2</v>
      </c>
      <c r="E305" s="1" t="s">
        <v>34</v>
      </c>
    </row>
    <row r="306" spans="1:5" x14ac:dyDescent="0.25">
      <c r="A306" s="1" t="s">
        <v>37</v>
      </c>
      <c r="B306" s="1" t="s">
        <v>12</v>
      </c>
      <c r="C306" s="1" t="s">
        <v>138</v>
      </c>
      <c r="D306">
        <v>2.071759259259259E-2</v>
      </c>
      <c r="E306" s="1" t="s">
        <v>34</v>
      </c>
    </row>
    <row r="307" spans="1:5" x14ac:dyDescent="0.25">
      <c r="A307" s="1" t="s">
        <v>40</v>
      </c>
      <c r="B307" s="1" t="s">
        <v>12</v>
      </c>
      <c r="C307" s="1" t="s">
        <v>138</v>
      </c>
      <c r="D307">
        <v>1.8217592592592594E-2</v>
      </c>
      <c r="E307" s="1" t="s">
        <v>34</v>
      </c>
    </row>
    <row r="308" spans="1:5" x14ac:dyDescent="0.25">
      <c r="A308" s="1" t="s">
        <v>41</v>
      </c>
      <c r="B308" s="1" t="s">
        <v>12</v>
      </c>
      <c r="C308" s="1" t="s">
        <v>138</v>
      </c>
      <c r="D308">
        <v>1.9710648148148147E-2</v>
      </c>
      <c r="E308" s="1" t="s">
        <v>34</v>
      </c>
    </row>
    <row r="309" spans="1:5" x14ac:dyDescent="0.25">
      <c r="A309" s="1" t="s">
        <v>11</v>
      </c>
      <c r="B309" s="1" t="s">
        <v>12</v>
      </c>
      <c r="C309" s="1" t="s">
        <v>71</v>
      </c>
      <c r="D309">
        <v>1.2858796296296297E-2</v>
      </c>
      <c r="E309" s="1" t="s">
        <v>8</v>
      </c>
    </row>
    <row r="310" spans="1:5" x14ac:dyDescent="0.25">
      <c r="A310" s="1" t="s">
        <v>11</v>
      </c>
      <c r="B310" s="1" t="s">
        <v>12</v>
      </c>
      <c r="C310" s="1" t="s">
        <v>72</v>
      </c>
      <c r="D310">
        <v>1.4155092592592592E-2</v>
      </c>
      <c r="E310" s="1" t="s">
        <v>8</v>
      </c>
    </row>
    <row r="311" spans="1:5" x14ac:dyDescent="0.25">
      <c r="A311" s="1" t="s">
        <v>11</v>
      </c>
      <c r="B311" s="1" t="s">
        <v>12</v>
      </c>
      <c r="C311" s="1" t="s">
        <v>73</v>
      </c>
      <c r="D311">
        <v>1.4606481481481482E-2</v>
      </c>
      <c r="E311" s="1" t="s">
        <v>8</v>
      </c>
    </row>
    <row r="312" spans="1:5" x14ac:dyDescent="0.25">
      <c r="A312" s="1" t="s">
        <v>11</v>
      </c>
      <c r="B312" s="1" t="s">
        <v>12</v>
      </c>
      <c r="C312" s="1" t="s">
        <v>36</v>
      </c>
      <c r="D312">
        <v>1.3935185185185184E-2</v>
      </c>
      <c r="E312" s="1" t="s">
        <v>8</v>
      </c>
    </row>
    <row r="313" spans="1:5" x14ac:dyDescent="0.25">
      <c r="A313" s="1" t="s">
        <v>11</v>
      </c>
      <c r="B313" s="1" t="s">
        <v>6</v>
      </c>
      <c r="C313" s="1" t="s">
        <v>60</v>
      </c>
      <c r="D313">
        <v>1.5277777777777777E-2</v>
      </c>
      <c r="E313" s="1" t="s">
        <v>8</v>
      </c>
    </row>
    <row r="314" spans="1:5" x14ac:dyDescent="0.25">
      <c r="A314" s="1" t="s">
        <v>11</v>
      </c>
      <c r="B314" s="1" t="s">
        <v>6</v>
      </c>
      <c r="C314" s="1" t="s">
        <v>23</v>
      </c>
      <c r="D314">
        <v>1.0601851851851854E-2</v>
      </c>
      <c r="E314" s="1" t="s">
        <v>8</v>
      </c>
    </row>
    <row r="315" spans="1:5" x14ac:dyDescent="0.25">
      <c r="A315" s="1" t="s">
        <v>11</v>
      </c>
      <c r="B315" s="1" t="s">
        <v>6</v>
      </c>
      <c r="C315" s="1" t="s">
        <v>51</v>
      </c>
      <c r="D315">
        <v>1.0601851851851854E-2</v>
      </c>
      <c r="E315" s="1" t="s">
        <v>8</v>
      </c>
    </row>
    <row r="316" spans="1:5" x14ac:dyDescent="0.25">
      <c r="A316" s="1" t="s">
        <v>22</v>
      </c>
      <c r="B316" s="1" t="s">
        <v>12</v>
      </c>
      <c r="C316" s="1" t="s">
        <v>71</v>
      </c>
      <c r="D316">
        <v>1.2175925925925929E-2</v>
      </c>
      <c r="E316" s="1" t="s">
        <v>8</v>
      </c>
    </row>
    <row r="317" spans="1:5" x14ac:dyDescent="0.25">
      <c r="A317" s="1" t="s">
        <v>22</v>
      </c>
      <c r="B317" s="1" t="s">
        <v>12</v>
      </c>
      <c r="C317" s="1" t="s">
        <v>73</v>
      </c>
      <c r="D317">
        <v>1.7164351851851851E-2</v>
      </c>
      <c r="E317" s="1" t="s">
        <v>8</v>
      </c>
    </row>
    <row r="318" spans="1:5" x14ac:dyDescent="0.25">
      <c r="A318" s="1" t="s">
        <v>22</v>
      </c>
      <c r="B318" s="1" t="s">
        <v>6</v>
      </c>
      <c r="C318" s="1" t="s">
        <v>57</v>
      </c>
      <c r="D318">
        <v>1.2569444444444446E-2</v>
      </c>
      <c r="E318" s="1" t="s">
        <v>8</v>
      </c>
    </row>
    <row r="319" spans="1:5" x14ac:dyDescent="0.25">
      <c r="A319" s="1" t="s">
        <v>22</v>
      </c>
      <c r="B319" s="1" t="s">
        <v>6</v>
      </c>
      <c r="C319" s="1" t="s">
        <v>39</v>
      </c>
      <c r="D319">
        <v>1.4571759259259258E-2</v>
      </c>
      <c r="E319" s="1" t="s">
        <v>8</v>
      </c>
    </row>
    <row r="320" spans="1:5" x14ac:dyDescent="0.25">
      <c r="A320" s="1" t="s">
        <v>5</v>
      </c>
      <c r="B320" s="1" t="s">
        <v>12</v>
      </c>
      <c r="C320" s="1" t="s">
        <v>71</v>
      </c>
      <c r="D320">
        <v>1.4097222222222221E-2</v>
      </c>
      <c r="E320" s="1" t="s">
        <v>8</v>
      </c>
    </row>
    <row r="321" spans="1:5" x14ac:dyDescent="0.25">
      <c r="A321" s="1" t="s">
        <v>5</v>
      </c>
      <c r="B321" s="1" t="s">
        <v>12</v>
      </c>
      <c r="C321" s="1" t="s">
        <v>73</v>
      </c>
      <c r="D321">
        <v>1.8194444444444444E-2</v>
      </c>
      <c r="E321" s="1" t="s">
        <v>8</v>
      </c>
    </row>
    <row r="322" spans="1:5" x14ac:dyDescent="0.25">
      <c r="A322" s="1" t="s">
        <v>5</v>
      </c>
      <c r="B322" s="1" t="s">
        <v>6</v>
      </c>
      <c r="C322" s="1" t="s">
        <v>39</v>
      </c>
      <c r="D322">
        <v>1.539351851851852E-2</v>
      </c>
      <c r="E322" s="1" t="s">
        <v>8</v>
      </c>
    </row>
    <row r="323" spans="1:5" x14ac:dyDescent="0.25">
      <c r="A323" s="1" t="s">
        <v>5</v>
      </c>
      <c r="B323" s="1" t="s">
        <v>6</v>
      </c>
      <c r="C323" s="1" t="s">
        <v>60</v>
      </c>
      <c r="D323">
        <v>1.7326388888888888E-2</v>
      </c>
      <c r="E323" s="1" t="s">
        <v>8</v>
      </c>
    </row>
    <row r="324" spans="1:5" x14ac:dyDescent="0.25">
      <c r="A324" s="1" t="s">
        <v>5</v>
      </c>
      <c r="B324" s="1" t="s">
        <v>6</v>
      </c>
      <c r="C324" s="1" t="s">
        <v>17</v>
      </c>
      <c r="D324">
        <v>1.3356481481481483E-2</v>
      </c>
      <c r="E324" s="1" t="s">
        <v>8</v>
      </c>
    </row>
    <row r="325" spans="1:5" x14ac:dyDescent="0.25">
      <c r="A325" s="1" t="s">
        <v>9</v>
      </c>
      <c r="B325" s="1" t="s">
        <v>12</v>
      </c>
      <c r="C325" s="1" t="s">
        <v>71</v>
      </c>
      <c r="D325">
        <v>2.1412037037037035E-2</v>
      </c>
      <c r="E325" s="1" t="s">
        <v>8</v>
      </c>
    </row>
    <row r="326" spans="1:5" x14ac:dyDescent="0.25">
      <c r="A326" s="1" t="s">
        <v>9</v>
      </c>
      <c r="B326" s="1" t="s">
        <v>12</v>
      </c>
      <c r="C326" s="1" t="s">
        <v>74</v>
      </c>
      <c r="D326">
        <v>2.4687499999999998E-2</v>
      </c>
      <c r="E326" s="1" t="s">
        <v>8</v>
      </c>
    </row>
    <row r="327" spans="1:5" x14ac:dyDescent="0.25">
      <c r="A327" s="1" t="s">
        <v>9</v>
      </c>
      <c r="B327" s="1" t="s">
        <v>6</v>
      </c>
      <c r="C327" s="1" t="s">
        <v>39</v>
      </c>
      <c r="D327">
        <v>2.1875000000000002E-2</v>
      </c>
      <c r="E327" s="1" t="s">
        <v>8</v>
      </c>
    </row>
    <row r="328" spans="1:5" x14ac:dyDescent="0.25">
      <c r="A328" s="1" t="s">
        <v>9</v>
      </c>
      <c r="B328" s="1" t="s">
        <v>6</v>
      </c>
      <c r="C328" s="1" t="s">
        <v>70</v>
      </c>
      <c r="D328">
        <v>2.1180555555555553E-2</v>
      </c>
      <c r="E328" s="1" t="s">
        <v>8</v>
      </c>
    </row>
    <row r="329" spans="1:5" x14ac:dyDescent="0.25">
      <c r="A329" s="1" t="s">
        <v>9</v>
      </c>
      <c r="B329" s="1" t="s">
        <v>6</v>
      </c>
      <c r="C329" s="1" t="s">
        <v>23</v>
      </c>
      <c r="D329">
        <v>1.3078703703703703E-2</v>
      </c>
      <c r="E329" s="1" t="s">
        <v>8</v>
      </c>
    </row>
    <row r="330" spans="1:5" x14ac:dyDescent="0.25">
      <c r="A330" s="1" t="s">
        <v>24</v>
      </c>
      <c r="B330" s="1" t="s">
        <v>12</v>
      </c>
      <c r="C330" s="1" t="s">
        <v>17</v>
      </c>
      <c r="D330">
        <v>1.6435185185185188E-2</v>
      </c>
      <c r="E330" s="1" t="s">
        <v>25</v>
      </c>
    </row>
    <row r="331" spans="1:5" x14ac:dyDescent="0.25">
      <c r="A331" s="1" t="s">
        <v>24</v>
      </c>
      <c r="B331" s="1" t="s">
        <v>12</v>
      </c>
      <c r="C331" s="1" t="s">
        <v>30</v>
      </c>
      <c r="D331">
        <v>1.0104166666666668E-2</v>
      </c>
      <c r="E331" s="1" t="s">
        <v>25</v>
      </c>
    </row>
    <row r="332" spans="1:5" x14ac:dyDescent="0.25">
      <c r="A332" s="1" t="s">
        <v>24</v>
      </c>
      <c r="B332" s="1" t="s">
        <v>12</v>
      </c>
      <c r="C332" s="1" t="s">
        <v>26</v>
      </c>
      <c r="D332">
        <v>1.0810185185185185E-2</v>
      </c>
      <c r="E332" s="1" t="s">
        <v>25</v>
      </c>
    </row>
    <row r="333" spans="1:5" x14ac:dyDescent="0.25">
      <c r="A333" s="1" t="s">
        <v>24</v>
      </c>
      <c r="B333" s="1" t="s">
        <v>12</v>
      </c>
      <c r="C333" s="1" t="s">
        <v>75</v>
      </c>
      <c r="D333">
        <v>1.4409722222222221E-2</v>
      </c>
      <c r="E333" s="1" t="s">
        <v>25</v>
      </c>
    </row>
    <row r="334" spans="1:5" x14ac:dyDescent="0.25">
      <c r="A334" s="1" t="s">
        <v>24</v>
      </c>
      <c r="B334" s="1" t="s">
        <v>12</v>
      </c>
      <c r="C334" s="1" t="s">
        <v>74</v>
      </c>
      <c r="D334">
        <v>1.8159722222222219E-2</v>
      </c>
      <c r="E334" s="1" t="s">
        <v>25</v>
      </c>
    </row>
    <row r="335" spans="1:5" x14ac:dyDescent="0.25">
      <c r="A335" s="1" t="s">
        <v>24</v>
      </c>
      <c r="B335" s="1" t="s">
        <v>6</v>
      </c>
      <c r="C335" s="1" t="s">
        <v>56</v>
      </c>
      <c r="D335">
        <v>1.3356481481481483E-2</v>
      </c>
      <c r="E335" s="1" t="s">
        <v>25</v>
      </c>
    </row>
    <row r="336" spans="1:5" x14ac:dyDescent="0.25">
      <c r="A336" s="1" t="s">
        <v>24</v>
      </c>
      <c r="B336" s="1" t="s">
        <v>6</v>
      </c>
      <c r="C336" s="1" t="s">
        <v>61</v>
      </c>
      <c r="D336">
        <v>1.4224537037037037E-2</v>
      </c>
      <c r="E336" s="1" t="s">
        <v>25</v>
      </c>
    </row>
    <row r="337" spans="1:5" x14ac:dyDescent="0.25">
      <c r="A337" s="1" t="s">
        <v>24</v>
      </c>
      <c r="B337" s="1" t="s">
        <v>6</v>
      </c>
      <c r="C337" s="1" t="s">
        <v>48</v>
      </c>
      <c r="D337">
        <v>1.4039351851851851E-2</v>
      </c>
      <c r="E337" s="1" t="s">
        <v>25</v>
      </c>
    </row>
    <row r="338" spans="1:5" x14ac:dyDescent="0.25">
      <c r="A338" s="1" t="s">
        <v>27</v>
      </c>
      <c r="B338" s="1" t="s">
        <v>12</v>
      </c>
      <c r="C338" s="1" t="s">
        <v>74</v>
      </c>
      <c r="D338">
        <v>1.8634259259259257E-2</v>
      </c>
      <c r="E338" s="1" t="s">
        <v>25</v>
      </c>
    </row>
    <row r="339" spans="1:5" x14ac:dyDescent="0.25">
      <c r="A339" s="1" t="s">
        <v>27</v>
      </c>
      <c r="B339" s="1" t="s">
        <v>12</v>
      </c>
      <c r="C339" s="1" t="s">
        <v>50</v>
      </c>
      <c r="D339">
        <v>1.5555555555555553E-2</v>
      </c>
      <c r="E339" s="1" t="s">
        <v>25</v>
      </c>
    </row>
    <row r="340" spans="1:5" x14ac:dyDescent="0.25">
      <c r="A340" s="1" t="s">
        <v>27</v>
      </c>
      <c r="B340" s="1" t="s">
        <v>12</v>
      </c>
      <c r="C340" s="1" t="s">
        <v>17</v>
      </c>
      <c r="D340">
        <v>9.8379629629629633E-3</v>
      </c>
      <c r="E340" s="1" t="s">
        <v>25</v>
      </c>
    </row>
    <row r="341" spans="1:5" x14ac:dyDescent="0.25">
      <c r="A341" s="1" t="s">
        <v>27</v>
      </c>
      <c r="B341" s="1" t="s">
        <v>12</v>
      </c>
      <c r="C341" s="1" t="s">
        <v>48</v>
      </c>
      <c r="D341">
        <v>1.539351851851852E-2</v>
      </c>
      <c r="E341" s="1" t="s">
        <v>25</v>
      </c>
    </row>
    <row r="342" spans="1:5" x14ac:dyDescent="0.25">
      <c r="A342" s="1" t="s">
        <v>27</v>
      </c>
      <c r="B342" s="1" t="s">
        <v>6</v>
      </c>
      <c r="C342" s="1" t="s">
        <v>56</v>
      </c>
      <c r="D342">
        <v>1.3125E-2</v>
      </c>
      <c r="E342" s="1" t="s">
        <v>25</v>
      </c>
    </row>
    <row r="343" spans="1:5" x14ac:dyDescent="0.25">
      <c r="A343" s="1" t="s">
        <v>27</v>
      </c>
      <c r="B343" s="1" t="s">
        <v>6</v>
      </c>
      <c r="C343" s="1" t="s">
        <v>61</v>
      </c>
      <c r="D343">
        <v>1.6041666666666666E-2</v>
      </c>
      <c r="E343" s="1" t="s">
        <v>25</v>
      </c>
    </row>
    <row r="344" spans="1:5" x14ac:dyDescent="0.25">
      <c r="A344" s="1" t="s">
        <v>27</v>
      </c>
      <c r="B344" s="1" t="s">
        <v>6</v>
      </c>
      <c r="C344" s="1" t="s">
        <v>48</v>
      </c>
      <c r="D344">
        <v>1.539351851851852E-2</v>
      </c>
      <c r="E344" s="1" t="s">
        <v>25</v>
      </c>
    </row>
    <row r="345" spans="1:5" x14ac:dyDescent="0.25">
      <c r="A345" s="1" t="s">
        <v>29</v>
      </c>
      <c r="B345" s="1" t="s">
        <v>12</v>
      </c>
      <c r="C345" s="1" t="s">
        <v>38</v>
      </c>
      <c r="D345">
        <v>1.1111111111111112E-2</v>
      </c>
      <c r="E345" s="1" t="s">
        <v>25</v>
      </c>
    </row>
    <row r="346" spans="1:5" x14ac:dyDescent="0.25">
      <c r="A346" s="1" t="s">
        <v>29</v>
      </c>
      <c r="B346" s="1" t="s">
        <v>12</v>
      </c>
      <c r="C346" s="1" t="s">
        <v>26</v>
      </c>
      <c r="D346">
        <v>1.1539351851851851E-2</v>
      </c>
      <c r="E346" s="1" t="s">
        <v>25</v>
      </c>
    </row>
    <row r="347" spans="1:5" x14ac:dyDescent="0.25">
      <c r="A347" s="1" t="s">
        <v>29</v>
      </c>
      <c r="B347" s="1" t="s">
        <v>12</v>
      </c>
      <c r="C347" s="1" t="s">
        <v>74</v>
      </c>
      <c r="D347">
        <v>1.6238425925925924E-2</v>
      </c>
      <c r="E347" s="1" t="s">
        <v>25</v>
      </c>
    </row>
    <row r="348" spans="1:5" x14ac:dyDescent="0.25">
      <c r="A348" s="1" t="s">
        <v>29</v>
      </c>
      <c r="B348" s="1" t="s">
        <v>6</v>
      </c>
      <c r="C348" s="1" t="s">
        <v>56</v>
      </c>
      <c r="D348">
        <v>1.6145833333333335E-2</v>
      </c>
      <c r="E348" s="1" t="s">
        <v>25</v>
      </c>
    </row>
    <row r="349" spans="1:5" x14ac:dyDescent="0.25">
      <c r="A349" s="1" t="s">
        <v>29</v>
      </c>
      <c r="B349" s="1" t="s">
        <v>6</v>
      </c>
      <c r="C349" s="1" t="s">
        <v>60</v>
      </c>
      <c r="D349">
        <v>1.726851851851852E-2</v>
      </c>
      <c r="E349" s="1" t="s">
        <v>25</v>
      </c>
    </row>
    <row r="350" spans="1:5" x14ac:dyDescent="0.25">
      <c r="A350" s="1" t="s">
        <v>29</v>
      </c>
      <c r="B350" s="1" t="s">
        <v>6</v>
      </c>
      <c r="C350" s="1" t="s">
        <v>48</v>
      </c>
      <c r="D350">
        <v>1.7210648148148149E-2</v>
      </c>
      <c r="E350" s="1" t="s">
        <v>25</v>
      </c>
    </row>
    <row r="351" spans="1:5" x14ac:dyDescent="0.25">
      <c r="A351" s="1" t="s">
        <v>31</v>
      </c>
      <c r="B351" s="1" t="s">
        <v>12</v>
      </c>
      <c r="C351" s="1" t="s">
        <v>26</v>
      </c>
      <c r="D351">
        <v>1.1342592592592592E-2</v>
      </c>
      <c r="E351" s="1" t="s">
        <v>25</v>
      </c>
    </row>
    <row r="352" spans="1:5" x14ac:dyDescent="0.25">
      <c r="A352" s="1" t="s">
        <v>31</v>
      </c>
      <c r="B352" s="1" t="s">
        <v>12</v>
      </c>
      <c r="C352" s="1" t="s">
        <v>76</v>
      </c>
      <c r="D352">
        <v>1.621527777777778E-2</v>
      </c>
      <c r="E352" s="1" t="s">
        <v>25</v>
      </c>
    </row>
    <row r="353" spans="1:5" x14ac:dyDescent="0.25">
      <c r="A353" s="1" t="s">
        <v>31</v>
      </c>
      <c r="B353" s="1" t="s">
        <v>6</v>
      </c>
      <c r="C353" s="1" t="s">
        <v>56</v>
      </c>
      <c r="D353">
        <v>1.5833333333333335E-2</v>
      </c>
      <c r="E353" s="1" t="s">
        <v>25</v>
      </c>
    </row>
    <row r="354" spans="1:5" x14ac:dyDescent="0.25">
      <c r="A354" s="1" t="s">
        <v>31</v>
      </c>
      <c r="B354" s="1" t="s">
        <v>6</v>
      </c>
      <c r="C354" s="1" t="s">
        <v>60</v>
      </c>
      <c r="D354">
        <v>1.5914351851851853E-2</v>
      </c>
      <c r="E354" s="1" t="s">
        <v>25</v>
      </c>
    </row>
    <row r="355" spans="1:5" x14ac:dyDescent="0.25">
      <c r="A355" s="1" t="s">
        <v>31</v>
      </c>
      <c r="B355" s="1" t="s">
        <v>6</v>
      </c>
      <c r="C355" s="1" t="s">
        <v>48</v>
      </c>
      <c r="D355">
        <v>1.8761574074074073E-2</v>
      </c>
      <c r="E355" s="1" t="s">
        <v>25</v>
      </c>
    </row>
    <row r="356" spans="1:5" x14ac:dyDescent="0.25">
      <c r="A356" s="1" t="s">
        <v>11</v>
      </c>
      <c r="B356" s="1" t="s">
        <v>12</v>
      </c>
      <c r="C356" s="1" t="s">
        <v>75</v>
      </c>
      <c r="D356">
        <v>1.2858796296296297E-2</v>
      </c>
      <c r="E356" s="1" t="s">
        <v>8</v>
      </c>
    </row>
    <row r="357" spans="1:5" x14ac:dyDescent="0.25">
      <c r="A357" s="1" t="s">
        <v>11</v>
      </c>
      <c r="B357" s="1" t="s">
        <v>12</v>
      </c>
      <c r="C357" s="1" t="s">
        <v>79</v>
      </c>
      <c r="D357">
        <v>1.4155092592592592E-2</v>
      </c>
      <c r="E357" s="1" t="s">
        <v>8</v>
      </c>
    </row>
    <row r="358" spans="1:5" x14ac:dyDescent="0.25">
      <c r="A358" s="1" t="s">
        <v>11</v>
      </c>
      <c r="B358" s="1" t="s">
        <v>12</v>
      </c>
      <c r="C358" s="1" t="s">
        <v>74</v>
      </c>
      <c r="D358">
        <v>1.4606481481481482E-2</v>
      </c>
      <c r="E358" s="1" t="s">
        <v>8</v>
      </c>
    </row>
    <row r="359" spans="1:5" x14ac:dyDescent="0.25">
      <c r="A359" s="1" t="s">
        <v>11</v>
      </c>
      <c r="B359" s="1" t="s">
        <v>12</v>
      </c>
      <c r="C359" s="1" t="s">
        <v>78</v>
      </c>
      <c r="D359">
        <v>1.3935185185185184E-2</v>
      </c>
      <c r="E359" s="1" t="s">
        <v>8</v>
      </c>
    </row>
    <row r="360" spans="1:5" x14ac:dyDescent="0.25">
      <c r="A360" s="1" t="s">
        <v>11</v>
      </c>
      <c r="B360" s="1" t="s">
        <v>6</v>
      </c>
      <c r="C360" s="1" t="s">
        <v>48</v>
      </c>
      <c r="D360">
        <v>1.4004629629629631E-2</v>
      </c>
      <c r="E360" s="1" t="s">
        <v>8</v>
      </c>
    </row>
    <row r="361" spans="1:5" x14ac:dyDescent="0.25">
      <c r="A361" s="1" t="s">
        <v>11</v>
      </c>
      <c r="B361" s="1" t="s">
        <v>6</v>
      </c>
      <c r="C361" s="1" t="s">
        <v>56</v>
      </c>
      <c r="D361">
        <v>1.119212962962963E-2</v>
      </c>
      <c r="E361" s="1" t="s">
        <v>8</v>
      </c>
    </row>
    <row r="362" spans="1:5" x14ac:dyDescent="0.25">
      <c r="A362" s="1" t="s">
        <v>22</v>
      </c>
      <c r="B362" s="1" t="s">
        <v>12</v>
      </c>
      <c r="C362" s="1" t="s">
        <v>75</v>
      </c>
      <c r="D362">
        <v>1.2175925925925929E-2</v>
      </c>
      <c r="E362" s="1" t="s">
        <v>8</v>
      </c>
    </row>
    <row r="363" spans="1:5" x14ac:dyDescent="0.25">
      <c r="A363" s="1" t="s">
        <v>22</v>
      </c>
      <c r="B363" s="1" t="s">
        <v>12</v>
      </c>
      <c r="C363" s="1" t="s">
        <v>80</v>
      </c>
      <c r="D363">
        <v>1.7164351851851851E-2</v>
      </c>
      <c r="E363" s="1" t="s">
        <v>8</v>
      </c>
    </row>
    <row r="364" spans="1:5" x14ac:dyDescent="0.25">
      <c r="A364" s="1" t="s">
        <v>22</v>
      </c>
      <c r="B364" s="1" t="s">
        <v>6</v>
      </c>
      <c r="C364" s="1" t="s">
        <v>51</v>
      </c>
      <c r="D364">
        <v>1.1759259259259259E-2</v>
      </c>
      <c r="E364" s="1" t="s">
        <v>8</v>
      </c>
    </row>
    <row r="365" spans="1:5" x14ac:dyDescent="0.25">
      <c r="A365" s="1" t="s">
        <v>22</v>
      </c>
      <c r="B365" s="1" t="s">
        <v>6</v>
      </c>
      <c r="C365" s="1" t="s">
        <v>48</v>
      </c>
      <c r="D365">
        <v>1.4571759259259258E-2</v>
      </c>
      <c r="E365" s="1" t="s">
        <v>8</v>
      </c>
    </row>
    <row r="366" spans="1:5" x14ac:dyDescent="0.25">
      <c r="A366" s="1" t="s">
        <v>22</v>
      </c>
      <c r="B366" s="1" t="s">
        <v>6</v>
      </c>
      <c r="C366" s="1" t="s">
        <v>56</v>
      </c>
      <c r="D366">
        <v>1.2743055555555556E-2</v>
      </c>
      <c r="E366" s="1" t="s">
        <v>8</v>
      </c>
    </row>
    <row r="367" spans="1:5" x14ac:dyDescent="0.25">
      <c r="A367" s="1" t="s">
        <v>5</v>
      </c>
      <c r="B367" s="1" t="s">
        <v>12</v>
      </c>
      <c r="C367" s="1" t="s">
        <v>75</v>
      </c>
      <c r="D367">
        <v>1.4097222222222221E-2</v>
      </c>
      <c r="E367" s="1" t="s">
        <v>8</v>
      </c>
    </row>
    <row r="368" spans="1:5" x14ac:dyDescent="0.25">
      <c r="A368" s="1" t="s">
        <v>5</v>
      </c>
      <c r="B368" s="1" t="s">
        <v>12</v>
      </c>
      <c r="C368" s="1" t="s">
        <v>74</v>
      </c>
      <c r="D368">
        <v>1.8194444444444444E-2</v>
      </c>
      <c r="E368" s="1" t="s">
        <v>8</v>
      </c>
    </row>
    <row r="369" spans="1:5" x14ac:dyDescent="0.25">
      <c r="A369" s="1" t="s">
        <v>5</v>
      </c>
      <c r="B369" s="1" t="s">
        <v>6</v>
      </c>
      <c r="C369" s="1" t="s">
        <v>26</v>
      </c>
      <c r="D369">
        <v>1.539351851851852E-2</v>
      </c>
      <c r="E369" s="1" t="s">
        <v>8</v>
      </c>
    </row>
    <row r="370" spans="1:5" x14ac:dyDescent="0.25">
      <c r="A370" s="1" t="s">
        <v>5</v>
      </c>
      <c r="B370" s="1" t="s">
        <v>6</v>
      </c>
      <c r="C370" s="1" t="s">
        <v>77</v>
      </c>
      <c r="D370">
        <v>1.9317129629629629E-2</v>
      </c>
      <c r="E370" s="1" t="s">
        <v>8</v>
      </c>
    </row>
    <row r="371" spans="1:5" x14ac:dyDescent="0.25">
      <c r="A371" s="1" t="s">
        <v>5</v>
      </c>
      <c r="B371" s="1" t="s">
        <v>6</v>
      </c>
      <c r="C371" s="1" t="s">
        <v>50</v>
      </c>
      <c r="D371">
        <v>1.7326388888888888E-2</v>
      </c>
      <c r="E371" s="1" t="s">
        <v>8</v>
      </c>
    </row>
    <row r="372" spans="1:5" x14ac:dyDescent="0.25">
      <c r="A372" s="1" t="s">
        <v>5</v>
      </c>
      <c r="B372" s="1" t="s">
        <v>6</v>
      </c>
      <c r="C372" s="1" t="s">
        <v>56</v>
      </c>
      <c r="D372">
        <v>1.3356481481481483E-2</v>
      </c>
      <c r="E372" s="1" t="s">
        <v>8</v>
      </c>
    </row>
    <row r="373" spans="1:5" x14ac:dyDescent="0.25">
      <c r="A373" s="1" t="s">
        <v>9</v>
      </c>
      <c r="B373" s="1" t="s">
        <v>12</v>
      </c>
      <c r="C373" s="1" t="s">
        <v>75</v>
      </c>
      <c r="D373">
        <v>2.1412037037037035E-2</v>
      </c>
      <c r="E373" s="1" t="s">
        <v>8</v>
      </c>
    </row>
    <row r="374" spans="1:5" x14ac:dyDescent="0.25">
      <c r="A374" s="1" t="s">
        <v>9</v>
      </c>
      <c r="B374" s="1" t="s">
        <v>12</v>
      </c>
      <c r="C374" s="1" t="s">
        <v>73</v>
      </c>
      <c r="D374">
        <v>2.4687499999999998E-2</v>
      </c>
      <c r="E374" s="1" t="s">
        <v>8</v>
      </c>
    </row>
    <row r="375" spans="1:5" x14ac:dyDescent="0.25">
      <c r="A375" s="1" t="s">
        <v>9</v>
      </c>
      <c r="B375" s="1" t="s">
        <v>6</v>
      </c>
      <c r="C375" s="1" t="s">
        <v>48</v>
      </c>
      <c r="D375">
        <v>2.1875000000000002E-2</v>
      </c>
      <c r="E375" s="1" t="s">
        <v>8</v>
      </c>
    </row>
    <row r="376" spans="1:5" x14ac:dyDescent="0.25">
      <c r="A376" s="1" t="s">
        <v>9</v>
      </c>
      <c r="B376" s="1" t="s">
        <v>6</v>
      </c>
      <c r="C376" s="1" t="s">
        <v>7</v>
      </c>
      <c r="D376">
        <v>2.1180555555555553E-2</v>
      </c>
      <c r="E376" s="1" t="s">
        <v>8</v>
      </c>
    </row>
    <row r="377" spans="1:5" x14ac:dyDescent="0.25">
      <c r="A377" s="1" t="s">
        <v>9</v>
      </c>
      <c r="B377" s="1" t="s">
        <v>6</v>
      </c>
      <c r="C377" s="1" t="s">
        <v>51</v>
      </c>
      <c r="D377">
        <v>1.3078703703703703E-2</v>
      </c>
      <c r="E377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51E4-3495-4C59-9A95-17E329703207}">
  <dimension ref="A1:H11"/>
  <sheetViews>
    <sheetView workbookViewId="0">
      <selection activeCell="I13" sqref="I1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2.710937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hidden="1" x14ac:dyDescent="0.25">
      <c r="A2" s="2">
        <f>SUM(TeamDuoPlat[[#This Row],[Monster Mash Special - Blood Rage! - Part 2]:[Mines, Mines everywhere]])</f>
        <v>1.2615740740740742E-2</v>
      </c>
      <c r="B2" s="1" t="s">
        <v>133</v>
      </c>
      <c r="C2" s="1" t="s">
        <v>123</v>
      </c>
      <c r="D2" s="1">
        <f>COUNT(TeamDuoPlat[[#This Row],[Monster Mash Special - Blood Rage! - Part 2]:[Mines, Mines everywhere]])</f>
        <v>1</v>
      </c>
      <c r="H2">
        <v>1.2615740740740742E-2</v>
      </c>
    </row>
    <row r="3" spans="1:8" hidden="1" x14ac:dyDescent="0.25">
      <c r="A3" s="2">
        <f>SUM(TeamDuoPlat[[#This Row],[Monster Mash Special - Blood Rage! - Part 2]:[Mines, Mines everywhere]])</f>
        <v>1.525462962962963E-2</v>
      </c>
      <c r="B3" s="1" t="s">
        <v>133</v>
      </c>
      <c r="C3" s="1" t="s">
        <v>122</v>
      </c>
      <c r="D3" s="1">
        <f>COUNT(TeamDuoPlat[[#This Row],[Monster Mash Special - Blood Rage! - Part 2]:[Mines, Mines everywhere]])</f>
        <v>1</v>
      </c>
      <c r="H3">
        <v>1.525462962962963E-2</v>
      </c>
    </row>
    <row r="4" spans="1:8" hidden="1" x14ac:dyDescent="0.25">
      <c r="A4" s="2">
        <f>SUM(TeamDuoPlat[[#This Row],[Monster Mash Special - Blood Rage! - Part 2]:[Mines, Mines everywhere]])</f>
        <v>1.8483796296296297E-2</v>
      </c>
      <c r="B4" s="1" t="s">
        <v>133</v>
      </c>
      <c r="C4" s="1" t="s">
        <v>120</v>
      </c>
      <c r="D4" s="1">
        <f>COUNT(TeamDuoPlat[[#This Row],[Monster Mash Special - Blood Rage! - Part 2]:[Mines, Mines everywhere]])</f>
        <v>1</v>
      </c>
      <c r="F4">
        <v>1.8483796296296297E-2</v>
      </c>
    </row>
    <row r="5" spans="1:8" hidden="1" x14ac:dyDescent="0.25">
      <c r="A5" s="2">
        <f>SUM(TeamDuoPlat[[#This Row],[Monster Mash Special - Blood Rage! - Part 2]:[Mines, Mines everywhere]])</f>
        <v>1.9861111111111111E-2</v>
      </c>
      <c r="B5" s="1" t="s">
        <v>133</v>
      </c>
      <c r="C5" s="1" t="s">
        <v>121</v>
      </c>
      <c r="D5" s="1">
        <f>COUNT(TeamDuoPlat[[#This Row],[Monster Mash Special - Blood Rage! - Part 2]:[Mines, Mines everywhere]])</f>
        <v>1</v>
      </c>
      <c r="F5">
        <v>1.9861111111111111E-2</v>
      </c>
    </row>
    <row r="6" spans="1:8" hidden="1" x14ac:dyDescent="0.25">
      <c r="A6" s="2">
        <f>SUM(TeamDuoPlat[[#This Row],[Monster Mash Special - Blood Rage! - Part 2]:[Mines, Mines everywhere]])</f>
        <v>4.3530092592592592E-2</v>
      </c>
      <c r="B6" s="1" t="s">
        <v>133</v>
      </c>
      <c r="C6" s="1" t="s">
        <v>119</v>
      </c>
      <c r="D6" s="1">
        <f>COUNT(TeamDuoPlat[[#This Row],[Monster Mash Special - Blood Rage! - Part 2]:[Mines, Mines everywhere]])</f>
        <v>2</v>
      </c>
      <c r="F6">
        <v>1.7060185185185185E-2</v>
      </c>
      <c r="H6">
        <v>2.6469907407407411E-2</v>
      </c>
    </row>
    <row r="7" spans="1:8" x14ac:dyDescent="0.25">
      <c r="A7" s="2">
        <f>SUM(TeamDuoPlat[[#This Row],[Monster Mash Special - Blood Rage! - Part 2]:[Mines, Mines everywhere]])</f>
        <v>7.1018518518518522E-2</v>
      </c>
      <c r="B7" s="1" t="s">
        <v>133</v>
      </c>
      <c r="C7" s="1" t="s">
        <v>115</v>
      </c>
      <c r="D7" s="1">
        <f>COUNT(TeamDuoPlat[[#This Row],[Monster Mash Special - Blood Rage! - Part 2]:[Mines, Mines everywhere]])</f>
        <v>4</v>
      </c>
      <c r="E7">
        <v>1.8229166666666668E-2</v>
      </c>
      <c r="F7">
        <v>1.5520833333333333E-2</v>
      </c>
      <c r="G7">
        <v>2.0011574074074074E-2</v>
      </c>
      <c r="H7">
        <v>1.7256944444444446E-2</v>
      </c>
    </row>
    <row r="8" spans="1:8" x14ac:dyDescent="0.25">
      <c r="A8" s="2">
        <f>SUM(TeamDuoPlat[[#This Row],[Monster Mash Special - Blood Rage! - Part 2]:[Mines, Mines everywhere]])</f>
        <v>7.153935185185184E-2</v>
      </c>
      <c r="B8" s="1" t="s">
        <v>133</v>
      </c>
      <c r="C8" s="1" t="s">
        <v>135</v>
      </c>
      <c r="D8" s="1">
        <f>COUNT(TeamDuoPlat[[#This Row],[Monster Mash Special - Blood Rage! - Part 2]:[Mines, Mines everywhere]])</f>
        <v>4</v>
      </c>
      <c r="E8">
        <v>1.7800925925925925E-2</v>
      </c>
      <c r="F8">
        <v>1.5162037037037036E-2</v>
      </c>
      <c r="G8">
        <v>2.1354166666666664E-2</v>
      </c>
      <c r="H8">
        <v>1.7222222222222222E-2</v>
      </c>
    </row>
    <row r="9" spans="1:8" x14ac:dyDescent="0.25">
      <c r="A9" s="2">
        <f>SUM(TeamDuoPlat[[#This Row],[Monster Mash Special - Blood Rage! - Part 2]:[Mines, Mines everywhere]])</f>
        <v>7.768518518518519E-2</v>
      </c>
      <c r="B9" s="1" t="s">
        <v>133</v>
      </c>
      <c r="C9" s="1" t="s">
        <v>129</v>
      </c>
      <c r="D9" s="1">
        <f>COUNT(TeamDuoPlat[[#This Row],[Monster Mash Special - Blood Rage! - Part 2]:[Mines, Mines everywhere]])</f>
        <v>4</v>
      </c>
      <c r="E9">
        <v>2.2361111111111113E-2</v>
      </c>
      <c r="F9">
        <v>1.638888888888889E-2</v>
      </c>
      <c r="G9">
        <v>2.2372685185185186E-2</v>
      </c>
      <c r="H9">
        <v>1.6562500000000001E-2</v>
      </c>
    </row>
    <row r="10" spans="1:8" x14ac:dyDescent="0.25">
      <c r="A10" s="2">
        <f>SUM(TeamDuoPlat[[#This Row],[Monster Mash Special - Blood Rage! - Part 2]:[Mines, Mines everywhere]])</f>
        <v>8.0150462962962965E-2</v>
      </c>
      <c r="B10" s="1"/>
      <c r="C10" s="1" t="s">
        <v>116</v>
      </c>
      <c r="D10" s="1">
        <f>COUNT(TeamDuoPlat[[#This Row],[Monster Mash Special - Blood Rage! - Part 2]:[Mines, Mines everywhere]])</f>
        <v>4</v>
      </c>
      <c r="E10">
        <v>2.1516203703703704E-2</v>
      </c>
      <c r="F10">
        <v>1.6006944444444445E-2</v>
      </c>
      <c r="G10">
        <v>2.327546296296296E-2</v>
      </c>
      <c r="H10">
        <v>1.9351851851851853E-2</v>
      </c>
    </row>
    <row r="11" spans="1:8" x14ac:dyDescent="0.25">
      <c r="A11" s="2">
        <f>SUM(TeamDuoPlat[[#This Row],[Monster Mash Special - Blood Rage! - Part 2]:[Mines, Mines everywhere]])</f>
        <v>8.622685185185186E-2</v>
      </c>
      <c r="B11" s="1" t="s">
        <v>133</v>
      </c>
      <c r="C11" s="1" t="s">
        <v>117</v>
      </c>
      <c r="D11" s="1">
        <f>COUNT(TeamDuoPlat[[#This Row],[Monster Mash Special - Blood Rage! - Part 2]:[Mines, Mines everywhere]])</f>
        <v>4</v>
      </c>
      <c r="E11">
        <v>2.3402777777777783E-2</v>
      </c>
      <c r="F11">
        <v>2.326388888888889E-2</v>
      </c>
      <c r="G11">
        <v>2.3368055555555555E-2</v>
      </c>
      <c r="H11">
        <v>1.6192129629629629E-2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E37F-C101-4438-B188-0E5FB2CC8B91}">
  <dimension ref="A1:H11"/>
  <sheetViews>
    <sheetView workbookViewId="0">
      <selection activeCell="H5" sqref="H5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46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x14ac:dyDescent="0.25">
      <c r="A2" s="2">
        <f>SUM(TeamTrioGold[[#This Row],[The Fist of Lord Venom]:[Scout, Tank, Support]])</f>
        <v>1.6435185185185188E-2</v>
      </c>
      <c r="B2" s="1" t="s">
        <v>133</v>
      </c>
      <c r="C2" s="1" t="s">
        <v>124</v>
      </c>
      <c r="D2" s="1">
        <f>COUNT(TeamTrioGold[[#This Row],[The Fist of Lord Venom]:[Scout, Tank, Support]])</f>
        <v>1</v>
      </c>
      <c r="E2">
        <v>1.6435185185185188E-2</v>
      </c>
    </row>
    <row r="3" spans="1:8" x14ac:dyDescent="0.25">
      <c r="A3" s="2">
        <f>SUM(TeamTrioGold[[#This Row],[The Fist of Lord Venom]:[Scout, Tank, Support]])</f>
        <v>2.1215277777777777E-2</v>
      </c>
      <c r="B3" s="1" t="s">
        <v>133</v>
      </c>
      <c r="C3" s="1" t="s">
        <v>97</v>
      </c>
      <c r="D3" s="1">
        <f>COUNT(TeamTrioGold[[#This Row],[The Fist of Lord Venom]:[Scout, Tank, Support]])</f>
        <v>2</v>
      </c>
      <c r="E3">
        <v>1.0104166666666668E-2</v>
      </c>
      <c r="G3">
        <v>1.1111111111111112E-2</v>
      </c>
    </row>
    <row r="4" spans="1:8" x14ac:dyDescent="0.25">
      <c r="A4" s="2">
        <f>SUM(TeamTrioGold[[#This Row],[The Fist of Lord Venom]:[Scout, Tank, Support]])</f>
        <v>1.4409722222222221E-2</v>
      </c>
      <c r="B4" s="1" t="s">
        <v>133</v>
      </c>
      <c r="C4" s="1" t="s">
        <v>100</v>
      </c>
      <c r="D4" s="1">
        <f>COUNT(TeamTrioGold[[#This Row],[The Fist of Lord Venom]:[Scout, Tank, Support]])</f>
        <v>1</v>
      </c>
      <c r="E4">
        <v>1.4409722222222221E-2</v>
      </c>
    </row>
    <row r="5" spans="1:8" x14ac:dyDescent="0.25">
      <c r="A5" s="2">
        <f>SUM(TeamTrioGold[[#This Row],[The Fist of Lord Venom]:[Scout, Tank, Support]])</f>
        <v>5.3032407407407403E-2</v>
      </c>
      <c r="B5" s="1" t="s">
        <v>133</v>
      </c>
      <c r="C5" s="1" t="s">
        <v>101</v>
      </c>
      <c r="D5" s="1">
        <f>COUNT(TeamTrioGold[[#This Row],[The Fist of Lord Venom]:[Scout, Tank, Support]])</f>
        <v>3</v>
      </c>
      <c r="E5">
        <v>1.8159722222222219E-2</v>
      </c>
      <c r="F5">
        <v>1.8634259259259257E-2</v>
      </c>
      <c r="G5">
        <v>1.6238425925925924E-2</v>
      </c>
    </row>
    <row r="6" spans="1:8" x14ac:dyDescent="0.25">
      <c r="A6" s="2">
        <f>SUM(TeamTrioGold[[#This Row],[The Fist of Lord Venom]:[Scout, Tank, Support]])</f>
        <v>1.621527777777778E-2</v>
      </c>
      <c r="B6" s="1" t="s">
        <v>133</v>
      </c>
      <c r="C6" s="1" t="s">
        <v>108</v>
      </c>
      <c r="D6" s="1">
        <f>COUNT(TeamTrioGold[[#This Row],[The Fist of Lord Venom]:[Scout, Tank, Support]])</f>
        <v>1</v>
      </c>
      <c r="H6">
        <v>1.621527777777778E-2</v>
      </c>
    </row>
    <row r="7" spans="1:8" x14ac:dyDescent="0.25">
      <c r="A7" s="2">
        <f>SUM(TeamTrioGold[[#This Row],[The Fist of Lord Venom]:[Scout, Tank, Support]])</f>
        <v>1.5555555555555553E-2</v>
      </c>
      <c r="B7" s="1" t="s">
        <v>133</v>
      </c>
      <c r="C7" s="1" t="s">
        <v>107</v>
      </c>
      <c r="D7" s="1">
        <f>COUNT(TeamTrioGold[[#This Row],[The Fist of Lord Venom]:[Scout, Tank, Support]])</f>
        <v>1</v>
      </c>
      <c r="F7">
        <v>1.5555555555555553E-2</v>
      </c>
    </row>
    <row r="8" spans="1:8" x14ac:dyDescent="0.25">
      <c r="A8" s="2">
        <f>SUM(TeamTrioGold[[#This Row],[The Fist of Lord Venom]:[Scout, Tank, Support]])</f>
        <v>4.4560185185185182E-2</v>
      </c>
      <c r="B8" s="1" t="s">
        <v>133</v>
      </c>
      <c r="C8" s="1" t="s">
        <v>98</v>
      </c>
      <c r="D8" s="1">
        <f>COUNT(TeamTrioGold[[#This Row],[The Fist of Lord Venom]:[Scout, Tank, Support]])</f>
        <v>4</v>
      </c>
      <c r="E8">
        <v>1.0810185185185185E-2</v>
      </c>
      <c r="F8">
        <v>1.0868055555555556E-2</v>
      </c>
      <c r="G8">
        <v>1.1539351851851851E-2</v>
      </c>
      <c r="H8">
        <v>1.1342592592592592E-2</v>
      </c>
    </row>
    <row r="9" spans="1:8" x14ac:dyDescent="0.25">
      <c r="A9" s="2">
        <f>SUM(TeamTrioGold[[#This Row],[The Fist of Lord Venom]:[Scout, Tank, Support]])</f>
        <v>1.1643518518518518E-2</v>
      </c>
      <c r="B9" s="1" t="s">
        <v>133</v>
      </c>
      <c r="C9" s="1" t="s">
        <v>99</v>
      </c>
      <c r="D9" s="1">
        <f>COUNT(TeamTrioGold[[#This Row],[The Fist of Lord Venom]:[Scout, Tank, Support]])</f>
        <v>1</v>
      </c>
      <c r="E9">
        <v>1.1643518518518518E-2</v>
      </c>
    </row>
    <row r="10" spans="1:8" x14ac:dyDescent="0.25">
      <c r="A10" s="2">
        <f>SUM(TeamTrioGold[[#This Row],[The Fist of Lord Venom]:[Scout, Tank, Support]])</f>
        <v>9.8379629629629633E-3</v>
      </c>
      <c r="B10" s="1" t="s">
        <v>133</v>
      </c>
      <c r="C10" s="1" t="s">
        <v>106</v>
      </c>
      <c r="D10" s="1">
        <f>COUNT(TeamTrioGold[[#This Row],[The Fist of Lord Venom]:[Scout, Tank, Support]])</f>
        <v>1</v>
      </c>
      <c r="F10">
        <v>9.8379629629629633E-3</v>
      </c>
    </row>
    <row r="11" spans="1:8" x14ac:dyDescent="0.25">
      <c r="A11" s="2">
        <f>SUM(TeamTrioGold[[#This Row],[The Fist of Lord Venom]:[Scout, Tank, Support]])</f>
        <v>1.539351851851852E-2</v>
      </c>
      <c r="B11" s="1" t="s">
        <v>133</v>
      </c>
      <c r="C11" s="1" t="s">
        <v>105</v>
      </c>
      <c r="D11" s="1">
        <f>COUNT(TeamTrioGold[[#This Row],[The Fist of Lord Venom]:[Scout, Tank, Support]])</f>
        <v>1</v>
      </c>
      <c r="F11">
        <v>1.539351851851852E-2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94BDD-F47A-430B-9AAB-235675689D6B}">
  <dimension ref="A1:H7"/>
  <sheetViews>
    <sheetView workbookViewId="0">
      <selection activeCell="B12" sqref="B12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39.28515625" bestFit="1" customWidth="1"/>
    <col min="4" max="4" width="8.5703125" bestFit="1" customWidth="1"/>
    <col min="5" max="5" width="24" bestFit="1" customWidth="1"/>
    <col min="6" max="6" width="18" bestFit="1" customWidth="1"/>
    <col min="7" max="7" width="28" bestFit="1" customWidth="1"/>
    <col min="8" max="8" width="21.5703125" bestFit="1" customWidth="1"/>
    <col min="9" max="9" width="28" bestFit="1" customWidth="1"/>
    <col min="10" max="10" width="21.5703125" customWidth="1"/>
    <col min="11" max="11" width="15.85546875" bestFit="1" customWidth="1"/>
    <col min="12" max="12" width="21.57031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24</v>
      </c>
      <c r="F1" t="s">
        <v>27</v>
      </c>
      <c r="G1" t="s">
        <v>29</v>
      </c>
      <c r="H1" t="s">
        <v>31</v>
      </c>
    </row>
    <row r="2" spans="1:8" hidden="1" x14ac:dyDescent="0.25">
      <c r="A2" s="2">
        <f>SUM(TeamTrioPlat[[#This Row],[The Fist of Lord Venom]:[Scout, Tank, Support]])</f>
        <v>1.3587962962962963E-2</v>
      </c>
      <c r="B2" s="1" t="s">
        <v>133</v>
      </c>
      <c r="C2" s="1" t="s">
        <v>103</v>
      </c>
      <c r="D2" s="1">
        <f>COUNT(TeamTrioPlat[[#This Row],[The Fist of Lord Venom]:[Scout, Tank, Support]])</f>
        <v>1</v>
      </c>
      <c r="E2">
        <v>1.3587962962962963E-2</v>
      </c>
    </row>
    <row r="3" spans="1:8" hidden="1" x14ac:dyDescent="0.25">
      <c r="A3" s="2">
        <f>SUM(TeamTrioPlat[[#This Row],[The Fist of Lord Venom]:[Scout, Tank, Support]])</f>
        <v>2.0682870370370372E-2</v>
      </c>
      <c r="B3" s="1" t="s">
        <v>133</v>
      </c>
      <c r="C3" s="1" t="s">
        <v>124</v>
      </c>
      <c r="D3" s="1">
        <f>COUNT(TeamTrioPlat[[#This Row],[The Fist of Lord Venom]:[Scout, Tank, Support]])</f>
        <v>1</v>
      </c>
      <c r="E3">
        <v>2.0682870370370372E-2</v>
      </c>
    </row>
    <row r="4" spans="1:8" x14ac:dyDescent="0.25">
      <c r="A4" s="2">
        <f>SUM(TeamTrioPlat[[#This Row],[The Fist of Lord Venom]:[Scout, Tank, Support]])</f>
        <v>5.6157407407407406E-2</v>
      </c>
      <c r="B4" s="1" t="s">
        <v>133</v>
      </c>
      <c r="C4" s="1" t="s">
        <v>104</v>
      </c>
      <c r="D4" s="1">
        <f>COUNT(TeamTrioPlat[[#This Row],[The Fist of Lord Venom]:[Scout, Tank, Support]])</f>
        <v>4</v>
      </c>
      <c r="E4">
        <v>1.3599537037037037E-2</v>
      </c>
      <c r="F4">
        <v>1.2743055555555556E-2</v>
      </c>
      <c r="G4">
        <v>1.5601851851851851E-2</v>
      </c>
      <c r="H4">
        <v>1.4212962962962962E-2</v>
      </c>
    </row>
    <row r="5" spans="1:8" x14ac:dyDescent="0.25">
      <c r="A5" s="2">
        <f>SUM(TeamTrioPlat[[#This Row],[The Fist of Lord Venom]:[Scout, Tank, Support]])</f>
        <v>5.846064814814815E-2</v>
      </c>
      <c r="B5" s="1" t="s">
        <v>133</v>
      </c>
      <c r="C5" s="1" t="s">
        <v>102</v>
      </c>
      <c r="D5" s="1">
        <f>COUNT(TeamTrioPlat[[#This Row],[The Fist of Lord Venom]:[Scout, Tank, Support]])</f>
        <v>4</v>
      </c>
      <c r="E5">
        <v>1.3356481481481483E-2</v>
      </c>
      <c r="F5">
        <v>1.3125E-2</v>
      </c>
      <c r="G5">
        <v>1.6145833333333335E-2</v>
      </c>
      <c r="H5">
        <v>1.5833333333333335E-2</v>
      </c>
    </row>
    <row r="6" spans="1:8" x14ac:dyDescent="0.25">
      <c r="A6" s="2">
        <f>SUM(TeamTrioPlat[[#This Row],[The Fist of Lord Venom]:[Scout, Tank, Support]])</f>
        <v>6.3449074074074074E-2</v>
      </c>
      <c r="B6" s="1" t="s">
        <v>133</v>
      </c>
      <c r="C6" s="1" t="s">
        <v>127</v>
      </c>
      <c r="D6" s="1">
        <f>COUNT(TeamTrioPlat[[#This Row],[The Fist of Lord Venom]:[Scout, Tank, Support]])</f>
        <v>4</v>
      </c>
      <c r="E6">
        <v>1.4224537037037037E-2</v>
      </c>
      <c r="F6">
        <v>1.6041666666666666E-2</v>
      </c>
      <c r="G6">
        <v>1.726851851851852E-2</v>
      </c>
      <c r="H6">
        <v>1.5914351851851853E-2</v>
      </c>
    </row>
    <row r="7" spans="1:8" x14ac:dyDescent="0.25">
      <c r="A7" s="2">
        <f>SUM(TeamTrioPlat[[#This Row],[The Fist of Lord Venom]:[Scout, Tank, Support]])</f>
        <v>6.5405092592592598E-2</v>
      </c>
      <c r="B7" s="1" t="s">
        <v>133</v>
      </c>
      <c r="C7" s="1" t="s">
        <v>105</v>
      </c>
      <c r="D7" s="1">
        <f>COUNT(TeamTrioPlat[[#This Row],[The Fist of Lord Venom]:[Scout, Tank, Support]])</f>
        <v>4</v>
      </c>
      <c r="E7">
        <v>1.4039351851851851E-2</v>
      </c>
      <c r="F7">
        <v>1.539351851851852E-2</v>
      </c>
      <c r="G7">
        <v>1.7210648148148149E-2</v>
      </c>
      <c r="H7">
        <v>1.8761574074074073E-2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EF59-A453-4467-85F6-F6D8FB308EE2}">
  <dimension ref="A1:H6"/>
  <sheetViews>
    <sheetView workbookViewId="0">
      <selection activeCell="C4" sqref="C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2" bestFit="1" customWidth="1"/>
    <col min="4" max="4" width="8.5703125" bestFit="1" customWidth="1"/>
    <col min="5" max="6" width="25" bestFit="1" customWidth="1"/>
    <col min="7" max="7" width="27.140625" bestFit="1" customWidth="1"/>
    <col min="8" max="8" width="18.85546875" bestFit="1" customWidth="1"/>
    <col min="9" max="9" width="25" bestFit="1" customWidth="1"/>
    <col min="10" max="10" width="42.5703125" bestFit="1" customWidth="1"/>
    <col min="11" max="11" width="27" bestFit="1" customWidth="1"/>
    <col min="12" max="12" width="27.140625" bestFit="1" customWidth="1"/>
    <col min="13" max="13" width="18.8554687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x14ac:dyDescent="0.25">
      <c r="A2" s="2">
        <f>SUM(TeamTeamGold[[#This Row],[Normandy Engineer Squad]:[Assuming Direct Control]])</f>
        <v>2.627314814814815E-2</v>
      </c>
      <c r="B2" s="2" t="s">
        <v>133</v>
      </c>
      <c r="C2" s="1" t="s">
        <v>83</v>
      </c>
      <c r="D2" s="1">
        <f>COUNT(TeamTeamGold[[#This Row],[Normandy Engineer Squad]:[Assuming Direct Control]])</f>
        <v>2</v>
      </c>
      <c r="E2">
        <v>1.2858796296296297E-2</v>
      </c>
      <c r="F2">
        <v>1.2175925925925929E-2</v>
      </c>
      <c r="G2">
        <v>1.4097222222222221E-2</v>
      </c>
      <c r="H2">
        <v>2.1412037037037035E-2</v>
      </c>
    </row>
    <row r="3" spans="1:8" x14ac:dyDescent="0.25">
      <c r="A3" s="2">
        <f>SUM(TeamTeamGold[[#This Row],[Normandy Engineer Squad]:[Assuming Direct Control]])</f>
        <v>0</v>
      </c>
      <c r="B3" s="2" t="s">
        <v>133</v>
      </c>
      <c r="C3" s="1" t="s">
        <v>85</v>
      </c>
      <c r="D3" s="1">
        <f>COUNT(TeamTeamGold[[#This Row],[Normandy Engineer Squad]:[Assuming Direct Control]])</f>
        <v>0</v>
      </c>
      <c r="E3">
        <v>1.4155092592592592E-2</v>
      </c>
    </row>
    <row r="4" spans="1:8" x14ac:dyDescent="0.25">
      <c r="A4" s="2">
        <f>SUM(TeamTeamGold[[#This Row],[Normandy Engineer Squad]:[Assuming Direct Control]])</f>
        <v>1.8194444444444444E-2</v>
      </c>
      <c r="B4" s="2" t="s">
        <v>133</v>
      </c>
      <c r="C4" s="1" t="s">
        <v>86</v>
      </c>
      <c r="D4" s="1">
        <f>COUNT(TeamTeamGold[[#This Row],[Normandy Engineer Squad]:[Assuming Direct Control]])</f>
        <v>1</v>
      </c>
      <c r="E4">
        <v>1.4606481481481482E-2</v>
      </c>
      <c r="G4">
        <v>1.8194444444444444E-2</v>
      </c>
      <c r="H4">
        <v>2.4687499999999998E-2</v>
      </c>
    </row>
    <row r="5" spans="1:8" x14ac:dyDescent="0.25">
      <c r="A5" s="2">
        <f>SUM(TeamTeamGold[[#This Row],[Normandy Engineer Squad]:[Assuming Direct Control]])</f>
        <v>1.7164351851851851E-2</v>
      </c>
      <c r="B5" s="2" t="s">
        <v>133</v>
      </c>
      <c r="C5" s="1" t="s">
        <v>93</v>
      </c>
      <c r="D5" s="1">
        <f>COUNT(TeamTeamGold[[#This Row],[Normandy Engineer Squad]:[Assuming Direct Control]])</f>
        <v>1</v>
      </c>
      <c r="F5">
        <v>1.7164351851851851E-2</v>
      </c>
    </row>
    <row r="6" spans="1:8" x14ac:dyDescent="0.25">
      <c r="A6" s="2">
        <f>SUM(TeamTeamGold[[#This Row],[Normandy Engineer Squad]:[Assuming Direct Control]])</f>
        <v>0</v>
      </c>
      <c r="B6" s="2" t="s">
        <v>133</v>
      </c>
      <c r="C6" s="1" t="s">
        <v>84</v>
      </c>
      <c r="D6" s="1">
        <f>COUNT(TeamTeamGold[[#This Row],[Normandy Engineer Squad]:[Assuming Direct Control]])</f>
        <v>0</v>
      </c>
      <c r="E6">
        <v>1.3935185185185184E-2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D76BC-41B7-4A27-AF3B-725A60FF6609}">
  <dimension ref="A1:H14"/>
  <sheetViews>
    <sheetView workbookViewId="0">
      <selection activeCell="A3" sqref="A3:C10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58" bestFit="1" customWidth="1"/>
    <col min="4" max="4" width="8.5703125" bestFit="1" customWidth="1"/>
    <col min="5" max="6" width="25" bestFit="1" customWidth="1"/>
    <col min="7" max="7" width="27.140625" bestFit="1" customWidth="1"/>
    <col min="8" max="9" width="18.85546875" bestFit="1" customWidth="1"/>
    <col min="10" max="10" width="42.5703125" bestFit="1" customWidth="1"/>
    <col min="11" max="11" width="27" bestFit="1" customWidth="1"/>
    <col min="12" max="13" width="25" bestFit="1" customWidth="1"/>
  </cols>
  <sheetData>
    <row r="1" spans="1:8" x14ac:dyDescent="0.25">
      <c r="A1" t="s">
        <v>131</v>
      </c>
      <c r="B1" t="s">
        <v>133</v>
      </c>
      <c r="C1" t="s">
        <v>8</v>
      </c>
      <c r="D1" t="s">
        <v>132</v>
      </c>
      <c r="E1" t="s">
        <v>11</v>
      </c>
      <c r="F1" t="s">
        <v>22</v>
      </c>
      <c r="G1" t="s">
        <v>5</v>
      </c>
      <c r="H1" t="s">
        <v>9</v>
      </c>
    </row>
    <row r="2" spans="1:8" hidden="1" x14ac:dyDescent="0.25">
      <c r="A2" s="2">
        <f>SUM(TeamTeamPlat[[#This Row],[Master and Commander]:[Paradox Equation]])</f>
        <v>1.0601851851851854E-2</v>
      </c>
      <c r="B2" s="2" t="s">
        <v>133</v>
      </c>
      <c r="C2" s="1" t="s">
        <v>87</v>
      </c>
      <c r="D2" s="1">
        <f>COUNT(TeamTeamPlat[[#This Row],[Master and Commander]:[Paradox Equation]])</f>
        <v>1</v>
      </c>
      <c r="E2">
        <v>1.0601851851851854E-2</v>
      </c>
    </row>
    <row r="3" spans="1:8" hidden="1" x14ac:dyDescent="0.25">
      <c r="A3" s="2">
        <f>SUM(TeamTeamPlat[[#This Row],[Master and Commander]:[Paradox Equation]])</f>
        <v>1.2314814814814815E-2</v>
      </c>
      <c r="B3" s="2" t="s">
        <v>133</v>
      </c>
      <c r="C3" s="1" t="s">
        <v>90</v>
      </c>
      <c r="D3" s="1">
        <f>COUNT(TeamTeamPlat[[#This Row],[Master and Commander]:[Paradox Equation]])</f>
        <v>1</v>
      </c>
      <c r="E3">
        <v>1.2314814814814815E-2</v>
      </c>
    </row>
    <row r="4" spans="1:8" hidden="1" x14ac:dyDescent="0.25">
      <c r="A4" s="2">
        <f>SUM(TeamTeamPlat[[#This Row],[Master and Commander]:[Paradox Equation]])</f>
        <v>1.2569444444444446E-2</v>
      </c>
      <c r="B4" s="2" t="s">
        <v>133</v>
      </c>
      <c r="C4" s="1" t="s">
        <v>94</v>
      </c>
      <c r="D4" s="1">
        <f>COUNT(TeamTeamPlat[[#This Row],[Master and Commander]:[Paradox Equation]])</f>
        <v>1</v>
      </c>
      <c r="F4">
        <v>1.2569444444444446E-2</v>
      </c>
    </row>
    <row r="5" spans="1:8" hidden="1" x14ac:dyDescent="0.25">
      <c r="A5" s="2">
        <f>SUM(TeamTeamPlat[[#This Row],[Master and Commander]:[Paradox Equation]])</f>
        <v>1.3402777777777777E-2</v>
      </c>
      <c r="B5" s="2" t="s">
        <v>133</v>
      </c>
      <c r="C5" s="1" t="s">
        <v>96</v>
      </c>
      <c r="D5" s="1">
        <f>COUNT(TeamTeamPlat[[#This Row],[Master and Commander]:[Paradox Equation]])</f>
        <v>1</v>
      </c>
      <c r="H5">
        <v>1.3402777777777777E-2</v>
      </c>
    </row>
    <row r="6" spans="1:8" hidden="1" x14ac:dyDescent="0.25">
      <c r="A6" s="2">
        <f>SUM(TeamTeamPlat[[#This Row],[Master and Commander]:[Paradox Equation]])</f>
        <v>1.511574074074074E-2</v>
      </c>
      <c r="B6" s="2" t="s">
        <v>133</v>
      </c>
      <c r="C6" s="1" t="s">
        <v>92</v>
      </c>
      <c r="D6" s="1">
        <f>COUNT(TeamTeamPlat[[#This Row],[Master and Commander]:[Paradox Equation]])</f>
        <v>1</v>
      </c>
      <c r="E6">
        <v>1.511574074074074E-2</v>
      </c>
    </row>
    <row r="7" spans="1:8" hidden="1" x14ac:dyDescent="0.25">
      <c r="A7" s="2">
        <f>SUM(TeamTeamPlat[[#This Row],[Master and Commander]:[Paradox Equation]])</f>
        <v>1.5277777777777777E-2</v>
      </c>
      <c r="B7" s="2" t="s">
        <v>133</v>
      </c>
      <c r="C7" s="1" t="s">
        <v>126</v>
      </c>
      <c r="D7" s="1">
        <f>COUNT(TeamTeamPlat[[#This Row],[Master and Commander]:[Paradox Equation]])</f>
        <v>1</v>
      </c>
      <c r="E7">
        <v>1.5277777777777777E-2</v>
      </c>
    </row>
    <row r="8" spans="1:8" hidden="1" x14ac:dyDescent="0.25">
      <c r="A8" s="2">
        <f>SUM(TeamTeamPlat[[#This Row],[Master and Commander]:[Paradox Equation]])</f>
        <v>1.7326388888888888E-2</v>
      </c>
      <c r="B8" s="2" t="s">
        <v>133</v>
      </c>
      <c r="C8" s="1" t="s">
        <v>128</v>
      </c>
      <c r="D8" s="1">
        <f>COUNT(TeamTeamPlat[[#This Row],[Master and Commander]:[Paradox Equation]])</f>
        <v>1</v>
      </c>
      <c r="G8">
        <v>1.7326388888888888E-2</v>
      </c>
    </row>
    <row r="9" spans="1:8" hidden="1" x14ac:dyDescent="0.25">
      <c r="A9" s="2">
        <f>SUM(TeamTeamPlat[[#This Row],[Master and Commander]:[Paradox Equation]])</f>
        <v>1.9317129629629629E-2</v>
      </c>
      <c r="B9" s="2" t="s">
        <v>133</v>
      </c>
      <c r="C9" s="1" t="s">
        <v>81</v>
      </c>
      <c r="D9" s="1">
        <f>COUNT(TeamTeamPlat[[#This Row],[Master and Commander]:[Paradox Equation]])</f>
        <v>1</v>
      </c>
      <c r="G9">
        <v>1.9317129629629629E-2</v>
      </c>
    </row>
    <row r="10" spans="1:8" hidden="1" x14ac:dyDescent="0.25">
      <c r="A10" s="2">
        <f>SUM(TeamTeamPlat[[#This Row],[Master and Commander]:[Paradox Equation]])</f>
        <v>2.1180555555555553E-2</v>
      </c>
      <c r="B10" s="2" t="s">
        <v>133</v>
      </c>
      <c r="C10" s="1" t="s">
        <v>82</v>
      </c>
      <c r="D10" s="1">
        <f>COUNT(TeamTeamPlat[[#This Row],[Master and Commander]:[Paradox Equation]])</f>
        <v>1</v>
      </c>
      <c r="H10">
        <v>2.1180555555555553E-2</v>
      </c>
    </row>
    <row r="11" spans="1:8" hidden="1" x14ac:dyDescent="0.25">
      <c r="A11" s="2">
        <f>SUM(TeamTeamPlat[[#This Row],[Master and Commander]:[Paradox Equation]])</f>
        <v>2.4618055555555553E-2</v>
      </c>
      <c r="B11" s="2" t="s">
        <v>133</v>
      </c>
      <c r="C11" s="1" t="s">
        <v>88</v>
      </c>
      <c r="D11" s="1">
        <f>COUNT(TeamTeamPlat[[#This Row],[Master and Commander]:[Paradox Equation]])</f>
        <v>2</v>
      </c>
      <c r="E11">
        <v>1.119212962962963E-2</v>
      </c>
      <c r="G11">
        <v>1.3425925925925924E-2</v>
      </c>
    </row>
    <row r="12" spans="1:8" hidden="1" x14ac:dyDescent="0.25">
      <c r="A12" s="2">
        <f>SUM(TeamTeamPlat[[#This Row],[Master and Commander]:[Paradox Equation]])</f>
        <v>2.6099537037037039E-2</v>
      </c>
      <c r="B12" s="2" t="s">
        <v>133</v>
      </c>
      <c r="C12" s="1" t="s">
        <v>95</v>
      </c>
      <c r="D12" s="1">
        <f>COUNT(TeamTeamPlat[[#This Row],[Master and Commander]:[Paradox Equation]])</f>
        <v>2</v>
      </c>
      <c r="F12">
        <v>1.2743055555555556E-2</v>
      </c>
      <c r="G12">
        <v>1.3356481481481483E-2</v>
      </c>
    </row>
    <row r="13" spans="1:8" x14ac:dyDescent="0.25">
      <c r="A13" s="2">
        <f>SUM(TeamTeamPlat[[#This Row],[Master and Commander]:[Paradox Equation]])</f>
        <v>5.108796296296296E-2</v>
      </c>
      <c r="B13" s="2" t="s">
        <v>133</v>
      </c>
      <c r="C13" s="1" t="s">
        <v>89</v>
      </c>
      <c r="D13" s="1">
        <f>COUNT(TeamTeamPlat[[#This Row],[Master and Commander]:[Paradox Equation]])</f>
        <v>4</v>
      </c>
      <c r="E13">
        <v>1.2222222222222223E-2</v>
      </c>
      <c r="F13">
        <v>1.1759259259259259E-2</v>
      </c>
      <c r="G13">
        <v>1.4027777777777778E-2</v>
      </c>
      <c r="H13">
        <v>1.3078703703703703E-2</v>
      </c>
    </row>
    <row r="14" spans="1:8" x14ac:dyDescent="0.25">
      <c r="A14" s="2">
        <f>SUM(TeamTeamPlat[[#This Row],[Master and Commander]:[Paradox Equation]])</f>
        <v>6.5844907407407408E-2</v>
      </c>
      <c r="B14" s="2" t="s">
        <v>133</v>
      </c>
      <c r="C14" s="1" t="s">
        <v>91</v>
      </c>
      <c r="D14" s="1">
        <f>COUNT(TeamTeamPlat[[#This Row],[Master and Commander]:[Paradox Equation]])</f>
        <v>4</v>
      </c>
      <c r="E14">
        <v>1.4004629629629631E-2</v>
      </c>
      <c r="F14">
        <v>1.4571759259259258E-2</v>
      </c>
      <c r="G14">
        <v>1.539351851851852E-2</v>
      </c>
      <c r="H14">
        <v>2.1875000000000002E-2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1939-818A-4264-904E-AEAD9F1136B9}">
  <dimension ref="A1:H22"/>
  <sheetViews>
    <sheetView workbookViewId="0">
      <selection activeCell="A2" sqref="A2:C21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bestFit="1" customWidth="1"/>
    <col min="12" max="12" width="23.28515625" bestFit="1" customWidth="1"/>
    <col min="13" max="13" width="27.85546875" bestFit="1" customWidth="1"/>
    <col min="14" max="14" width="19.7109375" bestFit="1" customWidth="1"/>
    <col min="15" max="15" width="13.5703125" bestFit="1" customWidth="1"/>
    <col min="16" max="16" width="19.85546875" bestFit="1" customWidth="1"/>
    <col min="17" max="17" width="19.140625" bestFit="1" customWidth="1"/>
    <col min="18" max="20" width="20.42578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SUM(PlayerSoloGold[[#This Row],[Guardian of Peak 15]:[I Am Legion - Part 2]])</f>
        <v>0</v>
      </c>
      <c r="B2" s="1" t="s">
        <v>133</v>
      </c>
      <c r="C2" s="1" t="s">
        <v>51</v>
      </c>
      <c r="D2" s="1">
        <f>COUNT(PlayerSoloGold[[#This Row],[Guardian of Peak 15]:[I Am Legion - Part 2]])</f>
        <v>0</v>
      </c>
      <c r="H2">
        <v>1.3738425925925926E-2</v>
      </c>
    </row>
    <row r="3" spans="1:8" hidden="1" x14ac:dyDescent="0.25">
      <c r="A3" s="2">
        <f>SUM(PlayerSoloGold[[#This Row],[Guardian of Peak 15]:[I Am Legion - Part 2]])</f>
        <v>0</v>
      </c>
      <c r="B3" s="1" t="s">
        <v>133</v>
      </c>
      <c r="C3" s="1" t="s">
        <v>55</v>
      </c>
      <c r="D3" s="1">
        <f>COUNT(PlayerSoloGold[[#This Row],[Guardian of Peak 15]:[I Am Legion - Part 2]])</f>
        <v>0</v>
      </c>
      <c r="H3">
        <v>1.3958333333333335E-2</v>
      </c>
    </row>
    <row r="4" spans="1:8" hidden="1" x14ac:dyDescent="0.25">
      <c r="A4" s="2">
        <f>SUM(PlayerSoloGold[[#This Row],[Guardian of Peak 15]:[I Am Legion - Part 2]])</f>
        <v>1.5995370370370372E-2</v>
      </c>
      <c r="B4" s="1" t="s">
        <v>133</v>
      </c>
      <c r="C4" s="1" t="s">
        <v>45</v>
      </c>
      <c r="D4" s="1">
        <f>COUNT(PlayerSoloGold[[#This Row],[Guardian of Peak 15]:[I Am Legion - Part 2]])</f>
        <v>1</v>
      </c>
      <c r="E4">
        <v>1.5995370370370372E-2</v>
      </c>
      <c r="H4">
        <v>1.1550925925925925E-2</v>
      </c>
    </row>
    <row r="5" spans="1:8" hidden="1" x14ac:dyDescent="0.25">
      <c r="A5" s="2">
        <f>SUM(PlayerSoloGold[[#This Row],[Guardian of Peak 15]:[I Am Legion - Part 2]])</f>
        <v>1.6585648148148148E-2</v>
      </c>
      <c r="B5" s="1" t="s">
        <v>133</v>
      </c>
      <c r="C5" s="1" t="s">
        <v>38</v>
      </c>
      <c r="D5" s="1">
        <f>COUNT(PlayerSoloGold[[#This Row],[Guardian of Peak 15]:[I Am Legion - Part 2]])</f>
        <v>1</v>
      </c>
      <c r="F5">
        <v>1.6585648148148148E-2</v>
      </c>
    </row>
    <row r="6" spans="1:8" hidden="1" x14ac:dyDescent="0.25">
      <c r="A6" s="2">
        <f>SUM(PlayerSoloGold[[#This Row],[Guardian of Peak 15]:[I Am Legion - Part 2]])</f>
        <v>2.2662037037037036E-2</v>
      </c>
      <c r="B6" s="1" t="s">
        <v>133</v>
      </c>
      <c r="C6" s="1" t="s">
        <v>39</v>
      </c>
      <c r="D6" s="1">
        <f>COUNT(PlayerSoloGold[[#This Row],[Guardian of Peak 15]:[I Am Legion - Part 2]])</f>
        <v>1</v>
      </c>
      <c r="E6">
        <v>2.2662037037037036E-2</v>
      </c>
      <c r="H6">
        <v>2.1527777777777781E-2</v>
      </c>
    </row>
    <row r="7" spans="1:8" hidden="1" x14ac:dyDescent="0.25">
      <c r="A7" s="2">
        <f>SUM(PlayerSoloGold[[#This Row],[Guardian of Peak 15]:[I Am Legion - Part 2]])</f>
        <v>2.7696759259259258E-2</v>
      </c>
      <c r="B7" s="1" t="s">
        <v>133</v>
      </c>
      <c r="C7" s="1" t="s">
        <v>49</v>
      </c>
      <c r="D7" s="1">
        <f>COUNT(PlayerSoloGold[[#This Row],[Guardian of Peak 15]:[I Am Legion - Part 2]])</f>
        <v>1</v>
      </c>
      <c r="E7">
        <v>2.7696759259259258E-2</v>
      </c>
    </row>
    <row r="8" spans="1:8" hidden="1" x14ac:dyDescent="0.25">
      <c r="A8" s="2">
        <f>SUM(PlayerSoloGold[[#This Row],[Guardian of Peak 15]:[I Am Legion - Part 2]])</f>
        <v>2.8958333333333332E-2</v>
      </c>
      <c r="B8" s="1" t="s">
        <v>133</v>
      </c>
      <c r="C8" s="1" t="s">
        <v>43</v>
      </c>
      <c r="D8" s="1">
        <f>COUNT(PlayerSoloGold[[#This Row],[Guardian of Peak 15]:[I Am Legion - Part 2]])</f>
        <v>2</v>
      </c>
      <c r="E8">
        <v>1.3854166666666666E-2</v>
      </c>
      <c r="F8">
        <v>1.5104166666666667E-2</v>
      </c>
      <c r="H8">
        <v>1.2118055555555556E-2</v>
      </c>
    </row>
    <row r="9" spans="1:8" hidden="1" x14ac:dyDescent="0.25">
      <c r="A9" s="2">
        <f>SUM(PlayerSoloGold[[#This Row],[Guardian of Peak 15]:[I Am Legion - Part 2]])</f>
        <v>3.4479166666666672E-2</v>
      </c>
      <c r="B9" s="1" t="s">
        <v>133</v>
      </c>
      <c r="C9" s="1" t="s">
        <v>33</v>
      </c>
      <c r="D9" s="1">
        <f>COUNT(PlayerSoloGold[[#This Row],[Guardian of Peak 15]:[I Am Legion - Part 2]])</f>
        <v>2</v>
      </c>
      <c r="E9">
        <v>1.7395833333333336E-2</v>
      </c>
      <c r="F9">
        <v>1.7083333333333336E-2</v>
      </c>
      <c r="H9">
        <v>1.3518518518518518E-2</v>
      </c>
    </row>
    <row r="10" spans="1:8" hidden="1" x14ac:dyDescent="0.25">
      <c r="A10" s="2">
        <f>SUM(PlayerSoloGold[[#This Row],[Guardian of Peak 15]:[I Am Legion - Part 2]])</f>
        <v>3.8101851851851845E-2</v>
      </c>
      <c r="B10" s="1" t="s">
        <v>133</v>
      </c>
      <c r="C10" s="1" t="s">
        <v>53</v>
      </c>
      <c r="D10" s="1">
        <f>COUNT(PlayerSoloGold[[#This Row],[Guardian of Peak 15]:[I Am Legion - Part 2]])</f>
        <v>2</v>
      </c>
      <c r="F10">
        <v>1.7337962962962961E-2</v>
      </c>
      <c r="G10">
        <v>2.0763888888888887E-2</v>
      </c>
      <c r="H10">
        <v>1.5196759259259259E-2</v>
      </c>
    </row>
    <row r="11" spans="1:8" hidden="1" x14ac:dyDescent="0.25">
      <c r="A11" s="2">
        <f>SUM(PlayerSoloGold[[#This Row],[Guardian of Peak 15]:[I Am Legion - Part 2]])</f>
        <v>4.2465277777777768E-2</v>
      </c>
      <c r="B11" s="1" t="s">
        <v>133</v>
      </c>
      <c r="C11" s="1" t="s">
        <v>47</v>
      </c>
      <c r="D11" s="1">
        <f>COUNT(PlayerSoloGold[[#This Row],[Guardian of Peak 15]:[I Am Legion - Part 2]])</f>
        <v>2</v>
      </c>
      <c r="E11">
        <v>2.1111111111111108E-2</v>
      </c>
      <c r="F11">
        <v>2.1354166666666664E-2</v>
      </c>
      <c r="H11">
        <v>1.877314814814815E-2</v>
      </c>
    </row>
    <row r="12" spans="1:8" hidden="1" x14ac:dyDescent="0.25">
      <c r="A12" s="2">
        <f>SUM(PlayerSoloGold[[#This Row],[Guardian of Peak 15]:[I Am Legion - Part 2]])</f>
        <v>4.5416666666666668E-2</v>
      </c>
      <c r="B12" s="1" t="s">
        <v>133</v>
      </c>
      <c r="C12" s="1" t="s">
        <v>134</v>
      </c>
      <c r="D12" s="1">
        <f>COUNT(PlayerSoloGold[[#This Row],[Guardian of Peak 15]:[I Am Legion - Part 2]])</f>
        <v>1</v>
      </c>
      <c r="G12">
        <v>4.5416666666666668E-2</v>
      </c>
    </row>
    <row r="13" spans="1:8" hidden="1" x14ac:dyDescent="0.25">
      <c r="A13" s="2">
        <f>SUM(PlayerSoloGold[[#This Row],[Guardian of Peak 15]:[I Am Legion - Part 2]])</f>
        <v>4.6018518518518514E-2</v>
      </c>
      <c r="B13" s="1" t="s">
        <v>133</v>
      </c>
      <c r="C13" s="1" t="s">
        <v>20</v>
      </c>
      <c r="D13" s="1">
        <f>COUNT(PlayerSoloGold[[#This Row],[Guardian of Peak 15]:[I Am Legion - Part 2]])</f>
        <v>2</v>
      </c>
      <c r="E13">
        <v>2.0763888888888887E-2</v>
      </c>
      <c r="F13">
        <v>2.525462962962963E-2</v>
      </c>
      <c r="H13">
        <v>1.9618055555555555E-2</v>
      </c>
    </row>
    <row r="14" spans="1:8" hidden="1" x14ac:dyDescent="0.25">
      <c r="A14" s="2">
        <f>SUM(PlayerSoloGold[[#This Row],[Guardian of Peak 15]:[I Am Legion - Part 2]])</f>
        <v>4.866898148148148E-2</v>
      </c>
      <c r="B14" s="1" t="s">
        <v>133</v>
      </c>
      <c r="C14" s="1" t="s">
        <v>18</v>
      </c>
      <c r="D14" s="1">
        <f>COUNT(PlayerSoloGold[[#This Row],[Guardian of Peak 15]:[I Am Legion - Part 2]])</f>
        <v>3</v>
      </c>
      <c r="E14">
        <v>1.3888888888888888E-2</v>
      </c>
      <c r="F14">
        <v>1.4560185185185183E-2</v>
      </c>
      <c r="G14">
        <v>2.0219907407407409E-2</v>
      </c>
      <c r="H14">
        <v>1.3101851851851852E-2</v>
      </c>
    </row>
    <row r="15" spans="1:8" hidden="1" x14ac:dyDescent="0.25">
      <c r="A15" s="2">
        <f>SUM(PlayerSoloGold[[#This Row],[Guardian of Peak 15]:[I Am Legion - Part 2]])</f>
        <v>5.2812499999999998E-2</v>
      </c>
      <c r="B15" s="1" t="s">
        <v>133</v>
      </c>
      <c r="C15" s="1" t="s">
        <v>19</v>
      </c>
      <c r="D15" s="1">
        <f>COUNT(PlayerSoloGold[[#This Row],[Guardian of Peak 15]:[I Am Legion - Part 2]])</f>
        <v>3</v>
      </c>
      <c r="E15">
        <v>1.6111111111111111E-2</v>
      </c>
      <c r="F15">
        <v>1.6041666666666666E-2</v>
      </c>
      <c r="G15">
        <v>2.0659722222222222E-2</v>
      </c>
      <c r="H15">
        <v>1.3275462962962963E-2</v>
      </c>
    </row>
    <row r="16" spans="1:8" hidden="1" x14ac:dyDescent="0.25">
      <c r="A16" s="2">
        <f>SUM(PlayerSoloGold[[#This Row],[Guardian of Peak 15]:[I Am Legion - Part 2]])</f>
        <v>5.5173611111111104E-2</v>
      </c>
      <c r="B16" s="1" t="s">
        <v>133</v>
      </c>
      <c r="C16" s="1" t="s">
        <v>10</v>
      </c>
      <c r="D16" s="1">
        <f>COUNT(PlayerSoloGold[[#This Row],[Guardian of Peak 15]:[I Am Legion - Part 2]])</f>
        <v>3</v>
      </c>
      <c r="E16">
        <v>1.8101851851851852E-2</v>
      </c>
      <c r="F16">
        <v>1.7037037037037038E-2</v>
      </c>
      <c r="G16">
        <v>2.0034722222222221E-2</v>
      </c>
      <c r="H16">
        <v>1.3252314814814814E-2</v>
      </c>
    </row>
    <row r="17" spans="1:8" hidden="1" x14ac:dyDescent="0.25">
      <c r="A17" s="2">
        <f>SUM(PlayerSoloGold[[#This Row],[Guardian of Peak 15]:[I Am Legion - Part 2]])</f>
        <v>6.261574074074075E-2</v>
      </c>
      <c r="B17" s="1" t="s">
        <v>133</v>
      </c>
      <c r="C17" s="1" t="s">
        <v>46</v>
      </c>
      <c r="D17" s="1">
        <f>COUNT(PlayerSoloGold[[#This Row],[Guardian of Peak 15]:[I Am Legion - Part 2]])</f>
        <v>3</v>
      </c>
      <c r="E17">
        <v>1.7384259259259262E-2</v>
      </c>
      <c r="F17">
        <v>2.0127314814814817E-2</v>
      </c>
      <c r="G17">
        <v>2.5104166666666664E-2</v>
      </c>
      <c r="H17">
        <v>1.5405092592592593E-2</v>
      </c>
    </row>
    <row r="18" spans="1:8" hidden="1" x14ac:dyDescent="0.25">
      <c r="A18" s="2">
        <f>SUM(PlayerSoloGold[[#This Row],[Guardian of Peak 15]:[I Am Legion - Part 2]])</f>
        <v>7.5497685185185182E-2</v>
      </c>
      <c r="B18" s="1" t="s">
        <v>133</v>
      </c>
      <c r="C18" s="1" t="s">
        <v>48</v>
      </c>
      <c r="D18" s="1">
        <f>COUNT(PlayerSoloGold[[#This Row],[Guardian of Peak 15]:[I Am Legion - Part 2]])</f>
        <v>3</v>
      </c>
      <c r="E18">
        <v>2.2280092592592591E-2</v>
      </c>
      <c r="F18">
        <v>2.1377314814814818E-2</v>
      </c>
      <c r="G18">
        <v>3.184027777777778E-2</v>
      </c>
      <c r="H18">
        <v>1.9467592592592595E-2</v>
      </c>
    </row>
    <row r="19" spans="1:8" hidden="1" x14ac:dyDescent="0.25">
      <c r="A19" s="2">
        <f>SUM(PlayerSoloGold[[#This Row],[Guardian of Peak 15]:[I Am Legion - Part 2]])</f>
        <v>7.5717592592592586E-2</v>
      </c>
      <c r="B19" s="1" t="s">
        <v>133</v>
      </c>
      <c r="C19" s="1" t="s">
        <v>62</v>
      </c>
      <c r="D19" s="1">
        <f>COUNT(PlayerSoloGold[[#This Row],[Guardian of Peak 15]:[I Am Legion - Part 2]])</f>
        <v>3</v>
      </c>
      <c r="E19">
        <v>2.2604166666666665E-2</v>
      </c>
      <c r="F19">
        <v>2.1284722222222222E-2</v>
      </c>
      <c r="G19">
        <v>3.1828703703703706E-2</v>
      </c>
      <c r="H19">
        <v>1.6597222222222222E-2</v>
      </c>
    </row>
    <row r="20" spans="1:8" hidden="1" x14ac:dyDescent="0.25">
      <c r="A20" s="2">
        <f>SUM(PlayerSoloGold[[#This Row],[Guardian of Peak 15]:[I Am Legion - Part 2]])</f>
        <v>8.4027777777777785E-2</v>
      </c>
      <c r="B20" s="1" t="s">
        <v>133</v>
      </c>
      <c r="C20" s="1" t="s">
        <v>16</v>
      </c>
      <c r="D20" s="1">
        <f>COUNT(PlayerSoloGold[[#This Row],[Guardian of Peak 15]:[I Am Legion - Part 2]])</f>
        <v>3</v>
      </c>
      <c r="E20">
        <v>2.9062500000000002E-2</v>
      </c>
      <c r="F20">
        <v>2.2395833333333334E-2</v>
      </c>
      <c r="G20">
        <v>3.2569444444444443E-2</v>
      </c>
      <c r="H20">
        <v>1.9016203703703705E-2</v>
      </c>
    </row>
    <row r="21" spans="1:8" hidden="1" x14ac:dyDescent="0.25">
      <c r="A21" s="2">
        <f>SUM(PlayerSoloGold[[#This Row],[Guardian of Peak 15]:[I Am Legion - Part 2]])</f>
        <v>0.10653935185185184</v>
      </c>
      <c r="B21" s="1" t="s">
        <v>133</v>
      </c>
      <c r="C21" s="1" t="s">
        <v>36</v>
      </c>
      <c r="D21" s="1">
        <f>COUNT(PlayerSoloGold[[#This Row],[Guardian of Peak 15]:[I Am Legion - Part 2]])</f>
        <v>3</v>
      </c>
      <c r="E21">
        <v>2.6631944444444444E-2</v>
      </c>
      <c r="F21">
        <v>3.0706018518518521E-2</v>
      </c>
      <c r="G21">
        <v>4.9201388888888885E-2</v>
      </c>
      <c r="H21">
        <v>2.5011574074074075E-2</v>
      </c>
    </row>
    <row r="22" spans="1:8" hidden="1" x14ac:dyDescent="0.25">
      <c r="A22" s="2">
        <f>SUM(PlayerSoloGold[[#This Row],[Guardian of Peak 15]:[I Am Legion - Part 2]])</f>
        <v>0.11049768518518518</v>
      </c>
      <c r="B22" s="1" t="s">
        <v>133</v>
      </c>
      <c r="C22" s="1" t="s">
        <v>50</v>
      </c>
      <c r="D22" s="1">
        <f>COUNT(PlayerSoloGold[[#This Row],[Guardian of Peak 15]:[I Am Legion - Part 2]])</f>
        <v>3</v>
      </c>
      <c r="E22">
        <v>3.138888888888889E-2</v>
      </c>
      <c r="F22">
        <v>4.0509259259259259E-2</v>
      </c>
      <c r="G22">
        <v>3.8599537037037036E-2</v>
      </c>
      <c r="H22">
        <v>2.6851851851851849E-2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81C-6F9C-4FF0-9E52-08AC4D09FBDF}">
  <dimension ref="A1:H11"/>
  <sheetViews>
    <sheetView workbookViewId="0">
      <selection activeCell="E23" sqref="E23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21.140625" bestFit="1" customWidth="1"/>
    <col min="6" max="6" width="12" bestFit="1" customWidth="1"/>
    <col min="7" max="7" width="20.42578125" bestFit="1" customWidth="1"/>
    <col min="8" max="9" width="15.85546875" bestFit="1" customWidth="1"/>
    <col min="10" max="10" width="20.42578125" bestFit="1" customWidth="1"/>
    <col min="11" max="11" width="12" customWidth="1"/>
    <col min="12" max="12" width="23.28515625" bestFit="1" customWidth="1"/>
    <col min="13" max="13" width="27.85546875" bestFit="1" customWidth="1"/>
    <col min="14" max="14" width="13.5703125" bestFit="1" customWidth="1"/>
    <col min="15" max="15" width="13.140625" bestFit="1" customWidth="1"/>
    <col min="16" max="16" width="19.85546875" bestFit="1" customWidth="1"/>
    <col min="17" max="17" width="19.140625" bestFit="1" customWidth="1"/>
    <col min="18" max="18" width="15.85546875" bestFit="1" customWidth="1"/>
    <col min="19" max="19" width="27.570312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42</v>
      </c>
      <c r="F1" t="s">
        <v>52</v>
      </c>
      <c r="G1" t="s">
        <v>63</v>
      </c>
      <c r="H1" t="s">
        <v>54</v>
      </c>
    </row>
    <row r="2" spans="1:8" hidden="1" x14ac:dyDescent="0.25">
      <c r="A2" s="2">
        <f>SUM(PlayerSoloPlat[[#This Row],[Guardian of Peak 15]:[I Am Legion - Part 2]])</f>
        <v>0</v>
      </c>
      <c r="B2" s="1" t="s">
        <v>133</v>
      </c>
      <c r="C2" s="1" t="s">
        <v>17</v>
      </c>
      <c r="D2" s="1">
        <f>COUNT(PlayerSoloPlat[[#This Row],[Guardian of Peak 15]:[I Am Legion - Part 2]])</f>
        <v>0</v>
      </c>
      <c r="H2">
        <v>1.4756944444444446E-2</v>
      </c>
    </row>
    <row r="3" spans="1:8" hidden="1" x14ac:dyDescent="0.25">
      <c r="A3" s="2">
        <f>SUM(PlayerSoloPlat[[#This Row],[Guardian of Peak 15]:[I Am Legion - Part 2]])</f>
        <v>0</v>
      </c>
      <c r="B3" s="1" t="s">
        <v>133</v>
      </c>
      <c r="C3" s="1" t="s">
        <v>48</v>
      </c>
      <c r="D3" s="1">
        <f>COUNT(PlayerSoloPlat[[#This Row],[Guardian of Peak 15]:[I Am Legion - Part 2]])</f>
        <v>0</v>
      </c>
      <c r="H3">
        <v>2.6886574074074077E-2</v>
      </c>
    </row>
    <row r="4" spans="1:8" hidden="1" x14ac:dyDescent="0.25">
      <c r="A4" s="2">
        <f>SUM(PlayerSoloPlat[[#This Row],[Guardian of Peak 15]:[I Am Legion - Part 2]])</f>
        <v>1.6712962962962961E-2</v>
      </c>
      <c r="B4" s="1" t="s">
        <v>133</v>
      </c>
      <c r="C4" s="1" t="s">
        <v>43</v>
      </c>
      <c r="D4" s="1">
        <f>COUNT(PlayerSoloPlat[[#This Row],[Guardian of Peak 15]:[I Am Legion - Part 2]])</f>
        <v>1</v>
      </c>
      <c r="E4">
        <v>1.6712962962962961E-2</v>
      </c>
      <c r="H4">
        <v>1.2743055555555556E-2</v>
      </c>
    </row>
    <row r="5" spans="1:8" hidden="1" x14ac:dyDescent="0.25">
      <c r="A5" s="2">
        <f>SUM(PlayerSoloPlat[[#This Row],[Guardian of Peak 15]:[I Am Legion - Part 2]])</f>
        <v>1.7245370370370369E-2</v>
      </c>
      <c r="B5" s="1" t="s">
        <v>133</v>
      </c>
      <c r="C5" s="1" t="s">
        <v>18</v>
      </c>
      <c r="D5" s="1">
        <f>COUNT(PlayerSoloPlat[[#This Row],[Guardian of Peak 15]:[I Am Legion - Part 2]])</f>
        <v>1</v>
      </c>
      <c r="E5">
        <v>1.7245370370370369E-2</v>
      </c>
      <c r="H5">
        <v>1.3807870370370371E-2</v>
      </c>
    </row>
    <row r="6" spans="1:8" hidden="1" x14ac:dyDescent="0.25">
      <c r="A6" s="2">
        <f>SUM(PlayerSoloPlat[[#This Row],[Guardian of Peak 15]:[I Am Legion - Part 2]])</f>
        <v>1.7893518518518517E-2</v>
      </c>
      <c r="B6" s="1" t="s">
        <v>133</v>
      </c>
      <c r="C6" s="1" t="s">
        <v>45</v>
      </c>
      <c r="D6" s="1">
        <f>COUNT(PlayerSoloPlat[[#This Row],[Guardian of Peak 15]:[I Am Legion - Part 2]])</f>
        <v>1</v>
      </c>
      <c r="E6">
        <v>1.7893518518518517E-2</v>
      </c>
      <c r="H6">
        <v>1.3726851851851851E-2</v>
      </c>
    </row>
    <row r="7" spans="1:8" hidden="1" x14ac:dyDescent="0.25">
      <c r="A7" s="2">
        <f>SUM(PlayerSoloPlat[[#This Row],[Guardian of Peak 15]:[I Am Legion - Part 2]])</f>
        <v>1.9895833333333331E-2</v>
      </c>
      <c r="B7" s="1" t="s">
        <v>133</v>
      </c>
      <c r="C7" s="1" t="s">
        <v>33</v>
      </c>
      <c r="D7" s="1">
        <f>COUNT(PlayerSoloPlat[[#This Row],[Guardian of Peak 15]:[I Am Legion - Part 2]])</f>
        <v>1</v>
      </c>
      <c r="E7">
        <v>1.9895833333333331E-2</v>
      </c>
      <c r="H7">
        <v>1.556712962962963E-2</v>
      </c>
    </row>
    <row r="8" spans="1:8" hidden="1" x14ac:dyDescent="0.25">
      <c r="A8" s="2">
        <f>SUM(PlayerSoloPlat[[#This Row],[Guardian of Peak 15]:[I Am Legion - Part 2]])</f>
        <v>4.6261574074074073E-2</v>
      </c>
      <c r="B8" s="1" t="s">
        <v>133</v>
      </c>
      <c r="C8" s="1" t="s">
        <v>58</v>
      </c>
      <c r="D8" s="1">
        <f>COUNT(PlayerSoloPlat[[#This Row],[Guardian of Peak 15]:[I Am Legion - Part 2]])</f>
        <v>1</v>
      </c>
      <c r="F8">
        <v>4.6261574074074073E-2</v>
      </c>
    </row>
    <row r="9" spans="1:8" hidden="1" x14ac:dyDescent="0.25">
      <c r="A9" s="2">
        <f>SUM(PlayerSoloPlat[[#This Row],[Guardian of Peak 15]:[I Am Legion - Part 2]])</f>
        <v>7.6689814814814808E-2</v>
      </c>
      <c r="B9" s="1" t="s">
        <v>133</v>
      </c>
      <c r="C9" s="1" t="s">
        <v>19</v>
      </c>
      <c r="D9" s="1">
        <f>COUNT(PlayerSoloPlat[[#This Row],[Guardian of Peak 15]:[I Am Legion - Part 2]])</f>
        <v>3</v>
      </c>
      <c r="E9">
        <v>1.9409722222222221E-2</v>
      </c>
      <c r="F9">
        <v>2.2905092592592591E-2</v>
      </c>
      <c r="G9">
        <v>3.4374999999999996E-2</v>
      </c>
      <c r="H9">
        <v>1.6886574074074075E-2</v>
      </c>
    </row>
    <row r="10" spans="1:8" hidden="1" x14ac:dyDescent="0.25">
      <c r="A10" s="2">
        <f>SUM(PlayerSoloPlat[[#This Row],[Guardian of Peak 15]:[I Am Legion - Part 2]])</f>
        <v>9.5393518518518516E-2</v>
      </c>
      <c r="B10" s="1" t="s">
        <v>133</v>
      </c>
      <c r="C10" s="1" t="s">
        <v>10</v>
      </c>
      <c r="D10" s="1">
        <f>COUNT(PlayerSoloPlat[[#This Row],[Guardian of Peak 15]:[I Am Legion - Part 2]])</f>
        <v>3</v>
      </c>
      <c r="E10">
        <v>2.5752314814814815E-2</v>
      </c>
      <c r="F10">
        <v>3.1157407407407408E-2</v>
      </c>
      <c r="G10">
        <v>3.8483796296296294E-2</v>
      </c>
      <c r="H10">
        <v>2.2523148148148143E-2</v>
      </c>
    </row>
    <row r="11" spans="1:8" hidden="1" x14ac:dyDescent="0.25">
      <c r="A11" s="2">
        <f>SUM(PlayerSoloPlat[[#This Row],[Guardian of Peak 15]:[I Am Legion - Part 2]])</f>
        <v>9.6354166666666657E-2</v>
      </c>
      <c r="B11" s="1" t="s">
        <v>133</v>
      </c>
      <c r="C11" s="1" t="s">
        <v>51</v>
      </c>
      <c r="D11" s="1">
        <f>COUNT(PlayerSoloPlat[[#This Row],[Guardian of Peak 15]:[I Am Legion - Part 2]])</f>
        <v>3</v>
      </c>
      <c r="E11">
        <v>1.6782407407407409E-2</v>
      </c>
      <c r="F11">
        <v>2.2581018518518518E-2</v>
      </c>
      <c r="G11">
        <v>5.6990740740740738E-2</v>
      </c>
      <c r="H11">
        <v>1.3819444444444445E-2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FBCDB-2363-472A-85FB-FB369B60F024}">
  <dimension ref="A1:H20"/>
  <sheetViews>
    <sheetView workbookViewId="0">
      <selection activeCell="A13" sqref="A13:C14"/>
    </sheetView>
  </sheetViews>
  <sheetFormatPr defaultRowHeight="15" x14ac:dyDescent="0.25"/>
  <cols>
    <col min="1" max="1" width="8.140625" bestFit="1" customWidth="1"/>
    <col min="2" max="2" width="4.85546875" bestFit="1" customWidth="1"/>
    <col min="3" max="3" width="16.42578125" bestFit="1" customWidth="1"/>
    <col min="4" max="4" width="8.5703125" bestFit="1" customWidth="1"/>
    <col min="5" max="5" width="42.5703125" bestFit="1" customWidth="1"/>
    <col min="6" max="6" width="16.7109375" bestFit="1" customWidth="1"/>
    <col min="7" max="7" width="18.140625" bestFit="1" customWidth="1"/>
    <col min="8" max="8" width="27" bestFit="1" customWidth="1"/>
    <col min="9" max="9" width="17.7109375" bestFit="1" customWidth="1"/>
    <col min="10" max="10" width="18.140625" bestFit="1" customWidth="1"/>
    <col min="11" max="11" width="27" bestFit="1" customWidth="1"/>
    <col min="12" max="12" width="42.5703125" bestFit="1" customWidth="1"/>
    <col min="13" max="13" width="16.7109375" bestFit="1" customWidth="1"/>
    <col min="14" max="14" width="18.140625" bestFit="1" customWidth="1"/>
    <col min="15" max="15" width="27" bestFit="1" customWidth="1"/>
    <col min="16" max="16" width="17.7109375" bestFit="1" customWidth="1"/>
  </cols>
  <sheetData>
    <row r="1" spans="1:8" x14ac:dyDescent="0.25">
      <c r="A1" t="s">
        <v>131</v>
      </c>
      <c r="B1" t="s">
        <v>133</v>
      </c>
      <c r="C1" t="s">
        <v>2</v>
      </c>
      <c r="D1" t="s">
        <v>132</v>
      </c>
      <c r="E1" t="s">
        <v>32</v>
      </c>
      <c r="F1" t="s">
        <v>37</v>
      </c>
      <c r="G1" t="s">
        <v>40</v>
      </c>
      <c r="H1" t="s">
        <v>41</v>
      </c>
    </row>
    <row r="2" spans="1:8" x14ac:dyDescent="0.25">
      <c r="A2" s="2">
        <f>SUM(PlayerDuoGold[[#This Row],[Monster Mash Special - Blood Rage! - Part 2]:[Mines, Mines everywhere]])</f>
        <v>4.9652777777777782E-2</v>
      </c>
      <c r="B2" s="1" t="s">
        <v>133</v>
      </c>
      <c r="C2" s="1" t="s">
        <v>43</v>
      </c>
      <c r="D2" s="1">
        <f>COUNT(PlayerDuoGold[[#This Row],[Monster Mash Special - Blood Rage! - Part 2]:[Mines, Mines everywhere]])</f>
        <v>4</v>
      </c>
      <c r="E2">
        <v>1.2372685185185186E-2</v>
      </c>
      <c r="F2">
        <v>1.1504629629629629E-2</v>
      </c>
      <c r="G2">
        <v>1.3402777777777777E-2</v>
      </c>
      <c r="H2">
        <v>1.2372685185185186E-2</v>
      </c>
    </row>
    <row r="3" spans="1:8" hidden="1" x14ac:dyDescent="0.25">
      <c r="A3" s="2">
        <f>SUM(PlayerDuoGold[[#This Row],[Monster Mash Special - Blood Rage! - Part 2]:[Mines, Mines everywhere]])</f>
        <v>3.8958333333333331E-2</v>
      </c>
      <c r="B3" s="1" t="s">
        <v>133</v>
      </c>
      <c r="C3" s="1" t="s">
        <v>38</v>
      </c>
      <c r="D3" s="1">
        <f>COUNT(PlayerDuoGold[[#This Row],[Monster Mash Special - Blood Rage! - Part 2]:[Mines, Mines everywhere]])</f>
        <v>3</v>
      </c>
      <c r="F3">
        <v>1.2199074074074072E-2</v>
      </c>
      <c r="G3">
        <v>1.3622685185185184E-2</v>
      </c>
      <c r="H3">
        <v>1.3136574074074077E-2</v>
      </c>
    </row>
    <row r="4" spans="1:8" x14ac:dyDescent="0.25">
      <c r="A4" s="2">
        <f>SUM(PlayerDuoGold[[#This Row],[Monster Mash Special - Blood Rage! - Part 2]:[Mines, Mines everywhere]])</f>
        <v>4.9652777777777782E-2</v>
      </c>
      <c r="B4" s="1" t="s">
        <v>133</v>
      </c>
      <c r="C4" s="1" t="s">
        <v>17</v>
      </c>
      <c r="D4" s="1">
        <f>COUNT(PlayerDuoGold[[#This Row],[Monster Mash Special - Blood Rage! - Part 2]:[Mines, Mines everywhere]])</f>
        <v>4</v>
      </c>
      <c r="E4">
        <v>1.2372685185185186E-2</v>
      </c>
      <c r="F4">
        <v>1.1504629629629629E-2</v>
      </c>
      <c r="G4">
        <v>1.3402777777777777E-2</v>
      </c>
      <c r="H4">
        <v>1.2372685185185186E-2</v>
      </c>
    </row>
    <row r="5" spans="1:8" x14ac:dyDescent="0.25">
      <c r="A5" s="2">
        <f>SUM(PlayerDuoGold[[#This Row],[Monster Mash Special - Blood Rage! - Part 2]:[Mines, Mines everywhere]])</f>
        <v>5.2384259259259262E-2</v>
      </c>
      <c r="B5" s="1" t="s">
        <v>133</v>
      </c>
      <c r="C5" s="1" t="s">
        <v>19</v>
      </c>
      <c r="D5" s="1">
        <f>COUNT(PlayerDuoGold[[#This Row],[Monster Mash Special - Blood Rage! - Part 2]:[Mines, Mines everywhere]])</f>
        <v>4</v>
      </c>
      <c r="E5">
        <v>1.4050925925925927E-2</v>
      </c>
      <c r="F5">
        <v>1.1574074074074075E-2</v>
      </c>
      <c r="G5">
        <v>1.3622685185185184E-2</v>
      </c>
      <c r="H5">
        <v>1.3136574074074077E-2</v>
      </c>
    </row>
    <row r="6" spans="1:8" x14ac:dyDescent="0.25">
      <c r="A6" s="2">
        <f>SUM(PlayerDuoGold[[#This Row],[Monster Mash Special - Blood Rage! - Part 2]:[Mines, Mines everywhere]])</f>
        <v>5.3657407407407404E-2</v>
      </c>
      <c r="B6" s="1" t="s">
        <v>133</v>
      </c>
      <c r="C6" s="1" t="s">
        <v>33</v>
      </c>
      <c r="D6" s="1">
        <f>COUNT(PlayerDuoGold[[#This Row],[Monster Mash Special - Blood Rage! - Part 2]:[Mines, Mines everywhere]])</f>
        <v>4</v>
      </c>
      <c r="E6">
        <v>1.4050925925925927E-2</v>
      </c>
      <c r="F6">
        <v>1.1574074074074075E-2</v>
      </c>
      <c r="G6">
        <v>1.4097222222222221E-2</v>
      </c>
      <c r="H6">
        <v>1.3935185185185184E-2</v>
      </c>
    </row>
    <row r="7" spans="1:8" x14ac:dyDescent="0.25">
      <c r="A7" s="2">
        <f>SUM(PlayerDuoGold[[#This Row],[Monster Mash Special - Blood Rage! - Part 2]:[Mines, Mines everywhere]])</f>
        <v>5.8807870370370371E-2</v>
      </c>
      <c r="B7" s="1" t="s">
        <v>133</v>
      </c>
      <c r="C7" s="1" t="s">
        <v>10</v>
      </c>
      <c r="D7" s="1">
        <f>COUNT(PlayerDuoGold[[#This Row],[Monster Mash Special - Blood Rage! - Part 2]:[Mines, Mines everywhere]])</f>
        <v>4</v>
      </c>
      <c r="E7">
        <v>1.4976851851851852E-2</v>
      </c>
      <c r="F7">
        <v>1.5428240740740741E-2</v>
      </c>
      <c r="G7">
        <v>1.5069444444444443E-2</v>
      </c>
      <c r="H7">
        <v>1.3333333333333334E-2</v>
      </c>
    </row>
    <row r="8" spans="1:8" x14ac:dyDescent="0.25">
      <c r="A8" s="2">
        <f>SUM(PlayerDuoGold[[#This Row],[Monster Mash Special - Blood Rage! - Part 2]:[Mines, Mines everywhere]])</f>
        <v>6.4386574074074068E-2</v>
      </c>
      <c r="B8" s="1" t="s">
        <v>133</v>
      </c>
      <c r="C8" s="1" t="s">
        <v>56</v>
      </c>
      <c r="D8" s="1">
        <f>COUNT(PlayerDuoGold[[#This Row],[Monster Mash Special - Blood Rage! - Part 2]:[Mines, Mines everywhere]])</f>
        <v>4</v>
      </c>
      <c r="E8">
        <v>1.4976851851851852E-2</v>
      </c>
      <c r="F8">
        <v>1.5428240740740741E-2</v>
      </c>
      <c r="G8">
        <v>1.7337962962962961E-2</v>
      </c>
      <c r="H8">
        <v>1.6643518518518519E-2</v>
      </c>
    </row>
    <row r="9" spans="1:8" x14ac:dyDescent="0.25">
      <c r="A9" s="2">
        <f>SUM(PlayerDuoGold[[#This Row],[Monster Mash Special - Blood Rage! - Part 2]:[Mines, Mines everywhere]])</f>
        <v>6.5798611111111113E-2</v>
      </c>
      <c r="B9" s="1" t="s">
        <v>133</v>
      </c>
      <c r="C9" s="1" t="s">
        <v>26</v>
      </c>
      <c r="D9" s="1">
        <f>COUNT(PlayerDuoGold[[#This Row],[Monster Mash Special - Blood Rage! - Part 2]:[Mines, Mines everywhere]])</f>
        <v>4</v>
      </c>
      <c r="E9">
        <v>1.7893518518518517E-2</v>
      </c>
      <c r="F9">
        <v>1.3865740740740739E-2</v>
      </c>
      <c r="G9">
        <v>1.8171296296296297E-2</v>
      </c>
      <c r="H9">
        <v>1.5868055555555555E-2</v>
      </c>
    </row>
    <row r="10" spans="1:8" x14ac:dyDescent="0.25">
      <c r="A10" s="2">
        <f>SUM(PlayerDuoGold[[#This Row],[Monster Mash Special - Blood Rage! - Part 2]:[Mines, Mines everywhere]])</f>
        <v>6.6076388888888879E-2</v>
      </c>
      <c r="B10" s="1" t="s">
        <v>133</v>
      </c>
      <c r="C10" s="1" t="s">
        <v>48</v>
      </c>
      <c r="D10" s="1">
        <f>COUNT(PlayerDuoGold[[#This Row],[Monster Mash Special - Blood Rage! - Part 2]:[Mines, Mines everywhere]])</f>
        <v>4</v>
      </c>
      <c r="E10">
        <v>1.7893518518518517E-2</v>
      </c>
      <c r="F10">
        <v>1.3865740740740739E-2</v>
      </c>
      <c r="G10">
        <v>1.8449074074074073E-2</v>
      </c>
      <c r="H10">
        <v>1.5868055555555555E-2</v>
      </c>
    </row>
    <row r="11" spans="1:8" x14ac:dyDescent="0.25">
      <c r="A11" s="2">
        <f>SUM(PlayerDuoGold[[#This Row],[Monster Mash Special - Blood Rage! - Part 2]:[Mines, Mines everywhere]])</f>
        <v>7.1782407407407406E-2</v>
      </c>
      <c r="B11" s="1" t="s">
        <v>133</v>
      </c>
      <c r="C11" s="1" t="s">
        <v>50</v>
      </c>
      <c r="D11" s="1">
        <f>COUNT(PlayerDuoGold[[#This Row],[Monster Mash Special - Blood Rage! - Part 2]:[Mines, Mines everywhere]])</f>
        <v>4</v>
      </c>
      <c r="E11">
        <v>1.7337962962962961E-2</v>
      </c>
      <c r="F11">
        <v>1.6122685185185184E-2</v>
      </c>
      <c r="G11">
        <v>1.8043981481481484E-2</v>
      </c>
      <c r="H11">
        <v>2.0277777777777777E-2</v>
      </c>
    </row>
    <row r="12" spans="1:8" x14ac:dyDescent="0.25">
      <c r="A12" s="2">
        <f>SUM(PlayerDuoGold[[#This Row],[Monster Mash Special - Blood Rage! - Part 2]:[Mines, Mines everywhere]])</f>
        <v>7.317129629629629E-2</v>
      </c>
      <c r="B12" s="1" t="s">
        <v>133</v>
      </c>
      <c r="C12" s="1" t="s">
        <v>69</v>
      </c>
      <c r="D12" s="1">
        <f>COUNT(PlayerDuoGold[[#This Row],[Monster Mash Special - Blood Rage! - Part 2]:[Mines, Mines everywhere]])</f>
        <v>4</v>
      </c>
      <c r="E12">
        <v>1.7337962962962961E-2</v>
      </c>
      <c r="F12">
        <v>1.7511574074074072E-2</v>
      </c>
      <c r="G12">
        <v>1.8043981481481484E-2</v>
      </c>
      <c r="H12">
        <v>2.0277777777777777E-2</v>
      </c>
    </row>
    <row r="13" spans="1:8" x14ac:dyDescent="0.25">
      <c r="A13" s="2">
        <f>SUM(PlayerDuoGold[[#This Row],[Monster Mash Special - Blood Rage! - Part 2]:[Mines, Mines everywhere]])</f>
        <v>7.9699074074074075E-2</v>
      </c>
      <c r="B13" s="1" t="s">
        <v>133</v>
      </c>
      <c r="C13" s="1" t="s">
        <v>138</v>
      </c>
      <c r="D13" s="1">
        <f>COUNT(PlayerDuoGold[[#This Row],[Monster Mash Special - Blood Rage! - Part 2]:[Mines, Mines everywhere]])</f>
        <v>4</v>
      </c>
      <c r="E13">
        <v>2.1053240740740744E-2</v>
      </c>
      <c r="F13">
        <v>2.071759259259259E-2</v>
      </c>
      <c r="G13">
        <v>1.8217592592592594E-2</v>
      </c>
      <c r="H13">
        <v>1.9710648148148147E-2</v>
      </c>
    </row>
    <row r="14" spans="1:8" x14ac:dyDescent="0.25">
      <c r="A14" s="2">
        <f>SUM(PlayerDuoGold[[#This Row],[Monster Mash Special - Blood Rage! - Part 2]:[Mines, Mines everywhere]])</f>
        <v>7.9699074074074075E-2</v>
      </c>
      <c r="B14" s="1" t="s">
        <v>133</v>
      </c>
      <c r="C14" s="1" t="s">
        <v>137</v>
      </c>
      <c r="D14" s="1">
        <f>COUNT(PlayerDuoGold[[#This Row],[Monster Mash Special - Blood Rage! - Part 2]:[Mines, Mines everywhere]])</f>
        <v>4</v>
      </c>
      <c r="E14">
        <v>2.1053240740740744E-2</v>
      </c>
      <c r="F14">
        <v>2.071759259259259E-2</v>
      </c>
      <c r="G14">
        <v>1.8217592592592594E-2</v>
      </c>
      <c r="H14">
        <v>1.9710648148148147E-2</v>
      </c>
    </row>
    <row r="15" spans="1:8" hidden="1" x14ac:dyDescent="0.25">
      <c r="A15" s="2">
        <f>SUM(PlayerDuoGold[[#This Row],[Monster Mash Special - Blood Rage! - Part 2]:[Mines, Mines everywhere]])</f>
        <v>1.357638888888889E-2</v>
      </c>
      <c r="B15" s="1" t="s">
        <v>133</v>
      </c>
      <c r="C15" s="1" t="s">
        <v>51</v>
      </c>
      <c r="D15" s="1">
        <f>COUNT(PlayerDuoGold[[#This Row],[Monster Mash Special - Blood Rage! - Part 2]:[Mines, Mines everywhere]])</f>
        <v>1</v>
      </c>
      <c r="H15">
        <v>1.357638888888889E-2</v>
      </c>
    </row>
    <row r="16" spans="1:8" x14ac:dyDescent="0.25">
      <c r="A16" s="2">
        <f>SUM(PlayerDuoGold[[#This Row],[Monster Mash Special - Blood Rage! - Part 2]:[Mines, Mines everywhere]])</f>
        <v>8.0023148148148149E-2</v>
      </c>
      <c r="B16" s="1" t="s">
        <v>133</v>
      </c>
      <c r="C16" s="1" t="s">
        <v>16</v>
      </c>
      <c r="D16" s="1">
        <f>COUNT(PlayerDuoGold[[#This Row],[Monster Mash Special - Blood Rage! - Part 2]:[Mines, Mines everywhere]])</f>
        <v>4</v>
      </c>
      <c r="E16">
        <v>2.1365740740740741E-2</v>
      </c>
      <c r="F16">
        <v>1.8622685185185183E-2</v>
      </c>
      <c r="G16">
        <v>1.9641203703703706E-2</v>
      </c>
      <c r="H16">
        <v>2.0393518518518519E-2</v>
      </c>
    </row>
    <row r="17" spans="1:8" hidden="1" x14ac:dyDescent="0.25">
      <c r="A17" s="2">
        <f>SUM(PlayerDuoGold[[#This Row],[Monster Mash Special - Blood Rage! - Part 2]:[Mines, Mines everywhere]])</f>
        <v>1.8171296296296297E-2</v>
      </c>
      <c r="B17" s="1" t="s">
        <v>133</v>
      </c>
      <c r="C17" s="1" t="s">
        <v>20</v>
      </c>
      <c r="D17" s="1">
        <f>COUNT(PlayerDuoGold[[#This Row],[Monster Mash Special - Blood Rage! - Part 2]:[Mines, Mines everywhere]])</f>
        <v>1</v>
      </c>
      <c r="G17">
        <v>1.8171296296296297E-2</v>
      </c>
    </row>
    <row r="18" spans="1:8" x14ac:dyDescent="0.25">
      <c r="A18" s="2">
        <f>SUM(PlayerDuoGold[[#This Row],[Monster Mash Special - Blood Rage! - Part 2]:[Mines, Mines everywhere]])</f>
        <v>8.0023148148148149E-2</v>
      </c>
      <c r="B18" s="1" t="s">
        <v>133</v>
      </c>
      <c r="C18" s="1" t="s">
        <v>35</v>
      </c>
      <c r="D18" s="1">
        <f>COUNT(PlayerDuoGold[[#This Row],[Monster Mash Special - Blood Rage! - Part 2]:[Mines, Mines everywhere]])</f>
        <v>4</v>
      </c>
      <c r="E18">
        <v>2.1365740740740741E-2</v>
      </c>
      <c r="F18">
        <v>1.8622685185185183E-2</v>
      </c>
      <c r="G18">
        <v>1.9641203703703706E-2</v>
      </c>
      <c r="H18">
        <v>2.0393518518518519E-2</v>
      </c>
    </row>
    <row r="19" spans="1:8" x14ac:dyDescent="0.25">
      <c r="A19" s="2">
        <f>SUM(PlayerDuoGold[[#This Row],[Monster Mash Special - Blood Rage! - Part 2]:[Mines, Mines everywhere]])</f>
        <v>8.368055555555555E-2</v>
      </c>
      <c r="B19" s="1" t="s">
        <v>133</v>
      </c>
      <c r="C19" s="1" t="s">
        <v>28</v>
      </c>
      <c r="D19" s="1">
        <f>COUNT(PlayerDuoGold[[#This Row],[Monster Mash Special - Blood Rage! - Part 2]:[Mines, Mines everywhere]])</f>
        <v>4</v>
      </c>
      <c r="E19">
        <v>2.0162037037037037E-2</v>
      </c>
      <c r="F19">
        <v>1.832175925925926E-2</v>
      </c>
      <c r="G19">
        <v>2.1064814814814814E-2</v>
      </c>
      <c r="H19">
        <v>2.4131944444444445E-2</v>
      </c>
    </row>
    <row r="20" spans="1:8" x14ac:dyDescent="0.25">
      <c r="A20" s="2">
        <f>SUM(PlayerDuoGold[[#This Row],[Monster Mash Special - Blood Rage! - Part 2]:[Mines, Mines everywhere]])</f>
        <v>9.1701388888888888E-2</v>
      </c>
      <c r="B20" s="1" t="s">
        <v>133</v>
      </c>
      <c r="C20" s="1" t="s">
        <v>36</v>
      </c>
      <c r="D20" s="1">
        <f>COUNT(PlayerDuoGold[[#This Row],[Monster Mash Special - Blood Rage! - Part 2]:[Mines, Mines everywhere]])</f>
        <v>4</v>
      </c>
      <c r="E20">
        <v>2.5057870370370373E-2</v>
      </c>
      <c r="F20">
        <v>1.6122685185185184E-2</v>
      </c>
      <c r="G20">
        <v>2.1145833333333332E-2</v>
      </c>
      <c r="H20">
        <v>2.9374999999999998E-2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b a 4 f a 3 3 - a 9 b 7 - 4 5 b 8 - 8 b 9 8 - 6 d e 2 d d c 2 4 2 5 6 "   x m l n s = " h t t p : / / s c h e m a s . m i c r o s o f t . c o m / D a t a M a s h u p " > A A A A A E I G A A B Q S w M E F A A C A A g A X V a j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d V q N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V a j T v 0 X 5 + s 6 A w A A N S I A A B M A H A B G b 3 J t d W x h c y 9 T Z W N 0 a W 9 u M S 5 t I K I Y A C i g F A A A A A A A A A A A A A A A A A A A A A A A A A A A A O 1 Z U W / a M B B + R + I / W N k L S B H a t G k P q 3 h o o e 2 q F Y 0 C 0 h 4 A T W 4 4 i l f H Z r b T g V D / + 2 w H k j Q B R r c 2 4 8 E 8 l O p 8 v j t / n 7 + D I x I C R T h D / f j 9 3 U m 1 U q 3 I G R Y w Q V 2 K l y B 6 E Z O o i S i o C t K v P o 9 E A N p w v g i A N r 5 x c X / L + X 3 t g l B o t D h T w J S s m U 1 n y z i A W e l i N a v 7 i E W U + k i J C O q + j Z a m + D 7 A t 9 T E j R O s h l c K w q a X O n j + F 8 I m T c / 6 e e P H Y R s r P I 7 D v P F a M 8 z u d M 2 D 5 R w 8 H c V 6 N Q Y C M z n l I m x x G o X M L M p a P q e / W q 3 T e L o 2 7 Y I U L N S j j 1 b e A H B Y M L Y j g Q 1 W m w U W h b c g 4 i U y n Z I g o m p Z 2 H W G J R S M f R A E Z M F 8 S l V x P 2 e R 8 b x i 6 u O H h j l J X K E 5 b y H s H A K C 6 R P 7 Y 3 0 D l e Z D g e G 3 x 3 / J F K s + U H 0 H j K 2 W g 9 N H g I M Z G s b V j v U O U / g D Z g r x K V I z Q F 3 g c 0 0 K w m y C h r Z S 4 / U 2 S X k p e D Q v Z L T W W r 6 g D F h P 8 d y Q Z I 6 o X U A q N C B h U t 4 1 k a r R I a w 2 3 B A 0 r h c Z y h 4 o 3 W G s i f c a r g p h 2 6 r P C s R c D y c P J 4 / j k I d l 4 3 j E 0 c F S l 9 3 D V g 0 F e a S 3 7 H D c 4 8 3 r + v R J k t N b z H V E R f R h v H q C a w 9 C / q A j x t c 7 E z R e W J u L E K / y y B p c 0 h v S J Q 9 c J W H T q N Z e K 6 b 1 Y z D b + g 9 h w T a P o W H U Y J x Q m 2 X Q 7 u 5 H Y b 2 q Y a 9 u L y K L / D X c m Y 9 0 1 5 R c U / o P T a n c T + l n S / 3 J s f z V 0 W g 7 7 a h 7 l B 1 j a 2 6 4 6 X a x w q s 7 G 2 v 1 b z u r B d p c G a u l u r 0 i e / t t 9 Z U a 7 o 5 m d 3 Q d N + X l k t P J K / G S o y U W b o 4 U k 9 5 z f K z 5 E I S / o k 4 y f O h E 2 / l I R e I 4 S T g p R y M 7 O X E a y f D R j s q R i M 7 j F H I o I 6 U I Z C c j T h 8 Z N v q c l i M Q k 8 g p 5 G B O S p H I b k 6 c R p I f Q P d O I 5 t f S N 0 s U j o n O x X y r 5 y 4 O e R 5 X O y b Q l 6 Q C z e D H M 5 H G d p w 8 8 e f u d g 3 f b w c F W 7 2 O J i N E o T h 5 o 7 9 T G x 7 D G N x + z T q C v 5 D o y t H n f P P X y 9 G x n P U w V K i 8 + l U 2 9 F 7 1 O m i Q U u v 2 S j o b L n + O t x Y U L n w U A g K o + G V 7 G K B 9 f 8 g b i I Q y 6 Z 5 t u P b x w Z N 7 5 Q Z 0 P I u P f g Z E V 2 c d R 2 f / A Z Q S w E C L Q A U A A I A C A B d V q N O o I R L R 6 Y A A A D 4 A A A A E g A A A A A A A A A A A A A A A A A A A A A A Q 2 9 u Z m l n L 1 B h Y 2 t h Z 2 U u e G 1 s U E s B A i 0 A F A A C A A g A X V a j T g / K 6 a u k A A A A 6 Q A A A B M A A A A A A A A A A A A A A A A A 8 g A A A F t D b 2 5 0 Z W 5 0 X 1 R 5 c G V z X S 5 4 b W x Q S w E C L Q A U A A I A C A B d V q N O / R f n 6 z o D A A A 1 I g A A E w A A A A A A A A A A A A A A A A D j A Q A A R m 9 y b X V s Y X M v U 2 V j d G l v b j E u b V B L B Q Y A A A A A A w A D A M I A A A B q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3 w A A A A A A A B b f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G F 5 Z X J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Y X l l c l J 1 b n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M z c 2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A 1 L T A z V D A 4 O j U w O j U 5 L j U 0 M z c 0 M j R a I i A v P j x F b n R y e S B U e X B l P S J G a W x s Q 2 9 s d W 1 u V H l w Z X M i I F Z h b H V l P S J z Q m d Z R 0 J R W T 0 i I C 8 + P E V u d H J 5 I F R 5 c G U 9 I l F 1 Z X J 5 S U Q i I F Z h b H V l P S J z N W E x Z D g x Z T g t O D k z Y S 0 0 M W V m L T k y Z D M t O T c y M G M 5 N T A 2 M D R h I i A v P j x F b n R y e S B U e X B l P S J G a W x s Q 2 9 s d W 1 u T m F t Z X M i I F Z h b H V l P S J z W y Z x d W 9 0 O 0 J h c 2 U m c X V v d D s s J n F 1 b 3 Q 7 R G l m Z m l j d W x 0 e S Z x d W 9 0 O y w m c X V v d D t Q b G F 5 Z X I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U G x h e W V y J n F 1 b 3 Q 7 X S w m c X V v d D t x d W V y e V J l b G F 0 a W 9 u c 2 h p c H M m c X V v d D s 6 W 1 0 s J n F 1 b 3 Q 7 Y 2 9 s d W 1 u S W R l b n R p d G l l c y Z x d W 9 0 O z p b J n F 1 b 3 Q 7 U 2 V j d G l v b j E v U G x h e W V y U n V u c y 9 H c m 9 1 c G V k I F J v d 3 M u e 0 J h c 2 U s M H 0 m c X V v d D s s J n F 1 b 3 Q 7 U 2 V j d G l v b j E v U G x h e W V y U n V u c y 9 H c m 9 1 c G V k I F J v d 3 M u e 0 R p Z m Z p Y 3 V s d H k s M X 0 m c X V v d D s s J n F 1 b 3 Q 7 U 2 V j d G l v b j E v U G x h e W V y U n V u c y 9 H c m 9 1 c G V k I F J v d 3 M u e 1 B s Y X l l c i w y f S Z x d W 9 0 O y w m c X V v d D t T Z W N 0 a W 9 u M S 9 Q b G F 5 Z X J S d W 5 z L 0 d y b 3 V w Z W Q g U m 9 3 c y 5 7 Q m V z d C B U a W 1 l L D N 9 J n F 1 b 3 Q 7 L C Z x d W 9 0 O 1 N l Y 3 R p b 2 4 x L 1 B s Y X l l c l J 1 b n M v R 3 J v d X B l Z C B S b 3 d z L n t U e X B l L D R 9 J n F 1 b 3 Q 7 X S w m c X V v d D t D b 2 x 1 b W 5 D b 3 V u d C Z x d W 9 0 O z o 1 L C Z x d W 9 0 O 0 t l e U N v b H V t b k 5 h b W V z J n F 1 b 3 Q 7 O l s m c X V v d D t C Y X N l J n F 1 b 3 Q 7 L C Z x d W 9 0 O 0 R p Z m Z p Y 3 V s d H k m c X V v d D s s J n F 1 b 3 Q 7 U G x h e W V y J n F 1 b 3 Q 7 X S w m c X V v d D t D b 2 x 1 b W 5 J Z G V u d G l 0 a W V z J n F 1 b 3 Q 7 O l s m c X V v d D t T Z W N 0 a W 9 u M S 9 Q b G F 5 Z X J S d W 5 z L 0 d y b 3 V w Z W Q g U m 9 3 c y 5 7 Q m F z Z S w w f S Z x d W 9 0 O y w m c X V v d D t T Z W N 0 a W 9 u M S 9 Q b G F 5 Z X J S d W 5 z L 0 d y b 3 V w Z W Q g U m 9 3 c y 5 7 R G l m Z m l j d W x 0 e S w x f S Z x d W 9 0 O y w m c X V v d D t T Z W N 0 a W 9 u M S 9 Q b G F 5 Z X J S d W 5 z L 0 d y b 3 V w Z W Q g U m 9 3 c y 5 7 U G x h e W V y L D J 9 J n F 1 b 3 Q 7 L C Z x d W 9 0 O 1 N l Y 3 R p b 2 4 x L 1 B s Y X l l c l J 1 b n M v R 3 J v d X B l Z C B S b 3 d z L n t C Z X N 0 I F R p b W U s M 3 0 m c X V v d D s s J n F 1 b 3 Q 7 U 2 V j d G l v b j E v U G x h e W V y U n V u c y 9 H c m 9 1 c G V k I F J v d 3 M u e 1 R 5 c G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Y X l l c l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n V u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V G F y Z 2 V 0 I i B W Y W x 1 Z T 0 i c 1 R l Y W 1 S d W 5 z I i A v P j x F b n R y e S B U e X B l P S J R d W V y e U l E I i B W Y W x 1 Z T 0 i c 2 M 2 M G M y Y T g x L T Q 0 O G E t N G E 0 O C 1 h Z G M z L T c z O D V h M z M 1 M G Z i Y S I g L z 4 8 R W 5 0 c n k g V H l w Z T 0 i T G 9 h Z G V k V G 9 B b m F s e X N p c 1 N l c n Z p Y 2 V z I i B W Y W x 1 Z T 0 i b D A i I C 8 + P E V u d H J 5 I F R 5 c G U 9 I k Z p b G x D b 3 V u d C I g V m F s d W U 9 I m w y M T c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k u N T Y 1 N z Q 3 N l o i I C 8 + P E V u d H J 5 I F R 5 c G U 9 I k Z p b G x D b 2 x 1 b W 5 U e X B l c y I g V m F s d W U 9 I n N C Z 1 l H Q l F Z P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2 x 1 b W 5 O Y W 1 l c y I g V m F s d W U 9 I n N b J n F 1 b 3 Q 7 Q m F z Z S Z x d W 9 0 O y w m c X V v d D t E a W Z m a W N 1 b H R 5 J n F 1 b 3 Q 7 L C Z x d W 9 0 O 1 R l Y W 0 m c X V v d D s s J n F 1 b 3 Q 7 Q m V z d C B U a W 1 l J n F 1 b 3 Q 7 L C Z x d W 9 0 O 1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C Y X N l J n F 1 b 3 Q 7 L C Z x d W 9 0 O 0 R p Z m Z p Y 3 V s d H k m c X V v d D s s J n F 1 b 3 Q 7 V G V h b S Z x d W 9 0 O 1 0 s J n F 1 b 3 Q 7 c X V l c n l S Z W x h d G l v b n N o a X B z J n F 1 b 3 Q 7 O l t d L C Z x d W 9 0 O 2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Q 2 9 s d W 1 u Q 2 9 1 b n Q m c X V v d D s 6 N S w m c X V v d D t L Z X l D b 2 x 1 b W 5 O Y W 1 l c y Z x d W 9 0 O z p b J n F 1 b 3 Q 7 Q m F z Z S Z x d W 9 0 O y w m c X V v d D t E a W Z m a W N 1 b H R 5 J n F 1 b 3 Q 7 L C Z x d W 9 0 O 1 R l Y W 0 m c X V v d D t d L C Z x d W 9 0 O 0 N v b H V t b k l k Z W 5 0 a X R p Z X M m c X V v d D s 6 W y Z x d W 9 0 O 1 N l Y 3 R p b 2 4 x L 1 R l Y W 1 S d W 5 z L 0 d y b 3 V w Z W Q g U m 9 3 c y 5 7 Q m F z Z S w w f S Z x d W 9 0 O y w m c X V v d D t T Z W N 0 a W 9 u M S 9 U Z W F t U n V u c y 9 H c m 9 1 c G V k I F J v d 3 M u e 0 R p Z m Z p Y 3 V s d H k s M X 0 m c X V v d D s s J n F 1 b 3 Q 7 U 2 V j d G l v b j E v V G V h b V J 1 b n M v R 3 J v d X B l Z C B S b 3 d z L n t U Z W F t L D J 9 J n F 1 b 3 Q 7 L C Z x d W 9 0 O 1 N l Y 3 R p b 2 4 x L 1 R l Y W 1 S d W 5 z L 0 d y b 3 V w Z W Q g U m 9 3 c y 5 7 Q m V z d C B U a W 1 l L D N 9 J n F 1 b 3 Q 7 L C Z x d W 9 0 O 1 N l Y 3 R p b 2 4 x L 1 R l Y W 1 S d W 5 z L 0 d y b 3 V w Z W Q g U m 9 3 c y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J 1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U G x h e W V y U n V u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S d W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J 1 b n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N 0 Z X J S Y W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z d G V y U m F j Z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x O S 0 w N S 0 w M 1 Q w O D o 1 M D o 1 O C 4 z O D E 0 N z k 0 W i I g L z 4 8 R W 5 0 c n k g V H l w Z T 0 i R m l s b E N v b H V t b l R 5 c G V z I i B W Y W x 1 Z T 0 i c 0 J n V U Z C U V V G Q l F V R k J R V U Z C U V V G Q l F V P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1 h c 3 R l c l J h Y 2 U v U G l 2 b 3 R l Z C B D b 2 x 1 b W 4 u e 1 B s Y X l l c i w w f S Z x d W 9 0 O y w m c X V v d D t T Z W N 0 a W 9 u M S 9 N Y X N 0 Z X J S Y W N l L 1 B p d m 9 0 Z W Q g Q 2 9 s d W 1 u L n t N b 2 5 z d G V y I E 1 h c 2 g g U 3 B l Y 2 l h b C A t I E J s b 2 9 k I F J h Z 2 U h I C 0 g U G F y d C A y L D F 9 J n F 1 b 3 Q 7 L C Z x d W 9 0 O 1 N l Y 3 R p b 2 4 x L 0 1 h c 3 R l c l J h Y 2 U v U G l 2 b 3 R l Z C B D b 2 x 1 b W 4 u e 0 t p b G w g S X Q g V 2 l 0 a C B G a X J l L D J 9 J n F 1 b 3 Q 7 L C Z x d W 9 0 O 1 N l Y 3 R p b 2 4 x L 0 1 h c 3 R l c l J h Y 2 U v U G l 2 b 3 R l Z C B D b 2 x 1 b W 4 u e 0 R l Y W R s e S B Q c m V j a X N p b 2 4 s M 3 0 m c X V v d D s s J n F 1 b 3 Q 7 U 2 V j d G l v b j E v T W F z d G V y U m F j Z S 9 Q a X Z v d G V k I E N v b H V t b i 5 7 T W l u Z X M s I E 1 p b m V z I G V 2 Z X J 5 d 2 h l c m U s N H 0 m c X V v d D s s J n F 1 b 3 Q 7 U 2 V j d G l v b j E v T W F z d G V y U m F j Z S 9 Q a X Z v d G V k I E N v b H V t b i 5 7 R 3 V h c m R p Y W 4 g b 2 Y g U G V h a y A x N S w 1 f S Z x d W 9 0 O y w m c X V v d D t T Z W N 0 a W 9 u M S 9 N Y X N 0 Z X J S Y W N l L 1 B p d m 9 0 Z W Q g Q 2 9 s d W 1 u L n t H S S B S Y W l k Z X I s N n 0 m c X V v d D s s J n F 1 b 3 Q 7 U 2 V j d G l v b j E v T W F z d G V y U m F j Z S 9 Q a X Z v d G V k I E N v b H V t b i 5 7 S S B B b S B M Z W d p b 2 4 g L S B Q Y X J 0 I D I s N 3 0 m c X V v d D s s J n F 1 b 3 Q 7 U 2 V j d G l v b j E v T W F z d G V y U m F j Z S 9 Q a X Z v d G V k I E N v b H V t b i 5 7 V G h l I F Z l b m 9 t I E F J L D h 9 J n F 1 b 3 Q 7 L C Z x d W 9 0 O 1 N l Y 3 R p b 2 4 x L 0 1 h c 3 R l c l J h Y 2 U v U G l 2 b 3 R l Z C B D b 2 x 1 b W 4 u e 0 1 h c 3 R l c i B h b m Q g Q 2 9 t b W F u Z G V y L D l 9 J n F 1 b 3 Q 7 L C Z x d W 9 0 O 1 N l Y 3 R p b 2 4 x L 0 1 h c 3 R l c l J h Y 2 U v U G l 2 b 3 R l Z C B D b 2 x 1 b W 4 u e 0 F z c 3 V t a W 5 n I E R p c m V j d C B D b 2 5 0 c m 9 s L D E w f S Z x d W 9 0 O y w m c X V v d D t T Z W N 0 a W 9 u M S 9 N Y X N 0 Z X J S Y W N l L 1 B p d m 9 0 Z W Q g Q 2 9 s d W 1 u L n t O b 3 J t Y W 5 k e S B F b m d p b m V l c i B T c X V h Z C w x M X 0 m c X V v d D s s J n F 1 b 3 Q 7 U 2 V j d G l v b j E v T W F z d G V y U m F j Z S 9 Q a X Z v d G V k I E N v b H V t b i 5 7 U G F y Y W R v e C B F c X V h d G l v b i w x M n 0 m c X V v d D s s J n F 1 b 3 Q 7 U 2 V j d G l v b j E v T W F z d G V y U m F j Z S 9 Q a X Z v d G V k I E N v b H V t b i 5 7 V G h l I E Z p c 3 Q g b 2 Y g T G 9 y Z C B W Z W 5 v b S w x M 3 0 m c X V v d D s s J n F 1 b 3 Q 7 U 2 V j d G l v b j E v T W F z d G V y U m F j Z S 9 Q a X Z v d G V k I E N v b H V t b i 5 7 Q S B I b 3 V z Z S B E a X Z p Z G V k L D E 0 f S Z x d W 9 0 O y w m c X V v d D t T Z W N 0 a W 9 u M S 9 N Y X N 0 Z X J S Y W N l L 1 B p d m 9 0 Z W Q g Q 2 9 s d W 1 u L n t X Z S B E b 2 5 c d T A w M j d 0 I E Z l Z W w g T G l r Z S B E Y W 5 j a W 5 n L D E 1 f S Z x d W 9 0 O y w m c X V v d D t T Z W N 0 a W 9 u M S 9 N Y X N 0 Z X J S Y W N l L 1 B p d m 9 0 Z W Q g Q 2 9 s d W 1 u L n t T Y 2 9 1 d C w g V G F u a y w g U 3 V w c G 9 y d C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s s J n F 1 b 3 Q 7 R 3 V h c m R p Y W 4 g b 2 Y g U G V h a y A x N S Z x d W 9 0 O y w m c X V v d D t H S S B S Y W l k Z X I m c X V v d D s s J n F 1 b 3 Q 7 S S B B b S B M Z W d p b 2 4 g L S B Q Y X J 0 I D I m c X V v d D s s J n F 1 b 3 Q 7 V G h l I F Z l b m 9 t I E F J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l F 1 Z X J 5 S U Q i I F Z h b H V l P S J z Z G Y 2 Z W U y M D k t Y T I x Z C 0 0 Z T Y x L T h l N D M t M D U 3 N 2 Z i O G F i N G R i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X N 0 Z X J S Y W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J h Y 2 U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j w v S X R l b V B h d G g + P C 9 J d G V t T G 9 j Y X R p b 2 4 + P F N 0 Y W J s Z U V u d H J p Z X M + P E V u d H J 5 I F R 5 c G U 9 I k Z p b G x U Y X J n Z X Q i I F Z h b H V l P S J z T G V n a W 9 u I i A v P j x F b n R y e S B U e X B l P S J R d W V y e U l E I i B W Y W x 1 Z T 0 i c z l j M D A x M D N k L T F j N G E t N G N l O C 0 5 N 2 V h L W I z Z m V h Z W Y 1 Y z c 2 O S I g L z 4 8 R W 5 0 c n k g V H l w Z T 0 i T G 9 h Z G V k V G 9 B b m F s e X N p c 1 N l c n Z p Y 2 V z I i B W Y W x 1 Z T 0 i b D A i I C 8 + P E V u d H J 5 I F R 5 c G U 9 I k Z p b G x D b 2 x 1 b W 5 U e X B l c y I g V m F s d W U 9 I n N C Z 1 V G Q l F V R k J R V U Z C U V V G Q l F V R k J R V T 0 i I C 8 + P E V u d H J 5 I F R 5 c G U 9 I k Z p b G x M Y X N 0 V X B k Y X R l Z C I g V m F s d W U 9 I m Q y M D E 5 L T A 1 L T A z V D A 4 O j U w O j U 4 L j M 5 O D Q 4 M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y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J n F 1 b 3 Q 7 U G x h e W V y J n F 1 b 3 Q 7 X S w m c X V v d D t x d W V y e V J l b G F 0 a W 9 u c 2 h p c H M m c X V v d D s 6 W 1 0 s J n F 1 b 3 Q 7 Y 2 9 s d W 1 u S W R l b n R p d G l l c y Z x d W 9 0 O z p b J n F 1 b 3 Q 7 U 2 V j d G l v b j E v T G V n a W 9 u L 1 B p d m 9 0 Z W Q g Q 2 9 s d W 1 u L n t Q b G F 5 Z X I s M H 0 m c X V v d D s s J n F 1 b 3 Q 7 U 2 V j d G l v b j E v T G V n a W 9 u L 1 B p d m 9 0 Z W Q g Q 2 9 s d W 1 u L n t N b 2 5 z d G V y I E 1 h c 2 g g U 3 B l Y 2 l h b C A t I E J s b 2 9 k I F J h Z 2 U h I C 0 g U G F y d C A y L D F 9 J n F 1 b 3 Q 7 L C Z x d W 9 0 O 1 N l Y 3 R p b 2 4 x L 0 x l Z 2 l v b i 9 Q a X Z v d G V k I E N v b H V t b i 5 7 S 2 l s b C B J d C B X a X R o I E Z p c m U s M n 0 m c X V v d D s s J n F 1 b 3 Q 7 U 2 V j d G l v b j E v T G V n a W 9 u L 1 B p d m 9 0 Z W Q g Q 2 9 s d W 1 u L n t E Z W F k b H k g U H J l Y 2 l z a W 9 u L D N 9 J n F 1 b 3 Q 7 L C Z x d W 9 0 O 1 N l Y 3 R p b 2 4 x L 0 x l Z 2 l v b i 9 Q a X Z v d G V k I E N v b H V t b i 5 7 T W l u Z X M s I E 1 p b m V z I G V 2 Z X J 5 d 2 h l c m U s N H 0 m c X V v d D s s J n F 1 b 3 Q 7 U 2 V j d G l v b j E v T G V n a W 9 u L 1 B p d m 9 0 Z W Q g Q 2 9 s d W 1 u L n t H d W F y Z G l h b i B v Z i B Q Z W F r I D E 1 L D V 9 J n F 1 b 3 Q 7 L C Z x d W 9 0 O 1 N l Y 3 R p b 2 4 x L 0 x l Z 2 l v b i 9 Q a X Z v d G V k I E N v b H V t b i 5 7 R 0 k g U m F p Z G V y L D Z 9 J n F 1 b 3 Q 7 L C Z x d W 9 0 O 1 N l Y 3 R p b 2 4 x L 0 x l Z 2 l v b i 9 Q a X Z v d G V k I E N v b H V t b i 5 7 S S B B b S B M Z W d p b 2 4 g L S B Q Y X J 0 I D I s N 3 0 m c X V v d D s s J n F 1 b 3 Q 7 U 2 V j d G l v b j E v T G V n a W 9 u L 1 B p d m 9 0 Z W Q g Q 2 9 s d W 1 u L n t U a G U g V m V u b 2 0 g Q U k s O H 0 m c X V v d D s s J n F 1 b 3 Q 7 U 2 V j d G l v b j E v T G V n a W 9 u L 1 B p d m 9 0 Z W Q g Q 2 9 s d W 1 u L n t N Y X N 0 Z X I g Y W 5 k I E N v b W 1 h b m R l c i w 5 f S Z x d W 9 0 O y w m c X V v d D t T Z W N 0 a W 9 u M S 9 M Z W d p b 2 4 v U G l 2 b 3 R l Z C B D b 2 x 1 b W 4 u e 0 F z c 3 V t a W 5 n I E R p c m V j d C B D b 2 5 0 c m 9 s L D E w f S Z x d W 9 0 O y w m c X V v d D t T Z W N 0 a W 9 u M S 9 M Z W d p b 2 4 v U G l 2 b 3 R l Z C B D b 2 x 1 b W 4 u e 0 5 v c m 1 h b m R 5 I E V u Z 2 l u Z W V y I F N x d W F k L D E x f S Z x d W 9 0 O y w m c X V v d D t T Z W N 0 a W 9 u M S 9 M Z W d p b 2 4 v U G l 2 b 3 R l Z C B D b 2 x 1 b W 4 u e 1 B h c m F k b 3 g g R X F 1 Y X R p b 2 4 s M T J 9 J n F 1 b 3 Q 7 L C Z x d W 9 0 O 1 N l Y 3 R p b 2 4 x L 0 x l Z 2 l v b i 9 Q a X Z v d G V k I E N v b H V t b i 5 7 V G h l I E Z p c 3 Q g b 2 Y g T G 9 y Z C B W Z W 5 v b S w x M 3 0 m c X V v d D s s J n F 1 b 3 Q 7 U 2 V j d G l v b j E v T G V n a W 9 u L 1 B p d m 9 0 Z W Q g Q 2 9 s d W 1 u L n t B I E h v d X N l I E R p d m l k Z W Q s M T R 9 J n F 1 b 3 Q 7 L C Z x d W 9 0 O 1 N l Y 3 R p b 2 4 x L 0 x l Z 2 l v b i 9 Q a X Z v d G V k I E N v b H V t b i 5 7 V 2 U g R G 9 u X H U w M D I 3 d C B G Z W V s I E x p a 2 U g R G F u Y 2 l u Z y w x N X 0 m c X V v d D s s J n F 1 b 3 Q 7 U 2 V j d G l v b j E v T G V n a W 9 u L 1 B p d m 9 0 Z W Q g Q 2 9 s d W 1 u L n t T Y 2 9 1 d C w g V G F u a y w g U 3 V w c G 9 y d C w x N n 0 m c X V v d D t d L C Z x d W 9 0 O 0 N v b H V t b k N v d W 5 0 J n F 1 b 3 Q 7 O j E 3 L C Z x d W 9 0 O 0 t l e U N v b H V t b k 5 h b W V z J n F 1 b 3 Q 7 O l s m c X V v d D t Q b G F 5 Z X I m c X V v d D t d L C Z x d W 9 0 O 0 N v b H V t b k l k Z W 5 0 a X R p Z X M m c X V v d D s 6 W y Z x d W 9 0 O 1 N l Y 3 R p b 2 4 x L 0 x l Z 2 l v b i 9 Q a X Z v d G V k I E N v b H V t b i 5 7 U G x h e W V y L D B 9 J n F 1 b 3 Q 7 L C Z x d W 9 0 O 1 N l Y 3 R p b 2 4 x L 0 x l Z 2 l v b i 9 Q a X Z v d G V k I E N v b H V t b i 5 7 T W 9 u c 3 R l c i B N Y X N o I F N w Z W N p Y W w g L S B C b G 9 v Z C B S Y W d l I S A t I F B h c n Q g M i w x f S Z x d W 9 0 O y w m c X V v d D t T Z W N 0 a W 9 u M S 9 M Z W d p b 2 4 v U G l 2 b 3 R l Z C B D b 2 x 1 b W 4 u e 0 t p b G w g S X Q g V 2 l 0 a C B G a X J l L D J 9 J n F 1 b 3 Q 7 L C Z x d W 9 0 O 1 N l Y 3 R p b 2 4 x L 0 x l Z 2 l v b i 9 Q a X Z v d G V k I E N v b H V t b i 5 7 R G V h Z G x 5 I F B y Z W N p c 2 l v b i w z f S Z x d W 9 0 O y w m c X V v d D t T Z W N 0 a W 9 u M S 9 M Z W d p b 2 4 v U G l 2 b 3 R l Z C B D b 2 x 1 b W 4 u e 0 1 p b m V z L C B N a W 5 l c y B l d m V y e X d o Z X J l L D R 9 J n F 1 b 3 Q 7 L C Z x d W 9 0 O 1 N l Y 3 R p b 2 4 x L 0 x l Z 2 l v b i 9 Q a X Z v d G V k I E N v b H V t b i 5 7 R 3 V h c m R p Y W 4 g b 2 Y g U G V h a y A x N S w 1 f S Z x d W 9 0 O y w m c X V v d D t T Z W N 0 a W 9 u M S 9 M Z W d p b 2 4 v U G l 2 b 3 R l Z C B D b 2 x 1 b W 4 u e 0 d J I F J h a W R l c i w 2 f S Z x d W 9 0 O y w m c X V v d D t T Z W N 0 a W 9 u M S 9 M Z W d p b 2 4 v U G l 2 b 3 R l Z C B D b 2 x 1 b W 4 u e 0 k g Q W 0 g T G V n a W 9 u I C 0 g U G F y d C A y L D d 9 J n F 1 b 3 Q 7 L C Z x d W 9 0 O 1 N l Y 3 R p b 2 4 x L 0 x l Z 2 l v b i 9 Q a X Z v d G V k I E N v b H V t b i 5 7 V G h l I F Z l b m 9 t I E F J L D h 9 J n F 1 b 3 Q 7 L C Z x d W 9 0 O 1 N l Y 3 R p b 2 4 x L 0 x l Z 2 l v b i 9 Q a X Z v d G V k I E N v b H V t b i 5 7 T W F z d G V y I G F u Z C B D b 2 1 t Y W 5 k Z X I s O X 0 m c X V v d D s s J n F 1 b 3 Q 7 U 2 V j d G l v b j E v T G V n a W 9 u L 1 B p d m 9 0 Z W Q g Q 2 9 s d W 1 u L n t B c 3 N 1 b W l u Z y B E a X J l Y 3 Q g Q 2 9 u d H J v b C w x M H 0 m c X V v d D s s J n F 1 b 3 Q 7 U 2 V j d G l v b j E v T G V n a W 9 u L 1 B p d m 9 0 Z W Q g Q 2 9 s d W 1 u L n t O b 3 J t Y W 5 k e S B F b m d p b m V l c i B T c X V h Z C w x M X 0 m c X V v d D s s J n F 1 b 3 Q 7 U 2 V j d G l v b j E v T G V n a W 9 u L 1 B p d m 9 0 Z W Q g Q 2 9 s d W 1 u L n t Q Y X J h Z G 9 4 I E V x d W F 0 a W 9 u L D E y f S Z x d W 9 0 O y w m c X V v d D t T Z W N 0 a W 9 u M S 9 M Z W d p b 2 4 v U G l 2 b 3 R l Z C B D b 2 x 1 b W 4 u e 1 R o Z S B G a X N 0 I G 9 m I E x v c m Q g V m V u b 2 0 s M T N 9 J n F 1 b 3 Q 7 L C Z x d W 9 0 O 1 N l Y 3 R p b 2 4 x L 0 x l Z 2 l v b i 9 Q a X Z v d G V k I E N v b H V t b i 5 7 Q S B I b 3 V z Z S B E a X Z p Z G V k L D E 0 f S Z x d W 9 0 O y w m c X V v d D t T Z W N 0 a W 9 u M S 9 M Z W d p b 2 4 v U G l 2 b 3 R l Z C B D b 2 x 1 b W 4 u e 1 d l I E R v b l x 1 M D A y N 3 Q g R m V l b C B M a W t l I E R h b m N p b m c s M T V 9 J n F 1 b 3 Q 7 L C Z x d W 9 0 O 1 N l Y 3 R p b 2 4 x L 0 x l Z 2 l v b i 9 Q a X Z v d G V k I E N v b H V t b i 5 7 U 2 N v d X Q s I F R h b m s s I F N 1 c H B v c n Q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D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B s Y X l l c l R l Y W 1 Q b G F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4 L j Q y N j Q 4 O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Z m Y 2 N j N m M z U t O D B i N S 0 0 N T J j L W J h Y m Q t N T M y O T h k Z j k y N T Q 2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Z W F t U G x h d C 9 Q a X Z v d G V k I E N v b H V t b i 5 7 U G x h e W V y L D B 9 J n F 1 b 3 Q 7 L C Z x d W 9 0 O 1 N l Y 3 R p b 2 4 x L 1 B s Y X l l c l R l Y W 1 Q b G F 0 L 1 B p d m 9 0 Z W Q g Q 2 9 s d W 1 u L n t N Y X N 0 Z X I g Y W 5 k I E N v b W 1 h b m R l c i w x f S Z x d W 9 0 O y w m c X V v d D t T Z W N 0 a W 9 u M S 9 Q b G F 5 Z X J U Z W F t U G x h d C 9 Q a X Z v d G V k I E N v b H V t b i 5 7 Q X N z d W 1 p b m c g R G l y Z W N 0 I E N v b n R y b 2 w s M n 0 m c X V v d D s s J n F 1 b 3 Q 7 U 2 V j d G l v b j E v U G x h e W V y V G V h b V B s Y X Q v U G l 2 b 3 R l Z C B D b 2 x 1 b W 4 u e 0 5 v c m 1 h b m R 5 I E V u Z 2 l u Z W V y I F N x d W F k L D N 9 J n F 1 b 3 Q 7 L C Z x d W 9 0 O 1 N l Y 3 R p b 2 4 x L 1 B s Y X l l c l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l Y W 1 Q b G F 0 L 1 B p d m 9 0 Z W Q g Q 2 9 s d W 1 u L n t Q b G F 5 Z X I s M H 0 m c X V v d D s s J n F 1 b 3 Q 7 U 2 V j d G l v b j E v U G x h e W V y V G V h b V B s Y X Q v U G l 2 b 3 R l Z C B D b 2 x 1 b W 4 u e 0 1 h c 3 R l c i B h b m Q g Q 2 9 t b W F u Z G V y L D F 9 J n F 1 b 3 Q 7 L C Z x d W 9 0 O 1 N l Y 3 R p b 2 4 x L 1 B s Y X l l c l R l Y W 1 Q b G F 0 L 1 B p d m 9 0 Z W Q g Q 2 9 s d W 1 u L n t B c 3 N 1 b W l u Z y B E a X J l Y 3 Q g Q 2 9 u d H J v b C w y f S Z x d W 9 0 O y w m c X V v d D t T Z W N 0 a W 9 u M S 9 Q b G F 5 Z X J U Z W F t U G x h d C 9 Q a X Z v d G V k I E N v b H V t b i 5 7 T m 9 y b W F u Z H k g R W 5 n a W 5 l Z X I g U 3 F 1 Y W Q s M 3 0 m c X V v d D s s J n F 1 b 3 Q 7 U 2 V j d G l v b j E v U G x h e W V y V G V h b V B s Y X Q v U G l 2 b 3 R l Z C B D b 2 x 1 b W 4 u e 1 B h c m F k b 3 g g R X F 1 Y X R p b 2 4 s N H 0 m c X V v d D t d L C Z x d W 9 0 O 1 J l b G F 0 a W 9 u c 2 h p c E l u Z m 8 m c X V v d D s 6 W 1 1 9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Z W F t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U G x h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Z W F t R 2 9 s Z D w v S X R l b V B h d G g + P C 9 J d G V t T G 9 j Y X R p b 2 4 + P F N 0 Y W J s Z U V u d H J p Z X M + P E V u d H J 5 I F R 5 c G U 9 I k Z p b G x U Y X J n Z X Q i I F Z h b H V l P S J z U G x h e W V y V G V h b U d v b G Q i I C 8 + P E V u d H J 5 I F R 5 c G U 9 I l F 1 Z X J 5 S U Q i I F Z h b H V l P S J z N z N h Z m Q y Y T U t M j E y Z C 0 0 M D F h L W I x Y T U t Z j c 5 N W V l N W U 2 Y z F j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g u N D Q 1 N D k z O V o i I C 8 + P E V u d H J 5 I F R 5 c G U 9 I k Z p b G x D b 2 x 1 b W 5 U e X B l c y I g V m F s d W U 9 I n N C Z 1 V G Q l F V P S I g L z 4 8 R W 5 0 c n k g V H l w Z T 0 i R m l s b E N v b H V t b k 5 h b W V z I i B W Y W x 1 Z T 0 i c 1 s m c X V v d D t Q b G F 5 Z X I m c X V v d D s s J n F 1 b 3 Q 7 T W F z d G V y I G F u Z C B D b 2 1 t Y W 5 k Z X I m c X V v d D s s J n F 1 b 3 Q 7 Q X N z d W 1 p b m c g R G l y Z W N 0 I E N v b n R y b 2 w m c X V v d D s s J n F 1 b 3 Q 7 T m 9 y b W F u Z H k g R W 5 n a W 5 l Z X I g U 3 F 1 Y W Q m c X V v d D s s J n F 1 b 3 Q 7 U G F y Y W R v e C B F c X V h d G l v b i Z x d W 9 0 O 1 0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R l Y W 1 H b 2 x k L 1 B p d m 9 0 Z W Q g Q 2 9 s d W 1 u L n t Q b G F 5 Z X I s M H 0 m c X V v d D s s J n F 1 b 3 Q 7 U 2 V j d G l v b j E v U G x h e W V y V G V h b U d v b G Q v U G l 2 b 3 R l Z C B D b 2 x 1 b W 4 u e 0 1 h c 3 R l c i B h b m Q g Q 2 9 t b W F u Z G V y L D F 9 J n F 1 b 3 Q 7 L C Z x d W 9 0 O 1 N l Y 3 R p b 2 4 x L 1 B s Y X l l c l R l Y W 1 H b 2 x k L 1 B p d m 9 0 Z W Q g Q 2 9 s d W 1 u L n t B c 3 N 1 b W l u Z y B E a X J l Y 3 Q g Q 2 9 u d H J v b C w y f S Z x d W 9 0 O y w m c X V v d D t T Z W N 0 a W 9 u M S 9 Q b G F 5 Z X J U Z W F t R 2 9 s Z C 9 Q a X Z v d G V k I E N v b H V t b i 5 7 T m 9 y b W F u Z H k g R W 5 n a W 5 l Z X I g U 3 F 1 Y W Q s M 3 0 m c X V v d D s s J n F 1 b 3 Q 7 U 2 V j d G l v b j E v U G x h e W V y V G V h b U d v b G Q v U G l 2 b 3 R l Z C B D b 2 x 1 b W 4 u e 1 B h c m F k b 3 g g R X F 1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V G V h b U d v b G Q v U G l 2 b 3 R l Z C B D b 2 x 1 b W 4 u e 1 B s Y X l l c i w w f S Z x d W 9 0 O y w m c X V v d D t T Z W N 0 a W 9 u M S 9 Q b G F 5 Z X J U Z W F t R 2 9 s Z C 9 Q a X Z v d G V k I E N v b H V t b i 5 7 T W F z d G V y I G F u Z C B D b 2 1 t Y W 5 k Z X I s M X 0 m c X V v d D s s J n F 1 b 3 Q 7 U 2 V j d G l v b j E v U G x h e W V y V G V h b U d v b G Q v U G l 2 b 3 R l Z C B D b 2 x 1 b W 4 u e 0 F z c 3 V t a W 5 n I E R p c m V j d C B D b 2 5 0 c m 9 s L D J 9 J n F 1 b 3 Q 7 L C Z x d W 9 0 O 1 N l Y 3 R p b 2 4 x L 1 B s Y X l l c l R l Y W 1 H b 2 x k L 1 B p d m 9 0 Z W Q g Q 2 9 s d W 1 u L n t O b 3 J t Y W 5 k e S B F b m d p b m V l c i B T c X V h Z C w z f S Z x d W 9 0 O y w m c X V v d D t T Z W N 0 a W 9 u M S 9 Q b G F 5 Z X J U Z W F t R 2 9 s Z C 9 Q a X Z v d G V k I E N v b H V t b i 5 7 U G F y Y W R v e C B F c X V h d G l v b i w 0 f S Z x d W 9 0 O 1 0 s J n F 1 b 3 Q 7 U m V s Y X R p b 2 5 z a G l w S W 5 m b y Z x d W 9 0 O z p b X X 0 i I C 8 + P E V u d H J 5 I F R 5 c G U 9 I k Z p b G x D b 3 V u d C I g V m F s d W U 9 I m w x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l R l Y W 1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l Y W 1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G V h b U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Q b G F 0 P C 9 J d G V t U G F 0 a D 4 8 L 0 l 0 Z W 1 M b 2 N h d G l v b j 4 8 U 3 R h Y m x l R W 5 0 c m l l c z 4 8 R W 5 0 c n k g V H l w Z T 0 i R m l s b F R h c m d l d C I g V m F s d W U 9 I n N Q b G F 5 Z X J U c m l v U G x h d C I g L z 4 8 R W 5 0 c n k g V H l w Z T 0 i U X V l c n l J R C I g V m F s d W U 9 I n N k Z j d i M W Q y N i 1 i M T Y 2 L T R m M T k t O T l i O S 1 k M G Q w M W E 2 Y W I 2 N D M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O C 4 0 N z Q 1 M D A w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U a G U g R m l z d C B v Z i B M b 3 J k I F Z l b m 9 t J n F 1 b 3 Q 7 L C Z x d W 9 0 O 0 E g S G 9 1 c 2 U g R G l 2 a W R l Z C Z x d W 9 0 O y w m c X V v d D t X Z S B E b 2 5 c d T A w M j d 0 I E Z l Z W w g T G l r Z S B E Y W 5 j a W 5 n J n F 1 b 3 Q 7 L C Z x d W 9 0 O 1 N j b 3 V 0 L C B U Y W 5 r L C B T d X B w b 3 J 0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x h e W V y V H J p b 1 B s Y X Q v U G l 2 b 3 R l Z C B D b 2 x 1 b W 4 u e 1 B s Y X l l c i w w f S Z x d W 9 0 O y w m c X V v d D t T Z W N 0 a W 9 u M S 9 Q b G F 5 Z X J U c m l v U G x h d C 9 Q a X Z v d G V k I E N v b H V t b i 5 7 V G h l I E Z p c 3 Q g b 2 Y g T G 9 y Z C B W Z W 5 v b S w x f S Z x d W 9 0 O y w m c X V v d D t T Z W N 0 a W 9 u M S 9 Q b G F 5 Z X J U c m l v U G x h d C 9 Q a X Z v d G V k I E N v b H V t b i 5 7 Q S B I b 3 V z Z S B E a X Z p Z G V k L D J 9 J n F 1 b 3 Q 7 L C Z x d W 9 0 O 1 N l Y 3 R p b 2 4 x L 1 B s Y X l l c l R y a W 9 Q b G F 0 L 1 B p d m 9 0 Z W Q g Q 2 9 s d W 1 u L n t X Z S B E b 2 5 c d T A w M j d 0 I E Z l Z W w g T G l r Z S B E Y W 5 j a W 5 n L D N 9 J n F 1 b 3 Q 7 L C Z x d W 9 0 O 1 N l Y 3 R p b 2 4 x L 1 B s Y X l l c l R y a W 9 Q b G F 0 L 1 B p d m 9 0 Z W Q g Q 2 9 s d W 1 u L n t T Y 2 9 1 d C w g V G F u a y w g U 3 V w c G 9 y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U c m l v U G x h d C 9 Q a X Z v d G V k I E N v b H V t b i 5 7 U G x h e W V y L D B 9 J n F 1 b 3 Q 7 L C Z x d W 9 0 O 1 N l Y 3 R p b 2 4 x L 1 B s Y X l l c l R y a W 9 Q b G F 0 L 1 B p d m 9 0 Z W Q g Q 2 9 s d W 1 u L n t U a G U g R m l z d C B v Z i B M b 3 J k I F Z l b m 9 t L D F 9 J n F 1 b 3 Q 7 L C Z x d W 9 0 O 1 N l Y 3 R p b 2 4 x L 1 B s Y X l l c l R y a W 9 Q b G F 0 L 1 B p d m 9 0 Z W Q g Q 2 9 s d W 1 u L n t B I E h v d X N l I E R p d m l k Z W Q s M n 0 m c X V v d D s s J n F 1 b 3 Q 7 U 2 V j d G l v b j E v U G x h e W V y V H J p b 1 B s Y X Q v U G l 2 b 3 R l Z C B D b 2 x 1 b W 4 u e 1 d l I E R v b l x 1 M D A y N 3 Q g R m V l b C B M a W t l I E R h b m N p b m c s M 3 0 m c X V v d D s s J n F 1 b 3 Q 7 U 2 V j d G l v b j E v U G x h e W V y V H J p b 1 B s Y X Q v U G l 2 b 3 R l Z C B D b 2 x 1 b W 4 u e 1 N j b 3 V 0 L C B U Y W 5 r L C B T d X B w b 3 J 0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V H J p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V H J p b 0 d v b G Q 8 L 0 l 0 Z W 1 Q Y X R o P j w v S X R l b U x v Y 2 F 0 a W 9 u P j x T d G F i b G V F b n R y a W V z P j x F b n R y e S B U e X B l P S J G a W x s V G F y Z 2 V 0 I i B W Y W x 1 Z T 0 i c 1 B s Y X l l c l R y a W 9 H b 2 x k I i A v P j x F b n R y e S B U e X B l P S J R d W V y e U l E I i B W Y W x 1 Z T 0 i c 2 N k N D c z N m Q 4 L T A w M j E t N D N l Y y 1 i M G F j L W Y 3 Z m F i Z T Z j M j N j N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3 L j E 0 M D E 5 N z V a I i A v P j x F b n R y e S B U e X B l P S J G a W x s R X J y b 3 J D b 3 V u d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U c m l v R 2 9 s Z C 9 Q a X Z v d G V k I E N v b H V t b i 5 7 U G x h e W V y L D B 9 J n F 1 b 3 Q 7 L C Z x d W 9 0 O 1 N l Y 3 R p b 2 4 x L 1 B s Y X l l c l R y a W 9 H b 2 x k L 1 B p d m 9 0 Z W Q g Q 2 9 s d W 1 u L n t U a G U g R m l z d C B v Z i B M b 3 J k I F Z l b m 9 t L D F 9 J n F 1 b 3 Q 7 L C Z x d W 9 0 O 1 N l Y 3 R p b 2 4 x L 1 B s Y X l l c l R y a W 9 H b 2 x k L 1 B p d m 9 0 Z W Q g Q 2 9 s d W 1 u L n t B I E h v d X N l I E R p d m l k Z W Q s M n 0 m c X V v d D s s J n F 1 b 3 Q 7 U 2 V j d G l v b j E v U G x h e W V y V H J p b 0 d v b G Q v U G l 2 b 3 R l Z C B D b 2 x 1 b W 4 u e 1 d l I E R v b l x 1 M D A y N 3 Q g R m V l b C B M a W t l I E R h b m N p b m c s M 3 0 m c X V v d D s s J n F 1 b 3 Q 7 U 2 V j d G l v b j E v U G x h e W V y V H J p b 0 d v b G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l R y a W 9 H b 2 x k L 1 B p d m 9 0 Z W Q g Q 2 9 s d W 1 u L n t Q b G F 5 Z X I s M H 0 m c X V v d D s s J n F 1 b 3 Q 7 U 2 V j d G l v b j E v U G x h e W V y V H J p b 0 d v b G Q v U G l 2 b 3 R l Z C B D b 2 x 1 b W 4 u e 1 R o Z S B G a X N 0 I G 9 m I E x v c m Q g V m V u b 2 0 s M X 0 m c X V v d D s s J n F 1 b 3 Q 7 U 2 V j d G l v b j E v U G x h e W V y V H J p b 0 d v b G Q v U G l 2 b 3 R l Z C B D b 2 x 1 b W 4 u e 0 E g S G 9 1 c 2 U g R G l 2 a W R l Z C w y f S Z x d W 9 0 O y w m c X V v d D t T Z W N 0 a W 9 u M S 9 Q b G F 5 Z X J U c m l v R 2 9 s Z C 9 Q a X Z v d G V k I E N v b H V t b i 5 7 V 2 U g R G 9 u X H U w M D I 3 d C B G Z W V s I E x p a 2 U g R G F u Y 2 l u Z y w z f S Z x d W 9 0 O y w m c X V v d D t T Z W N 0 a W 9 u M S 9 Q b G F 5 Z X J U c m l v R 2 9 s Z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M j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U c m l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P C 9 J d G V t U G F 0 a D 4 8 L 0 l 0 Z W 1 M b 2 N h d G l v b j 4 8 U 3 R h Y m x l R W 5 0 c m l l c z 4 8 R W 5 0 c n k g V H l w Z T 0 i R m l s b F R h c m d l d C I g V m F s d W U 9 I n N Q b G F 5 Z X J E d W 9 Q b G F 0 I i A v P j x F b n R y e S B U e X B l P S J R d W V y e U l E I i B W Y W x 1 Z T 0 i c 2 F l O W U 1 N 2 Y 0 L T d m N T M t N D c 4 Y i 1 h N z E 5 L W E 0 M 2 U 5 O W M 1 Y T g 3 M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c u M j E z M j E 1 M l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k R 1 b 1 B s Y X Q v U G l 2 b 3 R l Z C B D b 2 x 1 b W 4 u e 1 B s Y X l l c i w w f S Z x d W 9 0 O y w m c X V v d D t T Z W N 0 a W 9 u M S 9 Q b G F 5 Z X J E d W 9 Q b G F 0 L 1 B p d m 9 0 Z W Q g Q 2 9 s d W 1 u L n t N b 2 5 z d G V y I E 1 h c 2 g g U 3 B l Y 2 l h b C A t I E J s b 2 9 k I F J h Z 2 U h I C 0 g U G F y d C A y L D F 9 J n F 1 b 3 Q 7 L C Z x d W 9 0 O 1 N l Y 3 R p b 2 4 x L 1 B s Y X l l c k R 1 b 1 B s Y X Q v U G l 2 b 3 R l Z C B D b 2 x 1 b W 4 u e 0 t p b G w g S X Q g V 2 l 0 a C B G a X J l L D J 9 J n F 1 b 3 Q 7 L C Z x d W 9 0 O 1 N l Y 3 R p b 2 4 x L 1 B s Y X l l c k R 1 b 1 B s Y X Q v U G l 2 b 3 R l Z C B D b 2 x 1 b W 4 u e 0 R l Y W R s e S B Q c m V j a X N p b 2 4 s M 3 0 m c X V v d D s s J n F 1 b 3 Q 7 U 2 V j d G l v b j E v U G x h e W V y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R H V v U G x h d C 9 Q a X Z v d G V k I E N v b H V t b i 5 7 U G x h e W V y L D B 9 J n F 1 b 3 Q 7 L C Z x d W 9 0 O 1 N l Y 3 R p b 2 4 x L 1 B s Y X l l c k R 1 b 1 B s Y X Q v U G l 2 b 3 R l Z C B D b 2 x 1 b W 4 u e 0 1 v b n N 0 Z X I g T W F z a C B T c G V j a W F s I C 0 g Q m x v b 2 Q g U m F n Z S E g L S B Q Y X J 0 I D I s M X 0 m c X V v d D s s J n F 1 b 3 Q 7 U 2 V j d G l v b j E v U G x h e W V y R H V v U G x h d C 9 Q a X Z v d G V k I E N v b H V t b i 5 7 S 2 l s b C B J d C B X a X R o I E Z p c m U s M n 0 m c X V v d D s s J n F 1 b 3 Q 7 U 2 V j d G l v b j E v U G x h e W V y R H V v U G x h d C 9 Q a X Z v d G V k I E N v b H V t b i 5 7 R G V h Z G x 5 I F B y Z W N p c 2 l v b i w z f S Z x d W 9 0 O y w m c X V v d D t T Z W N 0 a W 9 u M S 9 Q b G F 5 Z X J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s Y X l l c k R 1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D w v S X R l b V B h d G g + P C 9 J d G V t T G 9 j Y X R p b 2 4 + P F N 0 Y W J s Z U V u d H J p Z X M + P E V u d H J 5 I F R 5 c G U 9 I k Z p b G x U Y X J n Z X Q i I F Z h b H V l P S J z U G x h e W V y R H V v R 2 9 s Z C I g L z 4 8 R W 5 0 c n k g V H l w Z T 0 i U X V l c n l J R C I g V m F s d W U 9 I n M w N D k 5 O D c x Z i 0 x N z A 4 L T R i N j U t O W E 3 M i 1 l M G V l N D Q z M G N m M D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y 4 y N D U y M j E 3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N b 2 5 z d G V y I E 1 h c 2 g g U 3 B l Y 2 l h b C A t I E J s b 2 9 k I F J h Z 2 U h I C 0 g U G F y d C A y J n F 1 b 3 Q 7 L C Z x d W 9 0 O 0 t p b G w g S X Q g V 2 l 0 a C B G a X J l J n F 1 b 3 Q 7 L C Z x d W 9 0 O 0 R l Y W R s e S B Q c m V j a X N p b 2 4 m c X V v d D s s J n F 1 b 3 Q 7 T W l u Z X M s I E 1 p b m V z I G V 2 Z X J 5 d 2 h l c m U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E d W 9 H b 2 x k L 1 B p d m 9 0 Z W Q g Q 2 9 s d W 1 u L n t Q b G F 5 Z X I s M H 0 m c X V v d D s s J n F 1 b 3 Q 7 U 2 V j d G l v b j E v U G x h e W V y R H V v R 2 9 s Z C 9 Q a X Z v d G V k I E N v b H V t b i 5 7 T W 9 u c 3 R l c i B N Y X N o I F N w Z W N p Y W w g L S B C b G 9 v Z C B S Y W d l I S A t I F B h c n Q g M i w x f S Z x d W 9 0 O y w m c X V v d D t T Z W N 0 a W 9 u M S 9 Q b G F 5 Z X J E d W 9 H b 2 x k L 1 B p d m 9 0 Z W Q g Q 2 9 s d W 1 u L n t L a W x s I E l 0 I F d p d G g g R m l y Z S w y f S Z x d W 9 0 O y w m c X V v d D t T Z W N 0 a W 9 u M S 9 Q b G F 5 Z X J E d W 9 H b 2 x k L 1 B p d m 9 0 Z W Q g Q 2 9 s d W 1 u L n t E Z W F k b H k g U H J l Y 2 l z a W 9 u L D N 9 J n F 1 b 3 Q 7 L C Z x d W 9 0 O 1 N l Y 3 R p b 2 4 x L 1 B s Y X l l c k R 1 b 0 d v b G Q v U G l 2 b 3 R l Z C B D b 2 x 1 b W 4 u e 0 1 p b m V z L C B N a W 5 l c y B l d m V y e X d o Z X J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B s Y X l l c k R 1 b 0 d v b G Q v U G l 2 b 3 R l Z C B D b 2 x 1 b W 4 u e 1 B s Y X l l c i w w f S Z x d W 9 0 O y w m c X V v d D t T Z W N 0 a W 9 u M S 9 Q b G F 5 Z X J E d W 9 H b 2 x k L 1 B p d m 9 0 Z W Q g Q 2 9 s d W 1 u L n t N b 2 5 z d G V y I E 1 h c 2 g g U 3 B l Y 2 l h b C A t I E J s b 2 9 k I F J h Z 2 U h I C 0 g U G F y d C A y L D F 9 J n F 1 b 3 Q 7 L C Z x d W 9 0 O 1 N l Y 3 R p b 2 4 x L 1 B s Y X l l c k R 1 b 0 d v b G Q v U G l 2 b 3 R l Z C B D b 2 x 1 b W 4 u e 0 t p b G w g S X Q g V 2 l 0 a C B G a X J l L D J 9 J n F 1 b 3 Q 7 L C Z x d W 9 0 O 1 N l Y 3 R p b 2 4 x L 1 B s Y X l l c k R 1 b 0 d v b G Q v U G l 2 b 3 R l Z C B D b 2 x 1 b W 4 u e 0 R l Y W R s e S B Q c m V j a X N p b 2 4 s M 3 0 m c X V v d D s s J n F 1 b 3 Q 7 U 2 V j d G l v b j E v U G x h e W V y R H V v R 2 9 s Z C 9 Q a X Z v d G V k I E N v b H V t b i 5 7 T W l u Z X M s I E 1 p b m V z I G V 2 Z X J 5 d 2 h l c m U s N H 0 m c X V v d D t d L C Z x d W 9 0 O 1 J l b G F 0 a W 9 u c 2 h p c E l u Z m 8 m c X V v d D s 6 W 1 1 9 I i A v P j x F b n R y e S B U e X B l P S J G a W x s Q 2 9 1 b n Q i I F Z h b H V l P S J s M T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E d W 9 H b 2 x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R H V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k R 1 b 0 d v b G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Q b G F 0 P C 9 J d G V t U G F 0 a D 4 8 L 0 l 0 Z W 1 M b 2 N h d G l v b j 4 8 U 3 R h Y m x l R W 5 0 c m l l c z 4 8 R W 5 0 c n k g V H l w Z T 0 i R m l s b F R h c m d l d C I g V m F s d W U 9 I n N Q b G F 5 Z X J T b 2 x v U G x h d C I g L z 4 8 R W 5 0 c n k g V H l w Z T 0 i U X V l c n l J R C I g V m F s d W U 9 I n M 5 M G Q 5 M z V i Y S 0 2 M z F h L T Q 0 O D Y t Y m M 4 N y 0 0 N j g 0 Z W Z k N T c 4 Z W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y 4 y N j A y M j c 1 W i I g L z 4 8 R W 5 0 c n k g V H l w Z T 0 i R m l s b E N v b H V t b l R 5 c G V z I i B W Y W x 1 Z T 0 i c 0 J n V U Z C U V U 9 I i A v P j x F b n R y e S B U e X B l P S J G a W x s Q 2 9 s d W 1 u T m F t Z X M i I F Z h b H V l P S J z W y Z x d W 9 0 O 1 B s Y X l l c i Z x d W 9 0 O y w m c X V v d D t H d W F y Z G l h b i B v Z i B Q Z W F r I D E 1 J n F 1 b 3 Q 7 L C Z x d W 9 0 O 0 d J I F J h a W R l c i Z x d W 9 0 O y w m c X V v d D t J I E F t I E x l Z 2 l v b i A t I F B h c n Q g M i Z x d W 9 0 O y w m c X V v d D t U a G U g V m V u b 2 0 g Q U k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G F 5 Z X J T b 2 x v U G x h d C 9 Q a X Z v d G V k I E N v b H V t b i 5 7 U G x h e W V y L D B 9 J n F 1 b 3 Q 7 L C Z x d W 9 0 O 1 N l Y 3 R p b 2 4 x L 1 B s Y X l l c l N v b G 9 Q b G F 0 L 1 B p d m 9 0 Z W Q g Q 2 9 s d W 1 u L n t H d W F y Z G l h b i B v Z i B Q Z W F r I D E 1 L D F 9 J n F 1 b 3 Q 7 L C Z x d W 9 0 O 1 N l Y 3 R p b 2 4 x L 1 B s Y X l l c l N v b G 9 Q b G F 0 L 1 B p d m 9 0 Z W Q g Q 2 9 s d W 1 u L n t H S S B S Y W l k Z X I s M n 0 m c X V v d D s s J n F 1 b 3 Q 7 U 2 V j d G l v b j E v U G x h e W V y U 2 9 s b 1 B s Y X Q v U G l 2 b 3 R l Z C B D b 2 x 1 b W 4 u e 0 k g Q W 0 g T G V n a W 9 u I C 0 g U G F y d C A y L D N 9 J n F 1 b 3 Q 7 L C Z x d W 9 0 O 1 N l Y 3 R p b 2 4 x L 1 B s Y X l l c l N v b G 9 Q b G F 0 L 1 B p d m 9 0 Z W Q g Q 2 9 s d W 1 u L n t U a G U g V m V u b 2 0 g Q U k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x h e W V y U 2 9 s b 1 B s Y X Q v U G l 2 b 3 R l Z C B D b 2 x 1 b W 4 u e 1 B s Y X l l c i w w f S Z x d W 9 0 O y w m c X V v d D t T Z W N 0 a W 9 u M S 9 Q b G F 5 Z X J T b 2 x v U G x h d C 9 Q a X Z v d G V k I E N v b H V t b i 5 7 R 3 V h c m R p Y W 4 g b 2 Y g U G V h a y A x N S w x f S Z x d W 9 0 O y w m c X V v d D t T Z W N 0 a W 9 u M S 9 Q b G F 5 Z X J T b 2 x v U G x h d C 9 Q a X Z v d G V k I E N v b H V t b i 5 7 R 0 k g U m F p Z G V y L D J 9 J n F 1 b 3 Q 7 L C Z x d W 9 0 O 1 N l Y 3 R p b 2 4 x L 1 B s Y X l l c l N v b G 9 Q b G F 0 L 1 B p d m 9 0 Z W Q g Q 2 9 s d W 1 u L n t J I E F t I E x l Z 2 l v b i A t I F B h c n Q g M i w z f S Z x d W 9 0 O y w m c X V v d D t T Z W N 0 a W 9 u M S 9 Q b G F 5 Z X J T b 2 x v U G x h d C 9 Q a X Z v d G V k I E N v b H V t b i 5 7 V G h l I F Z l b m 9 t I E F J L D R 9 J n F 1 b 3 Q 7 X S w m c X V v d D t S Z W x h d G l v b n N o a X B J b m Z v J n F 1 b 3 Q 7 O l t d f S I g L z 4 8 R W 5 0 c n k g V H l w Z T 0 i R m l s b E N v d W 5 0 I i B W Y W x 1 Z T 0 i b D E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G x h e W V y U 2 9 s b 1 B s Y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1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U G x h d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x h e W V y U 2 9 s b 0 d v b G Q 8 L 0 l 0 Z W 1 Q Y X R o P j w v S X R l b U x v Y 2 F 0 a W 9 u P j x T d G F i b G V F b n R y a W V z P j x F b n R y e S B U e X B l P S J G a W x s V G F y Z 2 V 0 I i B W Y W x 1 Z T 0 i c 1 B s Y X l l c l N v b G 9 H b 2 x k I i A v P j x F b n R y e S B U e X B l P S J R d W V y e U l E I i B W Y W x 1 Z T 0 i c 2 U 1 M D d m Z T h l L W U 3 Y z E t N G Z j Y y 1 h M D c 4 L T Y 5 O T A x Z W Q 0 Z T E w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G x h e W V y J n F 1 b 3 Q 7 L C Z x d W 9 0 O 0 d 1 Y X J k a W F u I G 9 m I F B l Y W s g M T U m c X V v d D s s J n F 1 b 3 Q 7 R 0 k g U m F p Z G V y J n F 1 b 3 Q 7 L C Z x d W 9 0 O 0 k g Q W 0 g T G V n a W 9 u I C 0 g U G F y d C A y J n F 1 b 3 Q 7 L C Z x d W 9 0 O 1 R o Z S B W Z W 5 v b S B B S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U u O T M x N D E 4 N V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Y X l l c l N v b G 9 H b 2 x k L 1 B p d m 9 0 Z W Q g Q 2 9 s d W 1 u L n t Q b G F 5 Z X I s M H 0 m c X V v d D s s J n F 1 b 3 Q 7 U 2 V j d G l v b j E v U G x h e W V y U 2 9 s b 0 d v b G Q v U G l 2 b 3 R l Z C B D b 2 x 1 b W 4 u e 0 d 1 Y X J k a W F u I G 9 m I F B l Y W s g M T U s M X 0 m c X V v d D s s J n F 1 b 3 Q 7 U 2 V j d G l v b j E v U G x h e W V y U 2 9 s b 0 d v b G Q v U G l 2 b 3 R l Z C B D b 2 x 1 b W 4 u e 0 d J I F J h a W R l c i w y f S Z x d W 9 0 O y w m c X V v d D t T Z W N 0 a W 9 u M S 9 Q b G F 5 Z X J T b 2 x v R 2 9 s Z C 9 Q a X Z v d G V k I E N v b H V t b i 5 7 S S B B b S B M Z W d p b 2 4 g L S B Q Y X J 0 I D I s M 3 0 m c X V v d D s s J n F 1 b 3 Q 7 U 2 V j d G l v b j E v U G x h e W V y U 2 9 s b 0 d v b G Q v U G l 2 b 3 R l Z C B D b 2 x 1 b W 4 u e 1 R o Z S B W Z W 5 v b S B B S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b G F 5 Z X J T b 2 x v R 2 9 s Z C 9 Q a X Z v d G V k I E N v b H V t b i 5 7 U G x h e W V y L D B 9 J n F 1 b 3 Q 7 L C Z x d W 9 0 O 1 N l Y 3 R p b 2 4 x L 1 B s Y X l l c l N v b G 9 H b 2 x k L 1 B p d m 9 0 Z W Q g Q 2 9 s d W 1 u L n t H d W F y Z G l h b i B v Z i B Q Z W F r I D E 1 L D F 9 J n F 1 b 3 Q 7 L C Z x d W 9 0 O 1 N l Y 3 R p b 2 4 x L 1 B s Y X l l c l N v b G 9 H b 2 x k L 1 B p d m 9 0 Z W Q g Q 2 9 s d W 1 u L n t H S S B S Y W l k Z X I s M n 0 m c X V v d D s s J n F 1 b 3 Q 7 U 2 V j d G l v b j E v U G x h e W V y U 2 9 s b 0 d v b G Q v U G l 2 b 3 R l Z C B D b 2 x 1 b W 4 u e 0 k g Q W 0 g T G V n a W 9 u I C 0 g U G F y d C A y L D N 9 J n F 1 b 3 Q 7 L C Z x d W 9 0 O 1 N l Y 3 R p b 2 4 x L 1 B s Y X l l c l N v b G 9 H b 2 x k L 1 B p d m 9 0 Z W Q g Q 2 9 s d W 1 u L n t U a G U g V m V u b 2 0 g Q U k s N H 0 m c X V v d D t d L C Z x d W 9 0 O 1 J l b G F 0 a W 9 u c 2 h p c E l u Z m 8 m c X V v d D s 6 W 1 1 9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G F 5 Z X J T b 2 x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G F 5 Z X J T b 2 x v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Y X l l c l N v b G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F t V G V h b V B s Y X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1 h c 3 R l c i B h b m Q g Q 2 9 t b W F u Z G V y J n F 1 b 3 Q 7 L C Z x d W 9 0 O 0 F z c 3 V t a W 5 n I E R p c m V j d C B D b 2 5 0 c m 9 s J n F 1 b 3 Q 7 L C Z x d W 9 0 O 0 5 v c m 1 h b m R 5 I E V u Z 2 l u Z W V y I F N x d W F k J n F 1 b 3 Q 7 L C Z x d W 9 0 O 1 B h c m F k b 3 g g R X F 1 Y X R p b 2 4 m c X V v d D t d I i A v P j x F b n R y e S B U e X B l P S J G a W x s Q 2 9 s d W 1 u V H l w Z X M i I F Z h b H V l P S J z Q m d V R k J R V T 0 i I C 8 + P E V u d H J 5 I F R 5 c G U 9 I k Z p b G x M Y X N 0 V X B k Y X R l Z C I g V m F s d W U 9 I m Q y M D E 5 L T A 1 L T A z V D A 4 O j U w O j U 2 L j A x N T Q z O D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d i Z T I 4 M j M t Z G Y 1 M y 0 0 M z E 2 L W E 0 Y z A t N j U z O W F i N z V j Y z E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G V h b V B s Y X Q v U G l 2 b 3 R l Z C B D b 2 x 1 b W 4 u e 1 R l Y W 0 s M H 0 m c X V v d D s s J n F 1 b 3 Q 7 U 2 V j d G l v b j E v V G V h b V R l Y W 1 Q b G F 0 L 1 B p d m 9 0 Z W Q g Q 2 9 s d W 1 u L n t N Y X N 0 Z X I g Y W 5 k I E N v b W 1 h b m R l c i w x f S Z x d W 9 0 O y w m c X V v d D t T Z W N 0 a W 9 u M S 9 U Z W F t V G V h b V B s Y X Q v U G l 2 b 3 R l Z C B D b 2 x 1 b W 4 u e 0 F z c 3 V t a W 5 n I E R p c m V j d C B D b 2 5 0 c m 9 s L D J 9 J n F 1 b 3 Q 7 L C Z x d W 9 0 O 1 N l Y 3 R p b 2 4 x L 1 R l Y W 1 U Z W F t U G x h d C 9 Q a X Z v d G V k I E N v b H V t b i 5 7 T m 9 y b W F u Z H k g R W 5 n a W 5 l Z X I g U 3 F 1 Y W Q s M 3 0 m c X V v d D s s J n F 1 b 3 Q 7 U 2 V j d G l v b j E v V G V h b V R l Y W 1 Q b G F 0 L 1 B p d m 9 0 Z W Q g Q 2 9 s d W 1 u L n t Q Y X J h Z G 9 4 I E V x d W F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Z W F t U G x h d C 9 Q a X Z v d G V k I E N v b H V t b i 5 7 V G V h b S w w f S Z x d W 9 0 O y w m c X V v d D t T Z W N 0 a W 9 u M S 9 U Z W F t V G V h b V B s Y X Q v U G l 2 b 3 R l Z C B D b 2 x 1 b W 4 u e 0 1 h c 3 R l c i B h b m Q g Q 2 9 t b W F u Z G V y L D F 9 J n F 1 b 3 Q 7 L C Z x d W 9 0 O 1 N l Y 3 R p b 2 4 x L 1 R l Y W 1 U Z W F t U G x h d C 9 Q a X Z v d G V k I E N v b H V t b i 5 7 Q X N z d W 1 p b m c g R G l y Z W N 0 I E N v b n R y b 2 w s M n 0 m c X V v d D s s J n F 1 b 3 Q 7 U 2 V j d G l v b j E v V G V h b V R l Y W 1 Q b G F 0 L 1 B p d m 9 0 Z W Q g Q 2 9 s d W 1 u L n t O b 3 J t Y W 5 k e S B F b m d p b m V l c i B T c X V h Z C w z f S Z x d W 9 0 O y w m c X V v d D t T Z W N 0 a W 9 u M S 9 U Z W F t V G V h b V B s Y X Q v U G l 2 b 3 R l Z C B D b 2 x 1 b W 4 u e 1 B h c m F k b 3 g g R X F 1 Y X R p b 2 4 s N H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V R l Y W 1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U G x h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G V h b V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D w v S X R l b V B h d G g + P C 9 J d G V t T G 9 j Y X R p b 2 4 + P F N 0 Y W J s Z U V u d H J p Z X M + P E V u d H J 5 I F R 5 c G U 9 I k Z p b G x U Y X J n Z X Q i I F Z h b H V l P S J z V G V h b V R l Y W 1 H b 2 x k I i A v P j x F b n R y e S B U e X B l P S J R d W V y e U l E I i B W Y W x 1 Z T 0 i c z k 2 N 2 Q z N z A 3 L T E w Z m Q t N D M z N y 1 i M m V l L T M 4 N z A 3 Y W U w N T g w Y y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M Y X N 0 V X B k Y X R l Z C I g V m F s d W U 9 I m Q y M D E 5 L T A 1 L T A z V D A 4 O j U w O j U 2 L j A z M D Q 0 M T V a I i A v P j x F b n R y e S B U e X B l P S J G a W x s Q 2 9 s d W 1 u V H l w Z X M i I F Z h b H V l P S J z Q m d V R k J R V T 0 i I C 8 + P E V u d H J 5 I F R 5 c G U 9 I k Z p b G x D b 2 x 1 b W 5 O Y W 1 l c y I g V m F s d W U 9 I n N b J n F 1 b 3 Q 7 V G V h b S Z x d W 9 0 O y w m c X V v d D t N Y X N 0 Z X I g Y W 5 k I E N v b W 1 h b m R l c i Z x d W 9 0 O y w m c X V v d D t B c 3 N 1 b W l u Z y B E a X J l Y 3 Q g Q 2 9 u d H J v b C Z x d W 9 0 O y w m c X V v d D t O b 3 J t Y W 5 k e S B F b m d p b m V l c i B T c X V h Z C Z x d W 9 0 O y w m c X V v d D t Q Y X J h Z G 9 4 I E V x d W F 0 a W 9 u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V R l Y W 1 H b 2 x k L 1 B p d m 9 0 Z W Q g Q 2 9 s d W 1 u L n t U Z W F t L D B 9 J n F 1 b 3 Q 7 L C Z x d W 9 0 O 1 N l Y 3 R p b 2 4 x L 1 R l Y W 1 U Z W F t R 2 9 s Z C 9 Q a X Z v d G V k I E N v b H V t b i 5 7 T W F z d G V y I G F u Z C B D b 2 1 t Y W 5 k Z X I s M X 0 m c X V v d D s s J n F 1 b 3 Q 7 U 2 V j d G l v b j E v V G V h b V R l Y W 1 H b 2 x k L 1 B p d m 9 0 Z W Q g Q 2 9 s d W 1 u L n t B c 3 N 1 b W l u Z y B E a X J l Y 3 Q g Q 2 9 u d H J v b C w y f S Z x d W 9 0 O y w m c X V v d D t T Z W N 0 a W 9 u M S 9 U Z W F t V G V h b U d v b G Q v U G l 2 b 3 R l Z C B D b 2 x 1 b W 4 u e 0 5 v c m 1 h b m R 5 I E V u Z 2 l u Z W V y I F N x d W F k L D N 9 J n F 1 b 3 Q 7 L C Z x d W 9 0 O 1 N l Y 3 R p b 2 4 x L 1 R l Y W 1 U Z W F t R 2 9 s Z C 9 Q a X Z v d G V k I E N v b H V t b i 5 7 U G F y Y W R v e C B F c X V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V G V h b U d v b G Q v U G l 2 b 3 R l Z C B D b 2 x 1 b W 4 u e 1 R l Y W 0 s M H 0 m c X V v d D s s J n F 1 b 3 Q 7 U 2 V j d G l v b j E v V G V h b V R l Y W 1 H b 2 x k L 1 B p d m 9 0 Z W Q g Q 2 9 s d W 1 u L n t N Y X N 0 Z X I g Y W 5 k I E N v b W 1 h b m R l c i w x f S Z x d W 9 0 O y w m c X V v d D t T Z W N 0 a W 9 u M S 9 U Z W F t V G V h b U d v b G Q v U G l 2 b 3 R l Z C B D b 2 x 1 b W 4 u e 0 F z c 3 V t a W 5 n I E R p c m V j d C B D b 2 5 0 c m 9 s L D J 9 J n F 1 b 3 Q 7 L C Z x d W 9 0 O 1 N l Y 3 R p b 2 4 x L 1 R l Y W 1 U Z W F t R 2 9 s Z C 9 Q a X Z v d G V k I E N v b H V t b i 5 7 T m 9 y b W F u Z H k g R W 5 n a W 5 l Z X I g U 3 F 1 Y W Q s M 3 0 m c X V v d D s s J n F 1 b 3 Q 7 U 2 V j d G l v b j E v V G V h b V R l Y W 1 H b 2 x k L 1 B p d m 9 0 Z W Q g Q 2 9 s d W 1 u L n t Q Y X J h Z G 9 4 I E V x d W F 0 a W 9 u L D R 9 J n F 1 b 3 Q 7 X S w m c X V v d D t S Z W x h d G l v b n N o a X B J b m Z v J n F 1 b 3 Q 7 O l t d f S I g L z 4 8 R W 5 0 c n k g V H l w Z T 0 i R m l s b E N v d W 5 0 I i B W Y W x 1 Z T 0 i b D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Z W F t V G V h b U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l Y W 1 H b 2 x k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U Z W F t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P C 9 J d G V t U G F 0 a D 4 8 L 0 l 0 Z W 1 M b 2 N h d G l v b j 4 8 U 3 R h Y m x l R W 5 0 c m l l c z 4 8 R W 5 0 c n k g V H l w Z T 0 i R m l s b F R h c m d l d C I g V m F s d W U 9 I n N U Z W F t V H J p b 1 B s Y X Q i I C 8 + P E V u d H J 5 I F R 5 c G U 9 I l F 1 Z X J 5 S U Q i I F Z h b H V l P S J z N D Q z Z W N j M W I t O D Y 5 N y 0 0 M T I x L T h i O D M t N G U 2 M D g 0 O G I x M j A y I i A v P j x F b n R y e S B U e X B l P S J M b 2 F k Z W R U b 0 F u Y W x 5 c 2 l z U 2 V y d m l j Z X M i I F Z h b H V l P S J s M C I g L z 4 8 R W 5 0 c n k g V H l w Z T 0 i R m l s b E V y c m 9 y Q 2 9 1 b n Q i I F Z h b H V l P S J s M C I g L z 4 8 R W 5 0 c n k g V H l w Z T 0 i R m l s b E x h c 3 R V c G R h d G V k I i B W Y W x 1 Z T 0 i Z D I w M T k t M D U t M D N U M D g 6 N T A 6 N T Y u M D Q 3 N D Q 1 M V o i I C 8 + P E V u d H J 5 I F R 5 c G U 9 I k Z p b G x D b 2 x 1 b W 5 U e X B l c y I g V m F s d W U 9 I n N C Z 1 V G Q l F V P S I g L z 4 8 R W 5 0 c n k g V H l w Z T 0 i R m l s b E N v b H V t b k 5 h b W V z I i B W Y W x 1 Z T 0 i c 1 s m c X V v d D t U Z W F t J n F 1 b 3 Q 7 L C Z x d W 9 0 O 1 R o Z S B G a X N 0 I G 9 m I E x v c m Q g V m V u b 2 0 m c X V v d D s s J n F 1 b 3 Q 7 Q S B I b 3 V z Z S B E a X Z p Z G V k J n F 1 b 3 Q 7 L C Z x d W 9 0 O 1 d l I E R v b l x 1 M D A y N 3 Q g R m V l b C B M a W t l I E R h b m N p b m c m c X V v d D s s J n F 1 b 3 Q 7 U 2 N v d X Q s I F R h b m s s I F N 1 c H B v c n Q m c X V v d D t d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V H J p b 1 B s Y X Q v U G l 2 b 3 R l Z C B D b 2 x 1 b W 4 u e 1 R l Y W 0 s M H 0 m c X V v d D s s J n F 1 b 3 Q 7 U 2 V j d G l v b j E v V G V h b V R y a W 9 Q b G F 0 L 1 B p d m 9 0 Z W Q g Q 2 9 s d W 1 u L n t U a G U g R m l z d C B v Z i B M b 3 J k I F Z l b m 9 t L D F 9 J n F 1 b 3 Q 7 L C Z x d W 9 0 O 1 N l Y 3 R p b 2 4 x L 1 R l Y W 1 U c m l v U G x h d C 9 Q a X Z v d G V k I E N v b H V t b i 5 7 Q S B I b 3 V z Z S B E a X Z p Z G V k L D J 9 J n F 1 b 3 Q 7 L C Z x d W 9 0 O 1 N l Y 3 R p b 2 4 x L 1 R l Y W 1 U c m l v U G x h d C 9 Q a X Z v d G V k I E N v b H V t b i 5 7 V 2 U g R G 9 u X H U w M D I 3 d C B G Z W V s I E x p a 2 U g R G F u Y 2 l u Z y w z f S Z x d W 9 0 O y w m c X V v d D t T Z W N 0 a W 9 u M S 9 U Z W F t V H J p b 1 B s Y X Q v U G l 2 b 3 R l Z C B D b 2 x 1 b W 4 u e 1 N j b 3 V 0 L C B U Y W 5 r L C B T d X B w b 3 J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l Y W 1 U c m l v U G x h d C 9 Q a X Z v d G V k I E N v b H V t b i 5 7 V G V h b S w w f S Z x d W 9 0 O y w m c X V v d D t T Z W N 0 a W 9 u M S 9 U Z W F t V H J p b 1 B s Y X Q v U G l 2 b 3 R l Z C B D b 2 x 1 b W 4 u e 1 R o Z S B G a X N 0 I G 9 m I E x v c m Q g V m V u b 2 0 s M X 0 m c X V v d D s s J n F 1 b 3 Q 7 U 2 V j d G l v b j E v V G V h b V R y a W 9 Q b G F 0 L 1 B p d m 9 0 Z W Q g Q 2 9 s d W 1 u L n t B I E h v d X N l I E R p d m l k Z W Q s M n 0 m c X V v d D s s J n F 1 b 3 Q 7 U 2 V j d G l v b j E v V G V h b V R y a W 9 Q b G F 0 L 1 B p d m 9 0 Z W Q g Q 2 9 s d W 1 u L n t X Z S B E b 2 5 c d T A w M j d 0 I E Z l Z W w g T G l r Z S B E Y W 5 j a W 5 n L D N 9 J n F 1 b 3 Q 7 L C Z x d W 9 0 O 1 N l Y 3 R p b 2 4 x L 1 R l Y W 1 U c m l v U G x h d C 9 Q a X Z v d G V k I E N v b H V t b i 5 7 U 2 N v d X Q s I F R h b m s s I F N 1 c H B v c n Q s N H 0 m c X V v d D t d L C Z x d W 9 0 O 1 J l b G F 0 a W 9 u c 2 h p c E l u Z m 8 m c X V v d D s 6 W 1 1 9 I i A v P j x F b n R y e S B U e X B l P S J G a W x s Q 2 9 1 b n Q i I F Z h b H V l P S J s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U G x h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1 B s Y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Q b G F 0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8 L 0 l 0 Z W 1 Q Y X R o P j w v S X R l b U x v Y 2 F 0 a W 9 u P j x T d G F i b G V F b n R y a W V z P j x F b n R y e S B U e X B l P S J G a W x s V G F y Z 2 V 0 I i B W Y W x 1 Z T 0 i c 1 R l Y W 1 U c m l v R 2 9 s Z C I g L z 4 8 R W 5 0 c n k g V H l w Z T 0 i U X V l c n l J R C I g V m F s d W U 9 I n M 4 Z T Q y M 2 N i M S 0 4 Y j A 1 L T Q 4 Y T E t O D J h Z S 0 0 O T c 0 Y j l k O G U 0 M j k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Q 2 9 s d W 1 u T m F t Z X M i I F Z h b H V l P S J z W y Z x d W 9 0 O 1 R l Y W 0 m c X V v d D s s J n F 1 b 3 Q 7 V G h l I E Z p c 3 Q g b 2 Y g T G 9 y Z C B W Z W 5 v b S Z x d W 9 0 O y w m c X V v d D t B I E h v d X N l I E R p d m l k Z W Q m c X V v d D s s J n F 1 b 3 Q 7 V 2 U g R G 9 u X H U w M D I 3 d C B G Z W V s I E x p a 2 U g R G F u Y 2 l u Z y Z x d W 9 0 O y w m c X V v d D t T Y 2 9 1 d C w g V G F u a y w g U 3 V w c G 9 y d C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c 0 N D U x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U c m l v R 2 9 s Z C 9 Q a X Z v d G V k I E N v b H V t b i 5 7 V G V h b S w w f S Z x d W 9 0 O y w m c X V v d D t T Z W N 0 a W 9 u M S 9 U Z W F t V H J p b 0 d v b G Q v U G l 2 b 3 R l Z C B D b 2 x 1 b W 4 u e 1 R o Z S B G a X N 0 I G 9 m I E x v c m Q g V m V u b 2 0 s M X 0 m c X V v d D s s J n F 1 b 3 Q 7 U 2 V j d G l v b j E v V G V h b V R y a W 9 H b 2 x k L 1 B p d m 9 0 Z W Q g Q 2 9 s d W 1 u L n t B I E h v d X N l I E R p d m l k Z W Q s M n 0 m c X V v d D s s J n F 1 b 3 Q 7 U 2 V j d G l v b j E v V G V h b V R y a W 9 H b 2 x k L 1 B p d m 9 0 Z W Q g Q 2 9 s d W 1 u L n t X Z S B E b 2 5 c d T A w M j d 0 I E Z l Z W w g T G l r Z S B E Y W 5 j a W 5 n L D N 9 J n F 1 b 3 Q 7 L C Z x d W 9 0 O 1 N l Y 3 R p b 2 4 x L 1 R l Y W 1 U c m l v R 2 9 s Z C 9 Q a X Z v d G V k I E N v b H V t b i 5 7 U 2 N v d X Q s I F R h b m s s I F N 1 c H B v c n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V R y a W 9 H b 2 x k L 1 B p d m 9 0 Z W Q g Q 2 9 s d W 1 u L n t U Z W F t L D B 9 J n F 1 b 3 Q 7 L C Z x d W 9 0 O 1 N l Y 3 R p b 2 4 x L 1 R l Y W 1 U c m l v R 2 9 s Z C 9 Q a X Z v d G V k I E N v b H V t b i 5 7 V G h l I E Z p c 3 Q g b 2 Y g T G 9 y Z C B W Z W 5 v b S w x f S Z x d W 9 0 O y w m c X V v d D t T Z W N 0 a W 9 u M S 9 U Z W F t V H J p b 0 d v b G Q v U G l 2 b 3 R l Z C B D b 2 x 1 b W 4 u e 0 E g S G 9 1 c 2 U g R G l 2 a W R l Z C w y f S Z x d W 9 0 O y w m c X V v d D t T Z W N 0 a W 9 u M S 9 U Z W F t V H J p b 0 d v b G Q v U G l 2 b 3 R l Z C B D b 2 x 1 b W 4 u e 1 d l I E R v b l x 1 M D A y N 3 Q g R m V l b C B M a W t l I E R h b m N p b m c s M 3 0 m c X V v d D s s J n F 1 b 3 Q 7 U 2 V j d G l v b j E v V G V h b V R y a W 9 H b 2 x k L 1 B p d m 9 0 Z W Q g Q 2 9 s d W 1 u L n t T Y 2 9 1 d C w g V G F u a y w g U 3 V w c G 9 y d C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U c m l v R 2 9 s Z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V H J p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R y a W 9 H b 2 x k L 1 B p d m 9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U G x h d D w v S X R l b V B h d G g + P C 9 J d G V t T G 9 j Y X R p b 2 4 + P F N 0 Y W J s Z U V u d H J p Z X M + P E V u d H J 5 I F R 5 c G U 9 I k Z p b G x U Y X J n Z X Q i I F Z h b H V l P S J z V G V h b U R 1 b 1 B s Y X Q i I C 8 + P E V u d H J 5 I F R 5 c G U 9 I l F 1 Z X J 5 S U Q i I F Z h b H V l P S J z O G R m N D R i N T U t N T F j N y 0 0 N D g 5 L T g 5 Y W I t Y T F k M D d m N T c 1 M D k 0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0 1 v b n N 0 Z X I g T W F z a C B T c G V j a W F s I C 0 g Q m x v b 2 Q g U m F n Z S E g L S B Q Y X J 0 I D I m c X V v d D s s J n F 1 b 3 Q 7 S 2 l s b C B J d C B X a X R o I E Z p c m U m c X V v d D s s J n F 1 b 3 Q 7 R G V h Z G x 5 I F B y Z W N p c 2 l v b i Z x d W 9 0 O y w m c X V v d D t N a W 5 l c y w g T W l u Z X M g Z X Z l c n l 3 a G V y Z S Z x d W 9 0 O 1 0 i I C 8 + P E V u d H J 5 I F R 5 c G U 9 I k Z p b G x D b 2 x 1 b W 5 U e X B l c y I g V m F s d W U 9 I n N C Z 1 V G Q l F V P S I g L z 4 8 R W 5 0 c n k g V H l w Z T 0 i R m l s b E x h c 3 R V c G R h d G V k I i B W Y W x 1 Z T 0 i Z D I w M T k t M D U t M D N U M D g 6 N T A 6 N T Y u M D k 5 N D U 3 M 1 o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W 1 E d W 9 Q b G F 0 L 1 B p d m 9 0 Z W Q g Q 2 9 s d W 1 u L n t U Z W F t L D B 9 J n F 1 b 3 Q 7 L C Z x d W 9 0 O 1 N l Y 3 R p b 2 4 x L 1 R l Y W 1 E d W 9 Q b G F 0 L 1 B p d m 9 0 Z W Q g Q 2 9 s d W 1 u L n t N b 2 5 z d G V y I E 1 h c 2 g g U 3 B l Y 2 l h b C A t I E J s b 2 9 k I F J h Z 2 U h I C 0 g U G F y d C A y L D F 9 J n F 1 b 3 Q 7 L C Z x d W 9 0 O 1 N l Y 3 R p b 2 4 x L 1 R l Y W 1 E d W 9 Q b G F 0 L 1 B p d m 9 0 Z W Q g Q 2 9 s d W 1 u L n t L a W x s I E l 0 I F d p d G g g R m l y Z S w y f S Z x d W 9 0 O y w m c X V v d D t T Z W N 0 a W 9 u M S 9 U Z W F t R H V v U G x h d C 9 Q a X Z v d G V k I E N v b H V t b i 5 7 R G V h Z G x 5 I F B y Z W N p c 2 l v b i w z f S Z x d W 9 0 O y w m c X V v d D t T Z W N 0 a W 9 u M S 9 U Z W F t R H V v U G x h d C 9 Q a X Z v d G V k I E N v b H V t b i 5 7 T W l u Z X M s I E 1 p b m V z I G V 2 Z X J 5 d 2 h l c m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V h b U R 1 b 1 B s Y X Q v U G l 2 b 3 R l Z C B D b 2 x 1 b W 4 u e 1 R l Y W 0 s M H 0 m c X V v d D s s J n F 1 b 3 Q 7 U 2 V j d G l v b j E v V G V h b U R 1 b 1 B s Y X Q v U G l 2 b 3 R l Z C B D b 2 x 1 b W 4 u e 0 1 v b n N 0 Z X I g T W F z a C B T c G V j a W F s I C 0 g Q m x v b 2 Q g U m F n Z S E g L S B Q Y X J 0 I D I s M X 0 m c X V v d D s s J n F 1 b 3 Q 7 U 2 V j d G l v b j E v V G V h b U R 1 b 1 B s Y X Q v U G l 2 b 3 R l Z C B D b 2 x 1 b W 4 u e 0 t p b G w g S X Q g V 2 l 0 a C B G a X J l L D J 9 J n F 1 b 3 Q 7 L C Z x d W 9 0 O 1 N l Y 3 R p b 2 4 x L 1 R l Y W 1 E d W 9 Q b G F 0 L 1 B p d m 9 0 Z W Q g Q 2 9 s d W 1 u L n t E Z W F k b H k g U H J l Y 2 l z a W 9 u L D N 9 J n F 1 b 3 Q 7 L C Z x d W 9 0 O 1 N l Y 3 R p b 2 4 x L 1 R l Y W 1 E d W 9 Q b G F 0 L 1 B p d m 9 0 Z W Q g Q 2 9 s d W 1 u L n t N a W 5 l c y w g T W l u Z X M g Z X Z l c n l 3 a G V y Z S w 0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l Y W 1 E d W 9 Q b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Q b G F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1 B s Y X Q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E d W 9 H b 2 x k P C 9 J d G V t U G F 0 a D 4 8 L 0 l 0 Z W 1 M b 2 N h d G l v b j 4 8 U 3 R h Y m x l R W 5 0 c m l l c z 4 8 R W 5 0 c n k g V H l w Z T 0 i R m l s b F R h c m d l d C I g V m F s d W U 9 I n N U Z W F t R H V v R 2 9 s Z C I g L z 4 8 R W 5 0 c n k g V H l w Z T 0 i U X V l c n l J R C I g V m F s d W U 9 I n M 4 M T E 1 M G Z j Y S 1 j M m V h L T R i N G I t O T I 2 M i 0 4 M j A y M m F l Y T g 4 Y j g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G a W x s T G F z d F V w Z G F 0 Z W Q i I F Z h b H V l P S J k M j A x O S 0 w N S 0 w M 1 Q w O D o 1 M D o 1 N C 4 3 N T Y x N T I w W i I g L z 4 8 R W 5 0 c n k g V H l w Z T 0 i R m l s b E N v b H V t b l R 5 c G V z I i B W Y W x 1 Z T 0 i c 0 J n V U Z C U V U 9 I i A v P j x F b n R y e S B U e X B l P S J G a W x s Q 2 9 s d W 1 u T m F t Z X M i I F Z h b H V l P S J z W y Z x d W 9 0 O 1 R l Y W 0 m c X V v d D s s J n F 1 b 3 Q 7 T W 9 u c 3 R l c i B N Y X N o I F N w Z W N p Y W w g L S B C b G 9 v Z C B S Y W d l I S A t I F B h c n Q g M i Z x d W 9 0 O y w m c X V v d D t L a W x s I E l 0 I F d p d G g g R m l y Z S Z x d W 9 0 O y w m c X V v d D t E Z W F k b H k g U H J l Y 2 l z a W 9 u J n F 1 b 3 Q 7 L C Z x d W 9 0 O 0 1 p b m V z L C B N a W 5 l c y B l d m V y e X d o Z X J l J n F 1 b 3 Q 7 X S I g L z 4 8 R W 5 0 c n k g V H l w Z T 0 i R m l s b F N 0 Y X R 1 c y I g V m F s d W U 9 I n N D b 2 1 w b G V 0 Z S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h b U R 1 b 0 d v b G Q v U G l 2 b 3 R l Z C B D b 2 x 1 b W 4 u e 1 R l Y W 0 s M H 0 m c X V v d D s s J n F 1 b 3 Q 7 U 2 V j d G l v b j E v V G V h b U R 1 b 0 d v b G Q v U G l 2 b 3 R l Z C B D b 2 x 1 b W 4 u e 0 1 v b n N 0 Z X I g T W F z a C B T c G V j a W F s I C 0 g Q m x v b 2 Q g U m F n Z S E g L S B Q Y X J 0 I D I s M X 0 m c X V v d D s s J n F 1 b 3 Q 7 U 2 V j d G l v b j E v V G V h b U R 1 b 0 d v b G Q v U G l 2 b 3 R l Z C B D b 2 x 1 b W 4 u e 0 t p b G w g S X Q g V 2 l 0 a C B G a X J l L D J 9 J n F 1 b 3 Q 7 L C Z x d W 9 0 O 1 N l Y 3 R p b 2 4 x L 1 R l Y W 1 E d W 9 H b 2 x k L 1 B p d m 9 0 Z W Q g Q 2 9 s d W 1 u L n t E Z W F k b H k g U H J l Y 2 l z a W 9 u L D N 9 J n F 1 b 3 Q 7 L C Z x d W 9 0 O 1 N l Y 3 R p b 2 4 x L 1 R l Y W 1 E d W 9 H b 2 x k L 1 B p d m 9 0 Z W Q g Q 2 9 s d W 1 u L n t N a W 5 l c y w g T W l u Z X M g Z X Z l c n l 3 a G V y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Z W F t R H V v R 2 9 s Z C 9 Q a X Z v d G V k I E N v b H V t b i 5 7 V G V h b S w w f S Z x d W 9 0 O y w m c X V v d D t T Z W N 0 a W 9 u M S 9 U Z W F t R H V v R 2 9 s Z C 9 Q a X Z v d G V k I E N v b H V t b i 5 7 T W 9 u c 3 R l c i B N Y X N o I F N w Z W N p Y W w g L S B C b G 9 v Z C B S Y W d l I S A t I F B h c n Q g M i w x f S Z x d W 9 0 O y w m c X V v d D t T Z W N 0 a W 9 u M S 9 U Z W F t R H V v R 2 9 s Z C 9 Q a X Z v d G V k I E N v b H V t b i 5 7 S 2 l s b C B J d C B X a X R o I E Z p c m U s M n 0 m c X V v d D s s J n F 1 b 3 Q 7 U 2 V j d G l v b j E v V G V h b U R 1 b 0 d v b G Q v U G l 2 b 3 R l Z C B D b 2 x 1 b W 4 u e 0 R l Y W R s e S B Q c m V j a X N p b 2 4 s M 3 0 m c X V v d D s s J n F 1 b 3 Q 7 U 2 V j d G l v b j E v V G V h b U R 1 b 0 d v b G Q v U G l 2 b 3 R l Z C B D b 2 x 1 b W 4 u e 0 1 p b m V z L C B N a W 5 l c y B l d m V y e X d o Z X J l L D R 9 J n F 1 b 3 Q 7 X S w m c X V v d D t S Z W x h d G l v b n N o a X B J b m Z v J n F 1 b 3 Q 7 O l t d f S I g L z 4 8 R W 5 0 c n k g V H l w Z T 0 i R m l s b E N v d W 5 0 I i B W Y W x 1 Z T 0 i b D E z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V h b U R 1 b 0 d v b G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U R 1 b 0 d v b G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R H V v R 2 9 s Z C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U m F j Z S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b G F 5 Z X J S d W 5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V n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l Z 2 l v b i 9 Q a X Z v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u c 0 J 5 U G x h e W V y R m l s Z V B h d G g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R m l s b F R v R G F 0 Y U 1 v Z G V s R W 5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T m F 2 a W d h d G l v b l N 0 Z X B O Y W 1 l I i B W Y W x 1 Z T 0 i c 0 5 h d m l n Y X R p b 2 4 i I C 8 + P E V u d H J 5 I F R 5 c G U 9 I l J l c 3 V s d F R 5 c G U i I F Z h b H V l P S J z V G V 4 d C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U t M D N U M D g 6 N D U 6 M T U u M T I 1 O T c 2 O V o i I C 8 + P E V u d H J 5 I F R 5 c G U 9 I k Z p b G x T d G F 0 d X M i I F Z h b H V l P S J z Q 2 9 t c G x l d G U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l 8 y Y 3 Y O 9 d K m 6 a Z p y w j A S k A A A A A A g A A A A A A E G Y A A A A B A A A g A A A A A 1 q E N g n H K + R J V T k m h p E / E 0 g I 8 O 4 e 1 1 P j Z W O K S G 5 i Q 1 Y A A A A A D o A A A A A C A A A g A A A A b s P T z Z F X G D g 2 6 9 N l y t t / R W 7 g W U n l v Q N I l r y B i j g L y 7 J Q A A A A X G y q k Q 9 O f m y K c U R 9 N C 3 / Z t y p 6 h Q 1 l p C h L u 6 7 c a 5 z C g 3 j q Y S g 7 c K M 8 j R 8 W x U M E n P n Q q W K z k T 0 R 3 d i x M R z t s E K Y 1 9 e U w l t e Q x A R d D q h p 5 E b o B A A A A A b f o I 3 B C o W W / 5 E x n y u w T 6 h Q g i 2 E R z 0 R D U M A 2 L F Z E 5 p x A q X / T t Z u S w C c f m b L R u T g z Y z m K y p h Y B 6 O G 0 4 g 0 F l x 3 m 9 Q = = < / D a t a M a s h u p > 
</file>

<file path=customXml/itemProps1.xml><?xml version="1.0" encoding="utf-8"?>
<ds:datastoreItem xmlns:ds="http://schemas.openxmlformats.org/officeDocument/2006/customXml" ds:itemID="{54C60934-517C-4DA3-BF79-8179187AE4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TeamDuoGold</vt:lpstr>
      <vt:lpstr>TeamDuoPlat</vt:lpstr>
      <vt:lpstr>TeamTrioGold</vt:lpstr>
      <vt:lpstr>TeamTrioPlat</vt:lpstr>
      <vt:lpstr>TeamTeamGold</vt:lpstr>
      <vt:lpstr>TeamTeamPlat</vt:lpstr>
      <vt:lpstr>PlayersoloGold</vt:lpstr>
      <vt:lpstr>PlayerSoloPlat</vt:lpstr>
      <vt:lpstr>PlayerDuoGold</vt:lpstr>
      <vt:lpstr>PlayerDuoPlat</vt:lpstr>
      <vt:lpstr>PlayerTrioGold</vt:lpstr>
      <vt:lpstr>PlayerTrioPlat</vt:lpstr>
      <vt:lpstr>PlayerTeamGold</vt:lpstr>
      <vt:lpstr>PlayerTeamPlat</vt:lpstr>
      <vt:lpstr>Legion</vt:lpstr>
      <vt:lpstr>MasterRace</vt:lpstr>
      <vt:lpstr>TeamRuns</vt:lpstr>
      <vt:lpstr>PlayerRuns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2018-07-11T06:13:42Z</dcterms:created>
  <dcterms:modified xsi:type="dcterms:W3CDTF">2019-05-03T08:52:59Z</dcterms:modified>
</cp:coreProperties>
</file>