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1A11FE48-051F-4D04-A8C1-167E9DF8D910}" xr6:coauthVersionLast="43" xr6:coauthVersionMax="43" xr10:uidLastSave="{00000000-0000-0000-0000-000000000000}"/>
  <bookViews>
    <workbookView xWindow="-120" yWindow="-120" windowWidth="27945" windowHeight="18240" activeTab="3" xr2:uid="{0E251B9A-3FB2-4272-9AB1-482842FD0053}"/>
  </bookViews>
  <sheets>
    <sheet name="Platinum" sheetId="5" r:id="rId1"/>
    <sheet name="Gold" sheetId="4" r:id="rId2"/>
    <sheet name="Anomaly" sheetId="3" r:id="rId3"/>
    <sheet name="Paradox-Exception" sheetId="6" r:id="rId4"/>
    <sheet name="PlayerRuns" sheetId="2" r:id="rId5"/>
  </sheets>
  <definedNames>
    <definedName name="ExternalData_1" localSheetId="4" hidden="1">PlayerRuns!$A$1:$D$106</definedName>
    <definedName name="ExternalData_2" localSheetId="2" hidden="1">Anomaly!$C$1:$I$10</definedName>
    <definedName name="ExternalData_2" localSheetId="3" hidden="1">'Paradox-Exception'!$C$1:$M$22</definedName>
    <definedName name="ExternalData_3" localSheetId="1" hidden="1">Gold!$C$1:$I$19</definedName>
    <definedName name="ExternalData_4" localSheetId="0" hidden="1">Platinum!$C$1:$G$16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D2" i="3"/>
  <c r="D3" i="3"/>
  <c r="D4" i="3"/>
  <c r="D5" i="3"/>
  <c r="D6" i="3"/>
  <c r="D7" i="3"/>
  <c r="D8" i="3"/>
  <c r="D9" i="3"/>
  <c r="D10" i="3"/>
  <c r="D7" i="6"/>
  <c r="D8" i="6"/>
  <c r="D6" i="6"/>
  <c r="D20" i="6"/>
  <c r="D9" i="6"/>
  <c r="D13" i="6"/>
  <c r="D11" i="6"/>
  <c r="D15" i="6"/>
  <c r="D18" i="6"/>
  <c r="D3" i="6"/>
  <c r="D5" i="6"/>
  <c r="D19" i="6"/>
  <c r="D22" i="6"/>
  <c r="D16" i="6"/>
  <c r="D2" i="6"/>
  <c r="D4" i="6"/>
  <c r="D14" i="6"/>
  <c r="D12" i="6"/>
  <c r="D21" i="6"/>
  <c r="D10" i="6"/>
  <c r="D17" i="6"/>
  <c r="J7" i="6"/>
  <c r="J8" i="6"/>
  <c r="J6" i="6"/>
  <c r="J20" i="6"/>
  <c r="J9" i="6"/>
  <c r="J13" i="6"/>
  <c r="J11" i="6"/>
  <c r="J15" i="6"/>
  <c r="A15" i="6" s="1"/>
  <c r="J18" i="6"/>
  <c r="A18" i="6" s="1"/>
  <c r="J3" i="6"/>
  <c r="J5" i="6"/>
  <c r="J19" i="6"/>
  <c r="J22" i="6"/>
  <c r="J16" i="6"/>
  <c r="J2" i="6"/>
  <c r="J4" i="6"/>
  <c r="J14" i="6"/>
  <c r="J12" i="6"/>
  <c r="J21" i="6"/>
  <c r="J10" i="6"/>
  <c r="J17" i="6"/>
  <c r="N7" i="6"/>
  <c r="N8" i="6"/>
  <c r="N6" i="6"/>
  <c r="N20" i="6"/>
  <c r="N9" i="6"/>
  <c r="N13" i="6"/>
  <c r="N11" i="6"/>
  <c r="N15" i="6"/>
  <c r="N18" i="6"/>
  <c r="N3" i="6"/>
  <c r="N5" i="6"/>
  <c r="N19" i="6"/>
  <c r="N22" i="6"/>
  <c r="N16" i="6"/>
  <c r="N2" i="6"/>
  <c r="A2" i="6" s="1"/>
  <c r="N4" i="6"/>
  <c r="N14" i="6"/>
  <c r="N12" i="6"/>
  <c r="N21" i="6"/>
  <c r="N10" i="6"/>
  <c r="N17" i="6"/>
  <c r="A12" i="4"/>
  <c r="A15" i="4"/>
  <c r="A11" i="4"/>
  <c r="A18" i="4"/>
  <c r="A6" i="4"/>
  <c r="A17" i="4"/>
  <c r="A16" i="4"/>
  <c r="A8" i="4"/>
  <c r="A10" i="4"/>
  <c r="A4" i="4"/>
  <c r="A5" i="4"/>
  <c r="A7" i="4"/>
  <c r="A9" i="4"/>
  <c r="A13" i="4"/>
  <c r="A19" i="4"/>
  <c r="A2" i="4"/>
  <c r="A14" i="4"/>
  <c r="A3" i="4"/>
  <c r="D12" i="4"/>
  <c r="D15" i="4"/>
  <c r="D11" i="4"/>
  <c r="D18" i="4"/>
  <c r="D6" i="4"/>
  <c r="D17" i="4"/>
  <c r="D16" i="4"/>
  <c r="D8" i="4"/>
  <c r="D10" i="4"/>
  <c r="D4" i="4"/>
  <c r="D5" i="4"/>
  <c r="D7" i="4"/>
  <c r="D9" i="4"/>
  <c r="D13" i="4"/>
  <c r="D19" i="4"/>
  <c r="D2" i="4"/>
  <c r="D14" i="4"/>
  <c r="D3" i="4"/>
  <c r="A13" i="5"/>
  <c r="A14" i="5"/>
  <c r="A12" i="5"/>
  <c r="A6" i="5"/>
  <c r="A3" i="5"/>
  <c r="A5" i="5"/>
  <c r="A15" i="5"/>
  <c r="A9" i="5"/>
  <c r="A11" i="5"/>
  <c r="A16" i="5"/>
  <c r="A2" i="5"/>
  <c r="A8" i="5"/>
  <c r="A10" i="5"/>
  <c r="A4" i="5"/>
  <c r="A7" i="5"/>
  <c r="D13" i="5"/>
  <c r="D14" i="5"/>
  <c r="D12" i="5"/>
  <c r="D6" i="5"/>
  <c r="D3" i="5"/>
  <c r="D5" i="5"/>
  <c r="D15" i="5"/>
  <c r="D9" i="5"/>
  <c r="D11" i="5"/>
  <c r="D16" i="5"/>
  <c r="D2" i="5"/>
  <c r="D8" i="5"/>
  <c r="D10" i="5"/>
  <c r="D4" i="5"/>
  <c r="D7" i="5"/>
  <c r="A20" i="6" l="1"/>
  <c r="A17" i="6"/>
  <c r="A10" i="6"/>
  <c r="A5" i="6"/>
  <c r="A4" i="6"/>
  <c r="A9" i="6"/>
  <c r="A13" i="6"/>
  <c r="A16" i="6"/>
  <c r="A19" i="6"/>
  <c r="A8" i="6"/>
  <c r="A7" i="6"/>
  <c r="A12" i="6"/>
  <c r="A21" i="6"/>
  <c r="A11" i="6"/>
  <c r="A6" i="6"/>
  <c r="A22" i="6"/>
  <c r="A14" i="6"/>
  <c r="A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EEA978-ABB5-4286-966B-B3642C97125C}" keepAlive="1" name="Query - GordianAnomaly" description="Connection to the 'GordianAnomaly' query in the workbook." type="5" refreshedVersion="6" background="1" saveData="1">
    <dbPr connection="Provider=Microsoft.Mashup.OleDb.1;Data Source=$Workbook$;Location=GordianAnomaly;Extended Properties=&quot;&quot;" command="SELECT * FROM [GordianAnomaly]"/>
  </connection>
  <connection id="2" xr16:uid="{975FA2FE-24A6-45E5-8742-D15B5068DF88}" keepAlive="1" name="Query - GordianGold" description="Connection to the 'GordianGold' query in the workbook." type="5" refreshedVersion="6" background="1" saveData="1">
    <dbPr connection="Provider=Microsoft.Mashup.OleDb.1;Data Source=$Workbook$;Location=GordianGold;Extended Properties=&quot;&quot;" command="SELECT * FROM [GordianGold]"/>
  </connection>
  <connection id="3" xr16:uid="{BFD3C4BF-655F-4772-BBC4-ACDEDDAA84BD}" keepAlive="1" name="Query - GordianParadox" description="Connection to the 'GordianParadox' query in the workbook." type="5" refreshedVersion="6" background="1" saveData="1">
    <dbPr connection="Provider=Microsoft.Mashup.OleDb.1;Data Source=$Workbook$;Location=GordianParadox;Extended Properties=&quot;&quot;" command="SELECT * FROM [GordianParadox]"/>
  </connection>
  <connection id="4" xr16:uid="{9EB1C144-C728-498A-8854-8A769869BEC8}" keepAlive="1" name="Query - GordianPlatinum" description="Connection to the 'GordianPlatinum' query in the workbook." type="5" refreshedVersion="6" background="1" saveData="1">
    <dbPr connection="Provider=Microsoft.Mashup.OleDb.1;Data Source=$Workbook$;Location=GordianPlatinum;Extended Properties=&quot;&quot;" command="SELECT * FROM [GordianPlatinum]"/>
  </connection>
  <connection id="5" xr16:uid="{91127DEA-A92C-4679-A58B-5EFCAF7FD157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6" xr16:uid="{C6DCB290-65B5-4F47-95EC-C405994436FE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</connections>
</file>

<file path=xl/sharedStrings.xml><?xml version="1.0" encoding="utf-8"?>
<sst xmlns="http://schemas.openxmlformats.org/spreadsheetml/2006/main" count="482" uniqueCount="40">
  <si>
    <t>Alt</t>
  </si>
  <si>
    <t>Difficulty</t>
  </si>
  <si>
    <t>Player</t>
  </si>
  <si>
    <t>Best Time</t>
  </si>
  <si>
    <t>Stage 1</t>
  </si>
  <si>
    <t>Gold</t>
  </si>
  <si>
    <t>TheTechnoTurian</t>
  </si>
  <si>
    <t>N7-Gerbil</t>
  </si>
  <si>
    <t>Areksto</t>
  </si>
  <si>
    <t>The_Doctor46N7</t>
  </si>
  <si>
    <t>DJ39H</t>
  </si>
  <si>
    <t>AW_FC_1986</t>
  </si>
  <si>
    <t>Alfonsedode</t>
  </si>
  <si>
    <t>dafyddr</t>
  </si>
  <si>
    <t>Emexxia</t>
  </si>
  <si>
    <t>frank_is_crank</t>
  </si>
  <si>
    <t>ClydeInTheShell</t>
  </si>
  <si>
    <t>ernesto_bih</t>
  </si>
  <si>
    <t>Stage 2</t>
  </si>
  <si>
    <t>TheNightSlasher</t>
  </si>
  <si>
    <t>Stage 3</t>
  </si>
  <si>
    <t>HamleticTortoise</t>
  </si>
  <si>
    <t>Stage 4</t>
  </si>
  <si>
    <t>ex-Clusum</t>
  </si>
  <si>
    <t>mexximal</t>
  </si>
  <si>
    <t>Stage 5</t>
  </si>
  <si>
    <t>Stage I</t>
  </si>
  <si>
    <t>Platinum</t>
  </si>
  <si>
    <t>Bateman1980</t>
  </si>
  <si>
    <t>LightRobot</t>
  </si>
  <si>
    <t>Smehur</t>
  </si>
  <si>
    <t>Stage II</t>
  </si>
  <si>
    <t>Stage III</t>
  </si>
  <si>
    <t>Sonashii</t>
  </si>
  <si>
    <t>Pfefferi</t>
  </si>
  <si>
    <t>Time</t>
  </si>
  <si>
    <t xml:space="preserve"> - </t>
  </si>
  <si>
    <t>Count</t>
  </si>
  <si>
    <t>Time 1</t>
  </si>
  <si>
    <t>Time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</si>
</sst>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8013E5EE-C2B3-4169-AE27-47E73D29CDAD}" autoFormatId="16" applyNumberFormats="0" applyBorderFormats="0" applyFontFormats="0" applyPatternFormats="0" applyAlignmentFormats="0" applyWidthHeightFormats="0">
  <queryTableRefresh nextId="9" unboundColumnsLeft="2">
    <queryTableFields count="7">
      <queryTableField id="5" dataBound="0" tableColumnId="5"/>
      <queryTableField id="7" dataBound="0" tableColumnId="6"/>
      <queryTableField id="1" name="Player" tableColumnId="1"/>
      <queryTableField id="8" dataBound="0" tableColumnId="7"/>
      <queryTableField id="2" name="Stage I" tableColumnId="2"/>
      <queryTableField id="3" name="Stage II" tableColumnId="3"/>
      <queryTableField id="4" name="Stage III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1C0A84EC-DAC6-4007-A3D9-FA5C1164ABC3}" autoFormatId="16" applyNumberFormats="0" applyBorderFormats="0" applyFontFormats="0" applyPatternFormats="0" applyAlignmentFormats="0" applyWidthHeightFormats="0">
  <queryTableRefresh nextId="16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Stage 1" tableColumnId="2"/>
      <queryTableField id="3" name="Stage 2" tableColumnId="3"/>
      <queryTableField id="4" name="Stage 3" tableColumnId="4"/>
      <queryTableField id="5" name="Stage 4" tableColumnId="5"/>
      <queryTableField id="6" name="Stage 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3A0ECC9-EC50-4B8D-BBD1-5E0356026D43}" autoFormatId="16" applyNumberFormats="0" applyBorderFormats="0" applyFontFormats="0" applyPatternFormats="0" applyAlignmentFormats="0" applyWidthHeightFormats="0">
  <queryTableRefresh nextId="16" unboundColumnsLeft="2">
    <queryTableFields count="9">
      <queryTableField id="7" dataBound="0" tableColumnId="7"/>
      <queryTableField id="9" dataBound="0" tableColumnId="8"/>
      <queryTableField id="1" name="Player" tableColumnId="1"/>
      <queryTableField id="10" dataBound="0" tableColumnId="9"/>
      <queryTableField id="2" name="Stage 1" tableColumnId="2"/>
      <queryTableField id="3" name="Stage 2" tableColumnId="3"/>
      <queryTableField id="4" name="Stage 3" tableColumnId="4"/>
      <queryTableField id="5" name="Stage 4" tableColumnId="5"/>
      <queryTableField id="6" name="Stage 5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675B6D7-05D4-404A-8F08-CD84638C3D2F}" autoFormatId="16" applyNumberFormats="0" applyBorderFormats="0" applyFontFormats="0" applyPatternFormats="0" applyAlignmentFormats="0" applyWidthHeightFormats="0">
  <queryTableRefresh nextId="20" unboundColumnsLeft="2" unboundColumnsRight="1">
    <queryTableFields count="14">
      <queryTableField id="10" dataBound="0" tableColumnId="10"/>
      <queryTableField id="16" dataBound="0" tableColumnId="11"/>
      <queryTableField id="1" name="Player" tableColumnId="1"/>
      <queryTableField id="19" dataBound="0" tableColumnId="14"/>
      <queryTableField id="3" name="Stage 1" tableColumnId="3"/>
      <queryTableField id="4" name="Stage 2" tableColumnId="4"/>
      <queryTableField id="5" name="Stage 3" tableColumnId="5"/>
      <queryTableField id="6" name="Stage 4" tableColumnId="6"/>
      <queryTableField id="2" name="Stage 5" tableColumnId="2"/>
      <queryTableField id="17" dataBound="0" tableColumnId="12"/>
      <queryTableField id="7" name="Stage I" tableColumnId="7"/>
      <queryTableField id="8" name="Stage II" tableColumnId="8"/>
      <queryTableField id="9" name="Stage III" tableColumnId="9"/>
      <queryTableField id="18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049FC53-B393-439B-AFD6-B3CF9A2FBC64}" autoFormatId="16" applyNumberFormats="0" applyBorderFormats="0" applyFontFormats="0" applyPatternFormats="0" applyAlignmentFormats="0" applyWidthHeightFormats="0">
  <queryTableRefresh nextId="5">
    <queryTableFields count="4">
      <queryTableField id="1" name="Alt" tableColumnId="1"/>
      <queryTableField id="2" name="Difficulty" tableColumnId="2"/>
      <queryTableField id="3" name="Player" tableColumnId="3"/>
      <queryTableField id="4" name="Best 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88CAB7-63AA-436A-8D0C-9FC49828FD00}" name="GordianPlatinum" displayName="GordianPlatinum" ref="A1:G16" tableType="queryTable" totalsRowShown="0">
  <autoFilter ref="A1:G16" xr:uid="{4C4C2B1B-C80E-4935-A18B-C59A6F8A0181}">
    <filterColumn colId="3">
      <filters>
        <filter val="3"/>
      </filters>
    </filterColumn>
  </autoFilter>
  <sortState xmlns:xlrd2="http://schemas.microsoft.com/office/spreadsheetml/2017/richdata2" ref="A2:G16">
    <sortCondition ref="A1:A16"/>
  </sortState>
  <tableColumns count="7">
    <tableColumn id="5" xr3:uid="{4F4CA076-99BB-465C-A6D2-BCB847F3AA2B}" uniqueName="5" name="Time" queryTableFieldId="5" dataDxfId="41">
      <calculatedColumnFormula>SUM(GordianPlatinum[[#This Row],[Stage I]:[Stage III]])</calculatedColumnFormula>
    </tableColumn>
    <tableColumn id="6" xr3:uid="{4BDD7658-E40E-4640-906D-5712F6A44FE2}" uniqueName="6" name=" - " queryTableFieldId="7" dataDxfId="40"/>
    <tableColumn id="1" xr3:uid="{1FD17294-806A-419F-849B-D9903C970C1D}" uniqueName="1" name="Player" queryTableFieldId="1" dataDxfId="39"/>
    <tableColumn id="7" xr3:uid="{CA6E1160-14BA-494E-B4B3-A7B68FDC9425}" uniqueName="7" name="Count" queryTableFieldId="8" dataDxfId="38">
      <calculatedColumnFormula>COUNT(GordianPlatinum[[#This Row],[Stage I]:[Stage III]])</calculatedColumnFormula>
    </tableColumn>
    <tableColumn id="2" xr3:uid="{0A557A31-6B1C-483F-B15D-CFBEB9153168}" uniqueName="2" name="Stage I" queryTableFieldId="2" dataDxfId="37"/>
    <tableColumn id="3" xr3:uid="{F30B0515-9DC1-4F09-A6FB-5C4058D1F91D}" uniqueName="3" name="Stage II" queryTableFieldId="3" dataDxfId="36"/>
    <tableColumn id="4" xr3:uid="{D974C742-4457-4AA4-B67C-67457CA64B4C}" uniqueName="4" name="Stage III" queryTableFieldId="4" dataDxf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EE2285-3673-48FC-A1C8-B522796A3C76}" name="GordianGold" displayName="GordianGold" ref="A1:I19" tableType="queryTable" totalsRowShown="0">
  <autoFilter ref="A1:I19" xr:uid="{DBB917D8-D1A8-43C4-A5A5-ACDB46A1DAF0}">
    <filterColumn colId="3">
      <filters>
        <filter val="5"/>
      </filters>
    </filterColumn>
  </autoFilter>
  <sortState xmlns:xlrd2="http://schemas.microsoft.com/office/spreadsheetml/2017/richdata2" ref="A2:I19">
    <sortCondition ref="A1:A19"/>
  </sortState>
  <tableColumns count="9">
    <tableColumn id="7" xr3:uid="{A22DE49A-648F-4B8B-B492-E3DEEA99DD13}" uniqueName="7" name="Time" queryTableFieldId="7" dataDxfId="34">
      <calculatedColumnFormula>SUM(GordianGold[[#This Row],[Stage 1]:[Stage 5]])</calculatedColumnFormula>
    </tableColumn>
    <tableColumn id="8" xr3:uid="{0C3DF5DE-23F0-4DA9-8CA8-080D8E870BFE}" uniqueName="8" name=" - " queryTableFieldId="9" dataDxfId="33"/>
    <tableColumn id="1" xr3:uid="{0667DD1C-2759-4495-804C-26A93A8EA852}" uniqueName="1" name="Player" queryTableFieldId="1" dataDxfId="32"/>
    <tableColumn id="9" xr3:uid="{D29E04AD-0DB2-452F-AECB-5E5D29114C08}" uniqueName="9" name="Count" queryTableFieldId="10" dataDxfId="31">
      <calculatedColumnFormula>COUNT(GordianGold[[#This Row],[Stage 1]:[Stage 5]])</calculatedColumnFormula>
    </tableColumn>
    <tableColumn id="2" xr3:uid="{6A1EC943-9512-425E-9434-8EC6E145B26F}" uniqueName="2" name="Stage 1" queryTableFieldId="2" dataDxfId="30"/>
    <tableColumn id="3" xr3:uid="{AE5C15A3-039E-438C-B0F1-8760D3A4F62F}" uniqueName="3" name="Stage 2" queryTableFieldId="3" dataDxfId="29"/>
    <tableColumn id="4" xr3:uid="{EEFB6824-6454-4F62-B287-D7CAC7B28F8A}" uniqueName="4" name="Stage 3" queryTableFieldId="4" dataDxfId="28"/>
    <tableColumn id="5" xr3:uid="{FADAB1AE-C2BC-4979-AC5B-FE6696C8ECDB}" uniqueName="5" name="Stage 4" queryTableFieldId="5" dataDxfId="27"/>
    <tableColumn id="6" xr3:uid="{AFEB5764-18EA-4211-9C63-09DC2EC0EE64}" uniqueName="6" name="Stage 5" queryTableFieldId="6" dataDxf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DC0E04-90AA-458F-BE09-685571767622}" name="GordianAnomaly" displayName="GordianAnomaly" ref="A1:I10" tableType="queryTable" totalsRowShown="0">
  <autoFilter ref="A1:I10" xr:uid="{BE1AD277-AA6B-4673-9AF3-BFCA8310BAD2}"/>
  <tableColumns count="9">
    <tableColumn id="7" xr3:uid="{ABBC5CF0-A191-41BA-938F-7E1AFB49800D}" uniqueName="7" name="Time" queryTableFieldId="7" dataDxfId="25">
      <calculatedColumnFormula>SUM(GordianAnomaly[[#This Row],[Stage 1]:[Stage 5]])</calculatedColumnFormula>
    </tableColumn>
    <tableColumn id="8" xr3:uid="{79E2B372-FE9C-46E5-8E07-6FB1B32C1FA3}" uniqueName="8" name=" - " queryTableFieldId="9" dataDxfId="24"/>
    <tableColumn id="1" xr3:uid="{50F52F4F-35B2-4905-98CF-1E527BC0606B}" uniqueName="1" name="Player" queryTableFieldId="1" dataDxfId="23"/>
    <tableColumn id="9" xr3:uid="{370F2355-0715-4B22-88B1-CAB6D7A7212B}" uniqueName="9" name="Count" queryTableFieldId="10" dataDxfId="22">
      <calculatedColumnFormula>COUNT(GordianAnomaly[[#This Row],[Stage 1]:[Stage 5]])</calculatedColumnFormula>
    </tableColumn>
    <tableColumn id="2" xr3:uid="{1CD57F0D-C293-455A-BBCF-D6B663AEECAE}" uniqueName="2" name="Stage 1" queryTableFieldId="2" dataDxfId="21"/>
    <tableColumn id="3" xr3:uid="{4DC126E9-7B7D-4A6A-A4A1-49457BDBFB5C}" uniqueName="3" name="Stage 2" queryTableFieldId="3" dataDxfId="20"/>
    <tableColumn id="4" xr3:uid="{EC4111D7-C145-4807-83BC-8CF7B2554414}" uniqueName="4" name="Stage 3" queryTableFieldId="4" dataDxfId="19"/>
    <tableColumn id="5" xr3:uid="{5F5C2A1B-958E-491C-977A-B344A5476F98}" uniqueName="5" name="Stage 4" queryTableFieldId="5" dataDxfId="18"/>
    <tableColumn id="6" xr3:uid="{C6B1A7F3-3BC7-4119-8EF2-E57E7753417D}" uniqueName="6" name="Stage 5" queryTableFieldId="6" dataDxf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5E420-B8B9-4CA4-A519-DE10AAE425D5}" name="GordianParadox" displayName="GordianParadox" ref="A1:N22" tableType="queryTable" totalsRowShown="0">
  <autoFilter ref="A1:N22" xr:uid="{FB70D22A-0F9F-48F9-A164-CEF7E15D6F09}"/>
  <sortState xmlns:xlrd2="http://schemas.microsoft.com/office/spreadsheetml/2017/richdata2" ref="A2:N22">
    <sortCondition descending="1" ref="D2:D22"/>
    <sortCondition ref="A2:A22"/>
  </sortState>
  <tableColumns count="14">
    <tableColumn id="10" xr3:uid="{5012869C-75B3-4CFC-A8D5-E1B0B8BEAC11}" uniqueName="10" name="Time" queryTableFieldId="10" dataDxfId="16">
      <calculatedColumnFormula>SUM(GordianParadox[[#This Row],[Time 1]],GordianParadox[[#This Row],[Time 2]])</calculatedColumnFormula>
    </tableColumn>
    <tableColumn id="11" xr3:uid="{201B5118-0CA4-4742-A76F-B7E3ED2DF31A}" uniqueName="11" name=" - " queryTableFieldId="16" dataDxfId="15"/>
    <tableColumn id="1" xr3:uid="{8F4C90FE-D257-44D9-A8EC-8A933A464EB3}" uniqueName="1" name="Player" queryTableFieldId="1" dataDxfId="14"/>
    <tableColumn id="14" xr3:uid="{48FFAE75-C8DA-4F6F-AAFC-F33A4FB499D4}" uniqueName="14" name="Count" queryTableFieldId="19" dataDxfId="13">
      <calculatedColumnFormula>COUNT(GordianParadox[[#This Row],[Stage 1]:[Stage 5]])+COUNT(GordianParadox[[#This Row],[Stage I]:[Stage III]])</calculatedColumnFormula>
    </tableColumn>
    <tableColumn id="3" xr3:uid="{4AC7E099-90D7-46BA-A3A8-D202DD900604}" uniqueName="3" name="Stage 1" queryTableFieldId="3" dataDxfId="12"/>
    <tableColumn id="4" xr3:uid="{291A04CC-CBCF-4152-B7F5-2C07EF335434}" uniqueName="4" name="Stage 2" queryTableFieldId="4" dataDxfId="11"/>
    <tableColumn id="5" xr3:uid="{899E4FA7-C84A-4A79-932C-E44E36323357}" uniqueName="5" name="Stage 3" queryTableFieldId="5" dataDxfId="10"/>
    <tableColumn id="6" xr3:uid="{99694AFA-B600-4EF3-A69A-FE5835725E63}" uniqueName="6" name="Stage 4" queryTableFieldId="6" dataDxfId="9"/>
    <tableColumn id="2" xr3:uid="{6298F3C2-4378-41AB-8AA5-47A6AAA9FC55}" uniqueName="2" name="Stage 5" queryTableFieldId="2" dataDxfId="8"/>
    <tableColumn id="12" xr3:uid="{AD47515D-7D20-4CC1-BF39-A5397438F974}" uniqueName="12" name="Time 1" queryTableFieldId="17" dataDxfId="7">
      <calculatedColumnFormula>SUM(GordianParadox[[#This Row],[Stage 1]:[Stage 5]])</calculatedColumnFormula>
    </tableColumn>
    <tableColumn id="7" xr3:uid="{FE723B2B-E096-4546-94AF-DD303D9CBF63}" uniqueName="7" name="Stage I" queryTableFieldId="7" dataDxfId="6"/>
    <tableColumn id="8" xr3:uid="{898C0DC7-59C3-40BC-BD8F-C24BCA83FB94}" uniqueName="8" name="Stage II" queryTableFieldId="8" dataDxfId="5"/>
    <tableColumn id="9" xr3:uid="{F6C118C8-9EEE-47FB-B39C-9086B8B7A146}" uniqueName="9" name="Stage III" queryTableFieldId="9" dataDxfId="4"/>
    <tableColumn id="13" xr3:uid="{A076924C-289B-4C7E-9065-C791B7470541}" uniqueName="13" name="Time 2" queryTableFieldId="18" dataDxfId="3">
      <calculatedColumnFormula>SUM(GordianParadox[[#This Row],[Stage I]:[Stage III]])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A95A22-A3ED-4319-B853-320C65AEE0C9}" name="PlayerRuns" displayName="PlayerRuns" ref="A1:D106" tableType="queryTable" totalsRowShown="0">
  <autoFilter ref="A1:D106" xr:uid="{7ED9B592-D200-4EEA-AFBA-6AD42603057E}"/>
  <tableColumns count="4">
    <tableColumn id="1" xr3:uid="{79A26515-4BB0-4B86-A8E1-88B2B05588BA}" uniqueName="1" name="Alt" queryTableFieldId="1" dataDxfId="2"/>
    <tableColumn id="2" xr3:uid="{89273B5A-7445-4545-8EED-FBFCA6F98CAC}" uniqueName="2" name="Difficulty" queryTableFieldId="2" dataDxfId="1"/>
    <tableColumn id="3" xr3:uid="{6C0BD57E-1657-4B6C-8E01-91963938BCF9}" uniqueName="3" name="Player" queryTableFieldId="3" dataDxfId="0"/>
    <tableColumn id="4" xr3:uid="{16FB0602-CABC-4B58-AB29-8F6E3B0833CD}" uniqueName="4" name="Best 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2E3A-25C5-4458-AFB5-9DCB729E8255}">
  <dimension ref="A1:G16"/>
  <sheetViews>
    <sheetView workbookViewId="0">
      <selection activeCell="A7" sqref="A7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9.140625" bestFit="1" customWidth="1"/>
    <col min="6" max="6" width="9.7109375" bestFit="1" customWidth="1"/>
    <col min="7" max="7" width="10.28515625" bestFit="1" customWidth="1"/>
  </cols>
  <sheetData>
    <row r="1" spans="1:7" x14ac:dyDescent="0.25">
      <c r="A1" t="s">
        <v>35</v>
      </c>
      <c r="B1" t="s">
        <v>36</v>
      </c>
      <c r="C1" t="s">
        <v>2</v>
      </c>
      <c r="D1" t="s">
        <v>37</v>
      </c>
      <c r="E1" t="s">
        <v>26</v>
      </c>
      <c r="F1" t="s">
        <v>31</v>
      </c>
      <c r="G1" t="s">
        <v>32</v>
      </c>
    </row>
    <row r="2" spans="1:7" hidden="1" x14ac:dyDescent="0.25">
      <c r="A2" s="2">
        <f>SUM(GordianPlatinum[[#This Row],[Stage I]:[Stage III]])</f>
        <v>1.4884259259259259E-2</v>
      </c>
      <c r="B2" s="2" t="s">
        <v>36</v>
      </c>
      <c r="C2" s="1" t="s">
        <v>19</v>
      </c>
      <c r="D2" s="1">
        <f>COUNT(GordianPlatinum[[#This Row],[Stage I]:[Stage III]])</f>
        <v>1</v>
      </c>
      <c r="E2" s="2"/>
      <c r="F2" s="2"/>
      <c r="G2" s="2">
        <v>1.4884259259259259E-2</v>
      </c>
    </row>
    <row r="3" spans="1:7" hidden="1" x14ac:dyDescent="0.25">
      <c r="A3" s="2">
        <f>SUM(GordianPlatinum[[#This Row],[Stage I]:[Stage III]])</f>
        <v>2.1238425925925924E-2</v>
      </c>
      <c r="B3" s="2" t="s">
        <v>36</v>
      </c>
      <c r="C3" s="1" t="s">
        <v>16</v>
      </c>
      <c r="D3" s="1">
        <f>COUNT(GordianPlatinum[[#This Row],[Stage I]:[Stage III]])</f>
        <v>1</v>
      </c>
      <c r="E3" s="2">
        <v>2.1238425925925924E-2</v>
      </c>
      <c r="F3" s="2"/>
      <c r="G3" s="2"/>
    </row>
    <row r="4" spans="1:7" hidden="1" x14ac:dyDescent="0.25">
      <c r="A4" s="2">
        <f>SUM(GordianPlatinum[[#This Row],[Stage I]:[Stage III]])</f>
        <v>2.1458333333333333E-2</v>
      </c>
      <c r="B4" s="2"/>
      <c r="C4" s="1" t="s">
        <v>15</v>
      </c>
      <c r="D4" s="1">
        <f>COUNT(GordianPlatinum[[#This Row],[Stage I]:[Stage III]])</f>
        <v>1</v>
      </c>
      <c r="E4" s="2">
        <v>2.1458333333333333E-2</v>
      </c>
      <c r="F4" s="2"/>
      <c r="G4" s="2"/>
    </row>
    <row r="5" spans="1:7" hidden="1" x14ac:dyDescent="0.25">
      <c r="A5" s="2">
        <f>SUM(GordianPlatinum[[#This Row],[Stage I]:[Stage III]])</f>
        <v>3.4594907407407408E-2</v>
      </c>
      <c r="B5" s="2" t="s">
        <v>36</v>
      </c>
      <c r="C5" s="1" t="s">
        <v>10</v>
      </c>
      <c r="D5" s="1">
        <f>COUNT(GordianPlatinum[[#This Row],[Stage I]:[Stage III]])</f>
        <v>2</v>
      </c>
      <c r="E5" s="2">
        <v>1.5590277777777778E-2</v>
      </c>
      <c r="F5" s="2"/>
      <c r="G5" s="2">
        <v>1.9004629629629632E-2</v>
      </c>
    </row>
    <row r="6" spans="1:7" hidden="1" x14ac:dyDescent="0.25">
      <c r="A6" s="2">
        <f>SUM(GordianPlatinum[[#This Row],[Stage I]:[Stage III]])</f>
        <v>3.7476851851851851E-2</v>
      </c>
      <c r="B6" s="2" t="s">
        <v>36</v>
      </c>
      <c r="C6" s="1" t="s">
        <v>28</v>
      </c>
      <c r="D6" s="1">
        <f>COUNT(GordianPlatinum[[#This Row],[Stage I]:[Stage III]])</f>
        <v>2</v>
      </c>
      <c r="E6" s="2">
        <v>1.7638888888888888E-2</v>
      </c>
      <c r="F6" s="2"/>
      <c r="G6" s="2">
        <v>1.9837962962962963E-2</v>
      </c>
    </row>
    <row r="7" spans="1:7" hidden="1" x14ac:dyDescent="0.25">
      <c r="A7" s="2">
        <f>SUM(GordianPlatinum[[#This Row],[Stage I]:[Stage III]])</f>
        <v>4.1689814814814811E-2</v>
      </c>
      <c r="B7" s="2" t="s">
        <v>36</v>
      </c>
      <c r="C7" s="1" t="s">
        <v>24</v>
      </c>
      <c r="D7" s="1">
        <f>COUNT(GordianPlatinum[[#This Row],[Stage I]:[Stage III]])</f>
        <v>2</v>
      </c>
      <c r="E7" s="2">
        <v>2.2592592592592591E-2</v>
      </c>
      <c r="F7" s="2"/>
      <c r="G7" s="2">
        <v>1.909722222222222E-2</v>
      </c>
    </row>
    <row r="8" spans="1:7" x14ac:dyDescent="0.25">
      <c r="A8" s="2">
        <f>SUM(GordianPlatinum[[#This Row],[Stage I]:[Stage III]])</f>
        <v>4.2696759259259261E-2</v>
      </c>
      <c r="B8" s="2" t="s">
        <v>36</v>
      </c>
      <c r="C8" s="1" t="s">
        <v>6</v>
      </c>
      <c r="D8" s="1">
        <f>COUNT(GordianPlatinum[[#This Row],[Stage I]:[Stage III]])</f>
        <v>3</v>
      </c>
      <c r="E8" s="2">
        <v>1.3333333333333334E-2</v>
      </c>
      <c r="F8" s="2">
        <v>1.5162037037037036E-2</v>
      </c>
      <c r="G8" s="2">
        <v>1.4201388888888888E-2</v>
      </c>
    </row>
    <row r="9" spans="1:7" x14ac:dyDescent="0.25">
      <c r="A9" s="2">
        <f>SUM(GordianPlatinum[[#This Row],[Stage I]:[Stage III]])</f>
        <v>4.3993055555555556E-2</v>
      </c>
      <c r="B9" s="2" t="s">
        <v>36</v>
      </c>
      <c r="C9" s="1" t="s">
        <v>7</v>
      </c>
      <c r="D9" s="1">
        <f>COUNT(GordianPlatinum[[#This Row],[Stage I]:[Stage III]])</f>
        <v>3</v>
      </c>
      <c r="E9" s="2">
        <v>1.4293981481481482E-2</v>
      </c>
      <c r="F9" s="2">
        <v>1.5844907407407408E-2</v>
      </c>
      <c r="G9" s="2">
        <v>1.3854166666666666E-2</v>
      </c>
    </row>
    <row r="10" spans="1:7" x14ac:dyDescent="0.25">
      <c r="A10" s="2">
        <f>SUM(GordianPlatinum[[#This Row],[Stage I]:[Stage III]])</f>
        <v>4.5092592592592594E-2</v>
      </c>
      <c r="B10" s="2"/>
      <c r="C10" s="1" t="s">
        <v>9</v>
      </c>
      <c r="D10" s="1">
        <f>COUNT(GordianPlatinum[[#This Row],[Stage I]:[Stage III]])</f>
        <v>3</v>
      </c>
      <c r="E10" s="2">
        <v>1.357638888888889E-2</v>
      </c>
      <c r="F10" s="2">
        <v>1.7974537037037035E-2</v>
      </c>
      <c r="G10" s="2">
        <v>1.3541666666666667E-2</v>
      </c>
    </row>
    <row r="11" spans="1:7" x14ac:dyDescent="0.25">
      <c r="A11" s="2">
        <f>SUM(GordianPlatinum[[#This Row],[Stage I]:[Stage III]])</f>
        <v>4.8587962962962972E-2</v>
      </c>
      <c r="B11" s="2" t="s">
        <v>36</v>
      </c>
      <c r="C11" s="1" t="s">
        <v>34</v>
      </c>
      <c r="D11" s="1">
        <f>COUNT(GordianPlatinum[[#This Row],[Stage I]:[Stage III]])</f>
        <v>3</v>
      </c>
      <c r="E11" s="2">
        <v>1.5497685185185186E-2</v>
      </c>
      <c r="F11" s="2">
        <v>1.6909722222222225E-2</v>
      </c>
      <c r="G11" s="2">
        <v>1.6180555555555556E-2</v>
      </c>
    </row>
    <row r="12" spans="1:7" x14ac:dyDescent="0.25">
      <c r="A12" s="2">
        <f>SUM(GordianPlatinum[[#This Row],[Stage I]:[Stage III]])</f>
        <v>4.8935185185185186E-2</v>
      </c>
      <c r="B12" s="2" t="s">
        <v>36</v>
      </c>
      <c r="C12" s="1" t="s">
        <v>8</v>
      </c>
      <c r="D12" s="1">
        <f>COUNT(GordianPlatinum[[#This Row],[Stage I]:[Stage III]])</f>
        <v>3</v>
      </c>
      <c r="E12" s="2">
        <v>1.525462962962963E-2</v>
      </c>
      <c r="F12" s="2">
        <v>1.7754629629629631E-2</v>
      </c>
      <c r="G12" s="2">
        <v>1.5925925925925927E-2</v>
      </c>
    </row>
    <row r="13" spans="1:7" x14ac:dyDescent="0.25">
      <c r="A13" s="2">
        <f>SUM(GordianPlatinum[[#This Row],[Stage I]:[Stage III]])</f>
        <v>5.9849537037037034E-2</v>
      </c>
      <c r="B13" s="2" t="s">
        <v>36</v>
      </c>
      <c r="C13" s="1" t="s">
        <v>11</v>
      </c>
      <c r="D13" s="1">
        <f>COUNT(GordianPlatinum[[#This Row],[Stage I]:[Stage III]])</f>
        <v>3</v>
      </c>
      <c r="E13" s="2">
        <v>1.8749999999999999E-2</v>
      </c>
      <c r="F13" s="2">
        <v>1.9375E-2</v>
      </c>
      <c r="G13" s="2">
        <v>2.1724537037037039E-2</v>
      </c>
    </row>
    <row r="14" spans="1:7" x14ac:dyDescent="0.25">
      <c r="A14" s="2">
        <f>SUM(GordianPlatinum[[#This Row],[Stage I]:[Stage III]])</f>
        <v>6.1817129629629639E-2</v>
      </c>
      <c r="B14" s="2" t="s">
        <v>36</v>
      </c>
      <c r="C14" s="1" t="s">
        <v>12</v>
      </c>
      <c r="D14" s="1">
        <f>COUNT(GordianPlatinum[[#This Row],[Stage I]:[Stage III]])</f>
        <v>3</v>
      </c>
      <c r="E14" s="2">
        <v>1.9189814814814816E-2</v>
      </c>
      <c r="F14" s="2">
        <v>2.3622685185185188E-2</v>
      </c>
      <c r="G14" s="2">
        <v>1.9004629629629632E-2</v>
      </c>
    </row>
    <row r="15" spans="1:7" x14ac:dyDescent="0.25">
      <c r="A15" s="2">
        <f>SUM(GordianPlatinum[[#This Row],[Stage I]:[Stage III]])</f>
        <v>6.4467592592592604E-2</v>
      </c>
      <c r="B15" s="2" t="s">
        <v>36</v>
      </c>
      <c r="C15" s="1" t="s">
        <v>29</v>
      </c>
      <c r="D15" s="1">
        <f>COUNT(GordianPlatinum[[#This Row],[Stage I]:[Stage III]])</f>
        <v>3</v>
      </c>
      <c r="E15" s="2">
        <v>1.9641203703703706E-2</v>
      </c>
      <c r="F15" s="2">
        <v>2.4270833333333335E-2</v>
      </c>
      <c r="G15" s="2">
        <v>2.0555555555555556E-2</v>
      </c>
    </row>
    <row r="16" spans="1:7" x14ac:dyDescent="0.25">
      <c r="A16" s="2">
        <f>SUM(GordianPlatinum[[#This Row],[Stage I]:[Stage III]])</f>
        <v>6.7094907407407409E-2</v>
      </c>
      <c r="B16" s="2" t="s">
        <v>36</v>
      </c>
      <c r="C16" s="1" t="s">
        <v>30</v>
      </c>
      <c r="D16" s="1">
        <f>COUNT(GordianPlatinum[[#This Row],[Stage I]:[Stage III]])</f>
        <v>3</v>
      </c>
      <c r="E16" s="2">
        <v>2.0081018518518519E-2</v>
      </c>
      <c r="F16" s="2">
        <v>2.3668981481481485E-2</v>
      </c>
      <c r="G16" s="2">
        <v>2.3344907407407408E-2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DF3C-CEE3-42B4-BA79-C4CA66584E11}">
  <dimension ref="A1:I19"/>
  <sheetViews>
    <sheetView workbookViewId="0">
      <selection activeCell="A13" sqref="A13:D19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</cols>
  <sheetData>
    <row r="1" spans="1:9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</row>
    <row r="2" spans="1:9" hidden="1" x14ac:dyDescent="0.25">
      <c r="A2" s="2">
        <f>SUM(GordianGold[[#This Row],[Stage 1]:[Stage 5]])</f>
        <v>1.2638888888888889E-2</v>
      </c>
      <c r="B2" s="2" t="s">
        <v>36</v>
      </c>
      <c r="C2" s="1" t="s">
        <v>23</v>
      </c>
      <c r="D2" s="1">
        <f>COUNT(GordianGold[[#This Row],[Stage 1]:[Stage 5]])</f>
        <v>1</v>
      </c>
      <c r="E2" s="2"/>
      <c r="F2" s="2"/>
      <c r="G2" s="2"/>
      <c r="H2" s="2">
        <v>1.2638888888888889E-2</v>
      </c>
      <c r="I2" s="2"/>
    </row>
    <row r="3" spans="1:9" hidden="1" x14ac:dyDescent="0.25">
      <c r="A3" s="2">
        <f>SUM(GordianGold[[#This Row],[Stage 1]:[Stage 5]])</f>
        <v>1.8553240740740742E-2</v>
      </c>
      <c r="B3" s="2" t="s">
        <v>36</v>
      </c>
      <c r="C3" s="1" t="s">
        <v>24</v>
      </c>
      <c r="D3" s="1">
        <f>COUNT(GordianGold[[#This Row],[Stage 1]:[Stage 5]])</f>
        <v>1</v>
      </c>
      <c r="E3" s="2"/>
      <c r="F3" s="2"/>
      <c r="G3" s="2"/>
      <c r="H3" s="2">
        <v>1.8553240740740742E-2</v>
      </c>
      <c r="I3" s="2"/>
    </row>
    <row r="4" spans="1:9" hidden="1" x14ac:dyDescent="0.25">
      <c r="A4" s="2">
        <f>SUM(GordianGold[[#This Row],[Stage 1]:[Stage 5]])</f>
        <v>1.9837962962962963E-2</v>
      </c>
      <c r="B4" s="2" t="s">
        <v>36</v>
      </c>
      <c r="C4" s="1" t="s">
        <v>33</v>
      </c>
      <c r="D4" s="1">
        <f>COUNT(GordianGold[[#This Row],[Stage 1]:[Stage 5]])</f>
        <v>1</v>
      </c>
      <c r="E4" s="2"/>
      <c r="F4" s="2">
        <v>1.9837962962962963E-2</v>
      </c>
      <c r="G4" s="2"/>
      <c r="H4" s="2"/>
      <c r="I4" s="2"/>
    </row>
    <row r="5" spans="1:9" hidden="1" x14ac:dyDescent="0.25">
      <c r="A5" s="2">
        <f>SUM(GordianGold[[#This Row],[Stage 1]:[Stage 5]])</f>
        <v>2.4768518518518516E-2</v>
      </c>
      <c r="B5" s="2" t="s">
        <v>36</v>
      </c>
      <c r="C5" s="1" t="s">
        <v>19</v>
      </c>
      <c r="D5" s="1">
        <f>COUNT(GordianGold[[#This Row],[Stage 1]:[Stage 5]])</f>
        <v>2</v>
      </c>
      <c r="E5" s="2"/>
      <c r="F5" s="2">
        <v>1.2013888888888888E-2</v>
      </c>
      <c r="G5" s="2"/>
      <c r="H5" s="2">
        <v>1.275462962962963E-2</v>
      </c>
      <c r="I5" s="2"/>
    </row>
    <row r="6" spans="1:9" hidden="1" x14ac:dyDescent="0.25">
      <c r="A6" s="2">
        <f>SUM(GordianGold[[#This Row],[Stage 1]:[Stage 5]])</f>
        <v>2.8020833333333335E-2</v>
      </c>
      <c r="B6" s="2" t="s">
        <v>36</v>
      </c>
      <c r="C6" s="1" t="s">
        <v>10</v>
      </c>
      <c r="D6" s="1">
        <f>COUNT(GordianGold[[#This Row],[Stage 1]:[Stage 5]])</f>
        <v>2</v>
      </c>
      <c r="E6" s="2">
        <v>1.4259259259259261E-2</v>
      </c>
      <c r="F6" s="2">
        <v>1.3761574074074074E-2</v>
      </c>
      <c r="G6" s="2"/>
      <c r="H6" s="2"/>
      <c r="I6" s="2"/>
    </row>
    <row r="7" spans="1:9" x14ac:dyDescent="0.25">
      <c r="A7" s="2">
        <f>SUM(GordianGold[[#This Row],[Stage 1]:[Stage 5]])</f>
        <v>6.429398148148148E-2</v>
      </c>
      <c r="B7" s="2" t="s">
        <v>36</v>
      </c>
      <c r="C7" s="1" t="s">
        <v>6</v>
      </c>
      <c r="D7" s="1">
        <f>COUNT(GordianGold[[#This Row],[Stage 1]:[Stage 5]])</f>
        <v>5</v>
      </c>
      <c r="E7" s="2">
        <v>1.283564814814815E-2</v>
      </c>
      <c r="F7" s="2">
        <v>1.1828703703703704E-2</v>
      </c>
      <c r="G7" s="2">
        <v>1.4641203703703703E-2</v>
      </c>
      <c r="H7" s="2">
        <v>1.247685185185185E-2</v>
      </c>
      <c r="I7" s="2">
        <v>1.2511574074074073E-2</v>
      </c>
    </row>
    <row r="8" spans="1:9" x14ac:dyDescent="0.25">
      <c r="A8" s="2">
        <f>SUM(GordianGold[[#This Row],[Stage 1]:[Stage 5]])</f>
        <v>6.5497685185185187E-2</v>
      </c>
      <c r="B8" s="2" t="s">
        <v>36</v>
      </c>
      <c r="C8" s="1" t="s">
        <v>7</v>
      </c>
      <c r="D8" s="1">
        <f>COUNT(GordianGold[[#This Row],[Stage 1]:[Stage 5]])</f>
        <v>5</v>
      </c>
      <c r="E8" s="2">
        <v>1.2905092592592591E-2</v>
      </c>
      <c r="F8" s="2">
        <v>1.2175925925925929E-2</v>
      </c>
      <c r="G8" s="2">
        <v>1.4606481481481482E-2</v>
      </c>
      <c r="H8" s="2">
        <v>1.2094907407407408E-2</v>
      </c>
      <c r="I8" s="2">
        <v>1.3715277777777778E-2</v>
      </c>
    </row>
    <row r="9" spans="1:9" x14ac:dyDescent="0.25">
      <c r="A9" s="2">
        <f>SUM(GordianGold[[#This Row],[Stage 1]:[Stage 5]])</f>
        <v>6.7129629629629622E-2</v>
      </c>
      <c r="B9" s="2" t="s">
        <v>36</v>
      </c>
      <c r="C9" s="1" t="s">
        <v>9</v>
      </c>
      <c r="D9" s="1">
        <f>COUNT(GordianGold[[#This Row],[Stage 1]:[Stage 5]])</f>
        <v>5</v>
      </c>
      <c r="E9" s="2">
        <v>1.3761574074074074E-2</v>
      </c>
      <c r="F9" s="2">
        <v>1.2187500000000002E-2</v>
      </c>
      <c r="G9" s="2">
        <v>1.4583333333333332E-2</v>
      </c>
      <c r="H9" s="2">
        <v>1.34375E-2</v>
      </c>
      <c r="I9" s="2">
        <v>1.315972222222222E-2</v>
      </c>
    </row>
    <row r="10" spans="1:9" x14ac:dyDescent="0.25">
      <c r="A10" s="2">
        <f>SUM(GordianGold[[#This Row],[Stage 1]:[Stage 5]])</f>
        <v>6.8784722222222219E-2</v>
      </c>
      <c r="B10" s="2" t="s">
        <v>36</v>
      </c>
      <c r="C10" s="1" t="s">
        <v>34</v>
      </c>
      <c r="D10" s="1">
        <f>COUNT(GordianGold[[#This Row],[Stage 1]:[Stage 5]])</f>
        <v>5</v>
      </c>
      <c r="E10" s="2">
        <v>1.283564814814815E-2</v>
      </c>
      <c r="F10" s="2">
        <v>1.3217592592592593E-2</v>
      </c>
      <c r="G10" s="2">
        <v>1.494212962962963E-2</v>
      </c>
      <c r="H10" s="2">
        <v>1.315972222222222E-2</v>
      </c>
      <c r="I10" s="2">
        <v>1.462962962962963E-2</v>
      </c>
    </row>
    <row r="11" spans="1:9" x14ac:dyDescent="0.25">
      <c r="A11" s="2">
        <f>SUM(GordianGold[[#This Row],[Stage 1]:[Stage 5]])</f>
        <v>6.9236111111111109E-2</v>
      </c>
      <c r="B11" s="2" t="s">
        <v>36</v>
      </c>
      <c r="C11" s="1" t="s">
        <v>8</v>
      </c>
      <c r="D11" s="1">
        <f>COUNT(GordianGold[[#This Row],[Stage 1]:[Stage 5]])</f>
        <v>5</v>
      </c>
      <c r="E11" s="2">
        <v>1.3206018518518518E-2</v>
      </c>
      <c r="F11" s="2">
        <v>1.2939814814814814E-2</v>
      </c>
      <c r="G11" s="2">
        <v>1.4837962962962963E-2</v>
      </c>
      <c r="H11" s="2">
        <v>1.3483796296296298E-2</v>
      </c>
      <c r="I11" s="2">
        <v>1.4768518518518519E-2</v>
      </c>
    </row>
    <row r="12" spans="1:9" x14ac:dyDescent="0.25">
      <c r="A12" s="2">
        <f>SUM(GordianGold[[#This Row],[Stage 1]:[Stage 5]])</f>
        <v>7.0069444444444448E-2</v>
      </c>
      <c r="B12" s="2" t="s">
        <v>36</v>
      </c>
      <c r="C12" s="1" t="s">
        <v>11</v>
      </c>
      <c r="D12" s="1">
        <f>COUNT(GordianGold[[#This Row],[Stage 1]:[Stage 5]])</f>
        <v>5</v>
      </c>
      <c r="E12" s="2">
        <v>1.3680555555555555E-2</v>
      </c>
      <c r="F12" s="2">
        <v>1.3460648148148147E-2</v>
      </c>
      <c r="G12" s="2">
        <v>1.5428240740740741E-2</v>
      </c>
      <c r="H12" s="2">
        <v>1.3391203703703704E-2</v>
      </c>
      <c r="I12" s="2">
        <v>1.4108796296296295E-2</v>
      </c>
    </row>
    <row r="13" spans="1:9" hidden="1" x14ac:dyDescent="0.25">
      <c r="A13" s="2">
        <f>SUM(GordianGold[[#This Row],[Stage 1]:[Stage 5]])</f>
        <v>7.3240740740740745E-2</v>
      </c>
      <c r="B13" s="2" t="s">
        <v>36</v>
      </c>
      <c r="C13" s="1" t="s">
        <v>13</v>
      </c>
      <c r="D13" s="1">
        <f>COUNT(GordianGold[[#This Row],[Stage 1]:[Stage 5]])</f>
        <v>4</v>
      </c>
      <c r="E13" s="2">
        <v>1.9317129629629629E-2</v>
      </c>
      <c r="F13" s="2">
        <v>1.40625E-2</v>
      </c>
      <c r="G13" s="2"/>
      <c r="H13" s="2">
        <v>2.659722222222222E-2</v>
      </c>
      <c r="I13" s="2">
        <v>1.3263888888888889E-2</v>
      </c>
    </row>
    <row r="14" spans="1:9" hidden="1" x14ac:dyDescent="0.25">
      <c r="A14" s="2">
        <f>SUM(GordianGold[[#This Row],[Stage 1]:[Stage 5]])</f>
        <v>7.8483796296296301E-2</v>
      </c>
      <c r="B14" s="2" t="s">
        <v>36</v>
      </c>
      <c r="C14" s="1" t="s">
        <v>15</v>
      </c>
      <c r="D14" s="1">
        <f>COUNT(GordianGold[[#This Row],[Stage 1]:[Stage 5]])</f>
        <v>4</v>
      </c>
      <c r="E14" s="2">
        <v>2.3055555555555555E-2</v>
      </c>
      <c r="F14" s="2">
        <v>1.9467592592592595E-2</v>
      </c>
      <c r="G14" s="2">
        <v>1.741898148148148E-2</v>
      </c>
      <c r="H14" s="2">
        <v>1.8541666666666668E-2</v>
      </c>
      <c r="I14" s="2"/>
    </row>
    <row r="15" spans="1:9" x14ac:dyDescent="0.25">
      <c r="A15" s="2">
        <f>SUM(GordianGold[[#This Row],[Stage 1]:[Stage 5]])</f>
        <v>7.9062500000000008E-2</v>
      </c>
      <c r="B15" s="2" t="s">
        <v>36</v>
      </c>
      <c r="C15" s="1" t="s">
        <v>12</v>
      </c>
      <c r="D15" s="1">
        <f>COUNT(GordianGold[[#This Row],[Stage 1]:[Stage 5]])</f>
        <v>5</v>
      </c>
      <c r="E15" s="2">
        <v>1.5844907407407408E-2</v>
      </c>
      <c r="F15" s="2">
        <v>1.5243055555555557E-2</v>
      </c>
      <c r="G15" s="2">
        <v>1.7453703703703704E-2</v>
      </c>
      <c r="H15" s="2">
        <v>1.5636574074074074E-2</v>
      </c>
      <c r="I15" s="2">
        <v>1.4884259259259259E-2</v>
      </c>
    </row>
    <row r="16" spans="1:9" hidden="1" x14ac:dyDescent="0.25">
      <c r="A16" s="2">
        <f>SUM(GordianGold[[#This Row],[Stage 1]:[Stage 5]])</f>
        <v>0.10187500000000001</v>
      </c>
      <c r="B16" s="2" t="s">
        <v>36</v>
      </c>
      <c r="C16" s="1" t="s">
        <v>21</v>
      </c>
      <c r="D16" s="1">
        <f>COUNT(GordianGold[[#This Row],[Stage 1]:[Stage 5]])</f>
        <v>4</v>
      </c>
      <c r="E16" s="2">
        <v>2.8865740740740744E-2</v>
      </c>
      <c r="F16" s="2">
        <v>2.3090277777777779E-2</v>
      </c>
      <c r="G16" s="2">
        <v>2.6469907407407411E-2</v>
      </c>
      <c r="H16" s="2">
        <v>2.344907407407407E-2</v>
      </c>
      <c r="I16" s="2"/>
    </row>
    <row r="17" spans="1:9" x14ac:dyDescent="0.25">
      <c r="A17" s="2">
        <f>SUM(GordianGold[[#This Row],[Stage 1]:[Stage 5]])</f>
        <v>0.11108796296296297</v>
      </c>
      <c r="B17" s="2" t="s">
        <v>36</v>
      </c>
      <c r="C17" s="1" t="s">
        <v>14</v>
      </c>
      <c r="D17" s="1">
        <f>COUNT(GordianGold[[#This Row],[Stage 1]:[Stage 5]])</f>
        <v>5</v>
      </c>
      <c r="E17" s="2">
        <v>2.011574074074074E-2</v>
      </c>
      <c r="F17" s="2">
        <v>2.3067129629629632E-2</v>
      </c>
      <c r="G17" s="2">
        <v>2.6412037037037036E-2</v>
      </c>
      <c r="H17" s="2">
        <v>1.9039351851851852E-2</v>
      </c>
      <c r="I17" s="2">
        <v>2.2453703703703708E-2</v>
      </c>
    </row>
    <row r="18" spans="1:9" x14ac:dyDescent="0.25">
      <c r="A18" s="2">
        <f>SUM(GordianGold[[#This Row],[Stage 1]:[Stage 5]])</f>
        <v>0.11283564814814814</v>
      </c>
      <c r="B18" s="2" t="s">
        <v>36</v>
      </c>
      <c r="C18" s="1" t="s">
        <v>16</v>
      </c>
      <c r="D18" s="1">
        <f>COUNT(GordianGold[[#This Row],[Stage 1]:[Stage 5]])</f>
        <v>5</v>
      </c>
      <c r="E18" s="2">
        <v>2.5381944444444443E-2</v>
      </c>
      <c r="F18" s="2">
        <v>2.0648148148148148E-2</v>
      </c>
      <c r="G18" s="2">
        <v>2.2604166666666665E-2</v>
      </c>
      <c r="H18" s="2">
        <v>2.1458333333333333E-2</v>
      </c>
      <c r="I18" s="2">
        <v>2.2743055555555555E-2</v>
      </c>
    </row>
    <row r="19" spans="1:9" x14ac:dyDescent="0.25">
      <c r="A19" s="2">
        <f>SUM(GordianGold[[#This Row],[Stage 1]:[Stage 5]])</f>
        <v>0.13658564814814814</v>
      </c>
      <c r="B19" s="2" t="s">
        <v>36</v>
      </c>
      <c r="C19" s="1" t="s">
        <v>17</v>
      </c>
      <c r="D19" s="1">
        <f>COUNT(GordianGold[[#This Row],[Stage 1]:[Stage 5]])</f>
        <v>5</v>
      </c>
      <c r="E19" s="2">
        <v>2.7569444444444448E-2</v>
      </c>
      <c r="F19" s="2">
        <v>2.4652777777777777E-2</v>
      </c>
      <c r="G19" s="2">
        <v>2.8240740740740736E-2</v>
      </c>
      <c r="H19" s="2">
        <v>3.0300925925925926E-2</v>
      </c>
      <c r="I19" s="2">
        <v>2.5821759259259256E-2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7F2B-23C7-4863-90D7-2F2E32043636}">
  <dimension ref="A1:I10"/>
  <sheetViews>
    <sheetView workbookViewId="0">
      <selection activeCell="G6" sqref="G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</cols>
  <sheetData>
    <row r="1" spans="1:9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</row>
    <row r="2" spans="1:9" x14ac:dyDescent="0.25">
      <c r="A2" s="2">
        <f>SUM(GordianAnomaly[[#This Row],[Stage 1]:[Stage 5]])</f>
        <v>1.3680555555555555E-2</v>
      </c>
      <c r="B2" s="2" t="s">
        <v>36</v>
      </c>
      <c r="C2" s="1" t="s">
        <v>11</v>
      </c>
      <c r="D2" s="1">
        <f>COUNT(GordianAnomaly[[#This Row],[Stage 1]:[Stage 5]])</f>
        <v>1</v>
      </c>
      <c r="E2" s="2">
        <v>1.3680555555555555E-2</v>
      </c>
      <c r="F2" s="2"/>
      <c r="G2" s="2"/>
      <c r="H2" s="2"/>
      <c r="I2" s="2"/>
    </row>
    <row r="3" spans="1:9" x14ac:dyDescent="0.25">
      <c r="A3" s="2">
        <f>SUM(GordianAnomaly[[#This Row],[Stage 1]:[Stage 5]])</f>
        <v>1.5636574074074074E-2</v>
      </c>
      <c r="B3" s="2" t="s">
        <v>36</v>
      </c>
      <c r="C3" s="1" t="s">
        <v>12</v>
      </c>
      <c r="D3" s="1">
        <f>COUNT(GordianAnomaly[[#This Row],[Stage 1]:[Stage 5]])</f>
        <v>1</v>
      </c>
      <c r="E3" s="2"/>
      <c r="F3" s="2"/>
      <c r="G3" s="2"/>
      <c r="H3" s="2">
        <v>1.5636574074074074E-2</v>
      </c>
      <c r="I3" s="2"/>
    </row>
    <row r="4" spans="1:9" x14ac:dyDescent="0.25">
      <c r="A4" s="2">
        <f>SUM(GordianAnomaly[[#This Row],[Stage 1]:[Stage 5]])</f>
        <v>2.8865740740740744E-2</v>
      </c>
      <c r="B4" s="2" t="s">
        <v>36</v>
      </c>
      <c r="C4" s="1" t="s">
        <v>21</v>
      </c>
      <c r="D4" s="1">
        <f>COUNT(GordianAnomaly[[#This Row],[Stage 1]:[Stage 5]])</f>
        <v>1</v>
      </c>
      <c r="E4" s="2">
        <v>2.8865740740740744E-2</v>
      </c>
      <c r="F4" s="2"/>
      <c r="G4" s="2"/>
      <c r="H4" s="2"/>
      <c r="I4" s="2"/>
    </row>
    <row r="5" spans="1:9" x14ac:dyDescent="0.25">
      <c r="A5" s="2">
        <f>SUM(GordianAnomaly[[#This Row],[Stage 1]:[Stage 5]])</f>
        <v>2.8321759259259262E-2</v>
      </c>
      <c r="B5" s="2" t="s">
        <v>36</v>
      </c>
      <c r="C5" s="1" t="s">
        <v>7</v>
      </c>
      <c r="D5" s="1">
        <f>COUNT(GordianAnomaly[[#This Row],[Stage 1]:[Stage 5]])</f>
        <v>2</v>
      </c>
      <c r="E5" s="2"/>
      <c r="F5" s="2"/>
      <c r="G5" s="2">
        <v>1.4606481481481482E-2</v>
      </c>
      <c r="H5" s="2"/>
      <c r="I5" s="2">
        <v>1.3715277777777778E-2</v>
      </c>
    </row>
    <row r="6" spans="1:9" x14ac:dyDescent="0.25">
      <c r="A6" s="2">
        <f>SUM(GordianAnomaly[[#This Row],[Stage 1]:[Stage 5]])</f>
        <v>1.494212962962963E-2</v>
      </c>
      <c r="B6" s="2" t="s">
        <v>36</v>
      </c>
      <c r="C6" s="1" t="s">
        <v>34</v>
      </c>
      <c r="D6" s="1">
        <f>COUNT(GordianAnomaly[[#This Row],[Stage 1]:[Stage 5]])</f>
        <v>1</v>
      </c>
      <c r="E6" s="2"/>
      <c r="F6" s="2"/>
      <c r="G6" s="2">
        <v>1.494212962962963E-2</v>
      </c>
      <c r="H6" s="2"/>
      <c r="I6" s="2"/>
    </row>
    <row r="7" spans="1:9" x14ac:dyDescent="0.25">
      <c r="A7" s="2">
        <f>SUM(GordianAnomaly[[#This Row],[Stage 1]:[Stage 5]])</f>
        <v>2.4768518518518516E-2</v>
      </c>
      <c r="B7" s="2" t="s">
        <v>36</v>
      </c>
      <c r="C7" s="1" t="s">
        <v>19</v>
      </c>
      <c r="D7" s="1">
        <f>COUNT(GordianAnomaly[[#This Row],[Stage 1]:[Stage 5]])</f>
        <v>2</v>
      </c>
      <c r="E7" s="2"/>
      <c r="F7" s="2">
        <v>1.2013888888888888E-2</v>
      </c>
      <c r="G7" s="2"/>
      <c r="H7" s="2">
        <v>1.275462962962963E-2</v>
      </c>
      <c r="I7" s="2"/>
    </row>
    <row r="8" spans="1:9" x14ac:dyDescent="0.25">
      <c r="A8" s="2">
        <f>SUM(GordianAnomaly[[#This Row],[Stage 1]:[Stage 5]])</f>
        <v>6.6145833333333334E-2</v>
      </c>
      <c r="B8" s="2" t="s">
        <v>36</v>
      </c>
      <c r="C8" s="1" t="s">
        <v>6</v>
      </c>
      <c r="D8" s="1">
        <f>COUNT(GordianAnomaly[[#This Row],[Stage 1]:[Stage 5]])</f>
        <v>5</v>
      </c>
      <c r="E8" s="2">
        <v>1.283564814814815E-2</v>
      </c>
      <c r="F8" s="2">
        <v>1.1828703703703704E-2</v>
      </c>
      <c r="G8" s="2">
        <v>1.4641203703703703E-2</v>
      </c>
      <c r="H8" s="2">
        <v>1.3055555555555556E-2</v>
      </c>
      <c r="I8" s="2">
        <v>1.3784722222222224E-2</v>
      </c>
    </row>
    <row r="9" spans="1:9" x14ac:dyDescent="0.25">
      <c r="A9" s="2">
        <f>SUM(GordianAnomaly[[#This Row],[Stage 1]:[Stage 5]])</f>
        <v>2.6921296296296294E-2</v>
      </c>
      <c r="B9" s="2" t="s">
        <v>36</v>
      </c>
      <c r="C9" s="1" t="s">
        <v>9</v>
      </c>
      <c r="D9" s="1">
        <f>COUNT(GordianAnomaly[[#This Row],[Stage 1]:[Stage 5]])</f>
        <v>2</v>
      </c>
      <c r="E9" s="2">
        <v>1.3761574074074074E-2</v>
      </c>
      <c r="F9" s="2"/>
      <c r="G9" s="2"/>
      <c r="H9" s="2"/>
      <c r="I9" s="2">
        <v>1.315972222222222E-2</v>
      </c>
    </row>
    <row r="10" spans="1:9" x14ac:dyDescent="0.25">
      <c r="A10" s="2">
        <f>SUM(GordianAnomaly[[#This Row],[Stage 1]:[Stage 5]])</f>
        <v>1.2638888888888889E-2</v>
      </c>
      <c r="B10" s="2" t="s">
        <v>36</v>
      </c>
      <c r="C10" s="1" t="s">
        <v>23</v>
      </c>
      <c r="D10" s="1">
        <f>COUNT(GordianAnomaly[[#This Row],[Stage 1]:[Stage 5]])</f>
        <v>1</v>
      </c>
      <c r="E10" s="2"/>
      <c r="F10" s="2"/>
      <c r="G10" s="2"/>
      <c r="H10" s="2">
        <v>1.2638888888888889E-2</v>
      </c>
      <c r="I10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62592-1FAA-4C21-9CEE-098AF2519D18}">
  <dimension ref="A1:N22"/>
  <sheetViews>
    <sheetView tabSelected="1" workbookViewId="0">
      <selection activeCell="A5" sqref="A5:C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9" width="9.5703125" bestFit="1" customWidth="1"/>
    <col min="10" max="11" width="9.140625" bestFit="1" customWidth="1"/>
    <col min="12" max="12" width="9.7109375" bestFit="1" customWidth="1"/>
    <col min="13" max="13" width="10.28515625" bestFit="1" customWidth="1"/>
  </cols>
  <sheetData>
    <row r="1" spans="1:14" x14ac:dyDescent="0.25">
      <c r="A1" t="s">
        <v>35</v>
      </c>
      <c r="B1" t="s">
        <v>36</v>
      </c>
      <c r="C1" t="s">
        <v>2</v>
      </c>
      <c r="D1" t="s">
        <v>37</v>
      </c>
      <c r="E1" t="s">
        <v>4</v>
      </c>
      <c r="F1" t="s">
        <v>18</v>
      </c>
      <c r="G1" t="s">
        <v>20</v>
      </c>
      <c r="H1" t="s">
        <v>22</v>
      </c>
      <c r="I1" t="s">
        <v>25</v>
      </c>
      <c r="J1" t="s">
        <v>38</v>
      </c>
      <c r="K1" t="s">
        <v>26</v>
      </c>
      <c r="L1" t="s">
        <v>31</v>
      </c>
      <c r="M1" t="s">
        <v>32</v>
      </c>
      <c r="N1" t="s">
        <v>39</v>
      </c>
    </row>
    <row r="2" spans="1:14" x14ac:dyDescent="0.25">
      <c r="A2" s="2">
        <f>SUM(GordianParadox[[#This Row],[Time 1]],GordianParadox[[#This Row],[Time 2]])</f>
        <v>0.10699074074074075</v>
      </c>
      <c r="B2" s="2" t="s">
        <v>36</v>
      </c>
      <c r="C2" s="1" t="s">
        <v>6</v>
      </c>
      <c r="D2" s="1">
        <f>COUNT(GordianParadox[[#This Row],[Stage 1]:[Stage 5]])+COUNT(GordianParadox[[#This Row],[Stage I]:[Stage III]])</f>
        <v>8</v>
      </c>
      <c r="E2" s="2">
        <v>1.283564814814815E-2</v>
      </c>
      <c r="F2" s="2">
        <v>1.1828703703703704E-2</v>
      </c>
      <c r="G2" s="2">
        <v>1.4641203703703703E-2</v>
      </c>
      <c r="H2" s="2">
        <v>1.247685185185185E-2</v>
      </c>
      <c r="I2" s="2">
        <v>1.2511574074074073E-2</v>
      </c>
      <c r="J2" s="2">
        <f>SUM(GordianParadox[[#This Row],[Stage 1]:[Stage 5]])</f>
        <v>6.429398148148148E-2</v>
      </c>
      <c r="K2" s="2">
        <v>1.3333333333333334E-2</v>
      </c>
      <c r="L2" s="2">
        <v>1.5162037037037036E-2</v>
      </c>
      <c r="M2" s="2">
        <v>1.4201388888888888E-2</v>
      </c>
      <c r="N2" s="2">
        <f>SUM(GordianParadox[[#This Row],[Stage I]:[Stage III]])</f>
        <v>4.2696759259259261E-2</v>
      </c>
    </row>
    <row r="3" spans="1:14" x14ac:dyDescent="0.25">
      <c r="A3" s="2">
        <f>SUM(GordianParadox[[#This Row],[Time 1]],GordianParadox[[#This Row],[Time 2]])</f>
        <v>0.10949074074074075</v>
      </c>
      <c r="B3" s="2" t="s">
        <v>36</v>
      </c>
      <c r="C3" s="1" t="s">
        <v>7</v>
      </c>
      <c r="D3" s="1">
        <f>COUNT(GordianParadox[[#This Row],[Stage 1]:[Stage 5]])+COUNT(GordianParadox[[#This Row],[Stage I]:[Stage III]])</f>
        <v>8</v>
      </c>
      <c r="E3" s="2">
        <v>1.2905092592592591E-2</v>
      </c>
      <c r="F3" s="2">
        <v>1.2175925925925929E-2</v>
      </c>
      <c r="G3" s="2">
        <v>1.4606481481481482E-2</v>
      </c>
      <c r="H3" s="2">
        <v>1.2094907407407408E-2</v>
      </c>
      <c r="I3" s="2">
        <v>1.3715277777777778E-2</v>
      </c>
      <c r="J3" s="2">
        <f>SUM(GordianParadox[[#This Row],[Stage 1]:[Stage 5]])</f>
        <v>6.5497685185185187E-2</v>
      </c>
      <c r="K3" s="2">
        <v>1.4293981481481482E-2</v>
      </c>
      <c r="L3" s="2">
        <v>1.5844907407407408E-2</v>
      </c>
      <c r="M3" s="2">
        <v>1.3854166666666666E-2</v>
      </c>
      <c r="N3" s="2">
        <f>SUM(GordianParadox[[#This Row],[Stage I]:[Stage III]])</f>
        <v>4.3993055555555556E-2</v>
      </c>
    </row>
    <row r="4" spans="1:14" x14ac:dyDescent="0.25">
      <c r="A4" s="2">
        <f>SUM(GordianParadox[[#This Row],[Time 1]],GordianParadox[[#This Row],[Time 2]])</f>
        <v>0.11222222222222222</v>
      </c>
      <c r="B4" s="2" t="s">
        <v>36</v>
      </c>
      <c r="C4" s="1" t="s">
        <v>9</v>
      </c>
      <c r="D4" s="1">
        <f>COUNT(GordianParadox[[#This Row],[Stage 1]:[Stage 5]])+COUNT(GordianParadox[[#This Row],[Stage I]:[Stage III]])</f>
        <v>8</v>
      </c>
      <c r="E4" s="2">
        <v>1.3761574074074074E-2</v>
      </c>
      <c r="F4" s="2">
        <v>1.2187500000000002E-2</v>
      </c>
      <c r="G4" s="2">
        <v>1.4583333333333332E-2</v>
      </c>
      <c r="H4" s="2">
        <v>1.34375E-2</v>
      </c>
      <c r="I4" s="2">
        <v>1.315972222222222E-2</v>
      </c>
      <c r="J4" s="2">
        <f>SUM(GordianParadox[[#This Row],[Stage 1]:[Stage 5]])</f>
        <v>6.7129629629629622E-2</v>
      </c>
      <c r="K4" s="2">
        <v>1.357638888888889E-2</v>
      </c>
      <c r="L4" s="2">
        <v>1.7974537037037035E-2</v>
      </c>
      <c r="M4" s="2">
        <v>1.3541666666666667E-2</v>
      </c>
      <c r="N4" s="2">
        <f>SUM(GordianParadox[[#This Row],[Stage I]:[Stage III]])</f>
        <v>4.5092592592592594E-2</v>
      </c>
    </row>
    <row r="5" spans="1:14" x14ac:dyDescent="0.25">
      <c r="A5" s="2">
        <f>SUM(GordianParadox[[#This Row],[Time 1]],GordianParadox[[#This Row],[Time 2]])</f>
        <v>0.11737268518518519</v>
      </c>
      <c r="B5" s="2" t="s">
        <v>36</v>
      </c>
      <c r="C5" s="1" t="s">
        <v>34</v>
      </c>
      <c r="D5" s="1">
        <f>COUNT(GordianParadox[[#This Row],[Stage 1]:[Stage 5]])+COUNT(GordianParadox[[#This Row],[Stage I]:[Stage III]])</f>
        <v>8</v>
      </c>
      <c r="E5" s="2">
        <v>1.283564814814815E-2</v>
      </c>
      <c r="F5" s="2">
        <v>1.3217592592592593E-2</v>
      </c>
      <c r="G5" s="2">
        <v>1.494212962962963E-2</v>
      </c>
      <c r="H5" s="2">
        <v>1.315972222222222E-2</v>
      </c>
      <c r="I5" s="2">
        <v>1.462962962962963E-2</v>
      </c>
      <c r="J5" s="2">
        <f>SUM(GordianParadox[[#This Row],[Stage 1]:[Stage 5]])</f>
        <v>6.8784722222222219E-2</v>
      </c>
      <c r="K5" s="2">
        <v>1.5497685185185186E-2</v>
      </c>
      <c r="L5" s="2">
        <v>1.6909722222222225E-2</v>
      </c>
      <c r="M5" s="2">
        <v>1.6180555555555556E-2</v>
      </c>
      <c r="N5" s="2">
        <f>SUM(GordianParadox[[#This Row],[Stage I]:[Stage III]])</f>
        <v>4.8587962962962972E-2</v>
      </c>
    </row>
    <row r="6" spans="1:14" x14ac:dyDescent="0.25">
      <c r="A6" s="2">
        <f>SUM(GordianParadox[[#This Row],[Time 1]],GordianParadox[[#This Row],[Time 2]])</f>
        <v>0.1181712962962963</v>
      </c>
      <c r="B6" s="2" t="s">
        <v>36</v>
      </c>
      <c r="C6" s="1" t="s">
        <v>8</v>
      </c>
      <c r="D6" s="1">
        <f>COUNT(GordianParadox[[#This Row],[Stage 1]:[Stage 5]])+COUNT(GordianParadox[[#This Row],[Stage I]:[Stage III]])</f>
        <v>8</v>
      </c>
      <c r="E6" s="2">
        <v>1.3206018518518518E-2</v>
      </c>
      <c r="F6" s="2">
        <v>1.2939814814814814E-2</v>
      </c>
      <c r="G6" s="2">
        <v>1.4837962962962963E-2</v>
      </c>
      <c r="H6" s="2">
        <v>1.3483796296296298E-2</v>
      </c>
      <c r="I6" s="2">
        <v>1.4768518518518519E-2</v>
      </c>
      <c r="J6" s="2">
        <f>SUM(GordianParadox[[#This Row],[Stage 1]:[Stage 5]])</f>
        <v>6.9236111111111109E-2</v>
      </c>
      <c r="K6" s="2">
        <v>1.525462962962963E-2</v>
      </c>
      <c r="L6" s="2">
        <v>1.7754629629629631E-2</v>
      </c>
      <c r="M6" s="2">
        <v>1.5925925925925927E-2</v>
      </c>
      <c r="N6" s="2">
        <f>SUM(GordianParadox[[#This Row],[Stage I]:[Stage III]])</f>
        <v>4.8935185185185186E-2</v>
      </c>
    </row>
    <row r="7" spans="1:14" x14ac:dyDescent="0.25">
      <c r="A7" s="2">
        <f>SUM(GordianParadox[[#This Row],[Time 1]],GordianParadox[[#This Row],[Time 2]])</f>
        <v>0.12991898148148148</v>
      </c>
      <c r="B7" s="2" t="s">
        <v>36</v>
      </c>
      <c r="C7" s="1" t="s">
        <v>11</v>
      </c>
      <c r="D7" s="1">
        <f>COUNT(GordianParadox[[#This Row],[Stage 1]:[Stage 5]])+COUNT(GordianParadox[[#This Row],[Stage I]:[Stage III]])</f>
        <v>8</v>
      </c>
      <c r="E7" s="2">
        <v>1.3680555555555555E-2</v>
      </c>
      <c r="F7" s="2">
        <v>1.3460648148148147E-2</v>
      </c>
      <c r="G7" s="2">
        <v>1.5428240740740741E-2</v>
      </c>
      <c r="H7" s="2">
        <v>1.3391203703703704E-2</v>
      </c>
      <c r="I7" s="2">
        <v>1.4108796296296295E-2</v>
      </c>
      <c r="J7" s="2">
        <f>SUM(GordianParadox[[#This Row],[Stage 1]:[Stage 5]])</f>
        <v>7.0069444444444448E-2</v>
      </c>
      <c r="K7" s="2">
        <v>1.8749999999999999E-2</v>
      </c>
      <c r="L7" s="2">
        <v>1.9375E-2</v>
      </c>
      <c r="M7" s="2">
        <v>2.1724537037037039E-2</v>
      </c>
      <c r="N7" s="2">
        <f>SUM(GordianParadox[[#This Row],[Stage I]:[Stage III]])</f>
        <v>5.9849537037037034E-2</v>
      </c>
    </row>
    <row r="8" spans="1:14" x14ac:dyDescent="0.25">
      <c r="A8" s="2">
        <f>SUM(GordianParadox[[#This Row],[Time 1]],GordianParadox[[#This Row],[Time 2]])</f>
        <v>0.14087962962962963</v>
      </c>
      <c r="B8" s="2" t="s">
        <v>36</v>
      </c>
      <c r="C8" s="1" t="s">
        <v>12</v>
      </c>
      <c r="D8" s="1">
        <f>COUNT(GordianParadox[[#This Row],[Stage 1]:[Stage 5]])+COUNT(GordianParadox[[#This Row],[Stage I]:[Stage III]])</f>
        <v>8</v>
      </c>
      <c r="E8" s="2">
        <v>1.5844907407407408E-2</v>
      </c>
      <c r="F8" s="2">
        <v>1.5243055555555557E-2</v>
      </c>
      <c r="G8" s="2">
        <v>1.7453703703703704E-2</v>
      </c>
      <c r="H8" s="2">
        <v>1.5636574074074074E-2</v>
      </c>
      <c r="I8" s="2">
        <v>1.4884259259259259E-2</v>
      </c>
      <c r="J8" s="2">
        <f>SUM(GordianParadox[[#This Row],[Stage 1]:[Stage 5]])</f>
        <v>7.9062500000000008E-2</v>
      </c>
      <c r="K8" s="2">
        <v>1.9189814814814816E-2</v>
      </c>
      <c r="L8" s="2">
        <v>2.3622685185185188E-2</v>
      </c>
      <c r="M8" s="2">
        <v>1.9004629629629632E-2</v>
      </c>
      <c r="N8" s="2">
        <f>SUM(GordianParadox[[#This Row],[Stage I]:[Stage III]])</f>
        <v>6.1817129629629639E-2</v>
      </c>
    </row>
    <row r="9" spans="1:14" x14ac:dyDescent="0.25">
      <c r="A9" s="2">
        <f>SUM(GordianParadox[[#This Row],[Time 1]],GordianParadox[[#This Row],[Time 2]])</f>
        <v>0.13407407407407407</v>
      </c>
      <c r="B9" s="2" t="s">
        <v>36</v>
      </c>
      <c r="C9" s="1" t="s">
        <v>16</v>
      </c>
      <c r="D9" s="1">
        <f>COUNT(GordianParadox[[#This Row],[Stage 1]:[Stage 5]])+COUNT(GordianParadox[[#This Row],[Stage I]:[Stage III]])</f>
        <v>6</v>
      </c>
      <c r="E9" s="2">
        <v>2.5381944444444443E-2</v>
      </c>
      <c r="F9" s="2">
        <v>2.0648148148148148E-2</v>
      </c>
      <c r="G9" s="2">
        <v>2.2604166666666665E-2</v>
      </c>
      <c r="H9" s="2">
        <v>2.1458333333333333E-2</v>
      </c>
      <c r="I9" s="2">
        <v>2.2743055555555555E-2</v>
      </c>
      <c r="J9" s="2">
        <f>SUM(GordianParadox[[#This Row],[Stage 1]:[Stage 5]])</f>
        <v>0.11283564814814814</v>
      </c>
      <c r="K9" s="2">
        <v>2.1238425925925924E-2</v>
      </c>
      <c r="L9" s="2"/>
      <c r="M9" s="2"/>
      <c r="N9" s="2">
        <f>SUM(GordianParadox[[#This Row],[Stage I]:[Stage III]])</f>
        <v>2.1238425925925924E-2</v>
      </c>
    </row>
    <row r="10" spans="1:14" x14ac:dyDescent="0.25">
      <c r="A10" s="2">
        <f>SUM(GordianParadox[[#This Row],[Time 1]],GordianParadox[[#This Row],[Time 2]])</f>
        <v>9.9942129629629631E-2</v>
      </c>
      <c r="B10" s="2" t="s">
        <v>36</v>
      </c>
      <c r="C10" s="1" t="s">
        <v>15</v>
      </c>
      <c r="D10" s="1">
        <f>COUNT(GordianParadox[[#This Row],[Stage 1]:[Stage 5]])+COUNT(GordianParadox[[#This Row],[Stage I]:[Stage III]])</f>
        <v>5</v>
      </c>
      <c r="E10" s="2">
        <v>2.3055555555555555E-2</v>
      </c>
      <c r="F10" s="2">
        <v>1.9467592592592595E-2</v>
      </c>
      <c r="G10" s="2">
        <v>1.741898148148148E-2</v>
      </c>
      <c r="H10" s="2">
        <v>1.8541666666666668E-2</v>
      </c>
      <c r="I10" s="2"/>
      <c r="J10" s="2">
        <f>SUM(GordianParadox[[#This Row],[Stage 1]:[Stage 5]])</f>
        <v>7.8483796296296301E-2</v>
      </c>
      <c r="K10" s="2">
        <v>2.1458333333333333E-2</v>
      </c>
      <c r="L10" s="2"/>
      <c r="M10" s="2"/>
      <c r="N10" s="2">
        <f>SUM(GordianParadox[[#This Row],[Stage I]:[Stage III]])</f>
        <v>2.1458333333333333E-2</v>
      </c>
    </row>
    <row r="11" spans="1:14" x14ac:dyDescent="0.25">
      <c r="A11" s="2">
        <f>SUM(GordianParadox[[#This Row],[Time 1]],GordianParadox[[#This Row],[Time 2]])</f>
        <v>0.11108796296296297</v>
      </c>
      <c r="B11" s="2" t="s">
        <v>36</v>
      </c>
      <c r="C11" s="1" t="s">
        <v>14</v>
      </c>
      <c r="D11" s="1">
        <f>COUNT(GordianParadox[[#This Row],[Stage 1]:[Stage 5]])+COUNT(GordianParadox[[#This Row],[Stage I]:[Stage III]])</f>
        <v>5</v>
      </c>
      <c r="E11" s="2">
        <v>2.011574074074074E-2</v>
      </c>
      <c r="F11" s="2">
        <v>2.3067129629629632E-2</v>
      </c>
      <c r="G11" s="2">
        <v>2.6412037037037036E-2</v>
      </c>
      <c r="H11" s="2">
        <v>1.9039351851851852E-2</v>
      </c>
      <c r="I11" s="2">
        <v>2.2453703703703708E-2</v>
      </c>
      <c r="J11" s="2">
        <f>SUM(GordianParadox[[#This Row],[Stage 1]:[Stage 5]])</f>
        <v>0.11108796296296297</v>
      </c>
      <c r="K11" s="2"/>
      <c r="L11" s="2"/>
      <c r="M11" s="2"/>
      <c r="N11" s="2">
        <f>SUM(GordianParadox[[#This Row],[Stage I]:[Stage III]])</f>
        <v>0</v>
      </c>
    </row>
    <row r="12" spans="1:14" x14ac:dyDescent="0.25">
      <c r="A12" s="2">
        <f>SUM(GordianParadox[[#This Row],[Time 1]],GordianParadox[[#This Row],[Time 2]])</f>
        <v>0.13658564814814814</v>
      </c>
      <c r="B12" s="2" t="s">
        <v>36</v>
      </c>
      <c r="C12" s="1" t="s">
        <v>17</v>
      </c>
      <c r="D12" s="1">
        <f>COUNT(GordianParadox[[#This Row],[Stage 1]:[Stage 5]])+COUNT(GordianParadox[[#This Row],[Stage I]:[Stage III]])</f>
        <v>5</v>
      </c>
      <c r="E12" s="2">
        <v>2.7569444444444448E-2</v>
      </c>
      <c r="F12" s="2">
        <v>2.4652777777777777E-2</v>
      </c>
      <c r="G12" s="2">
        <v>2.8240740740740736E-2</v>
      </c>
      <c r="H12" s="2">
        <v>3.0300925925925926E-2</v>
      </c>
      <c r="I12" s="2">
        <v>2.5821759259259256E-2</v>
      </c>
      <c r="J12" s="2">
        <f>SUM(GordianParadox[[#This Row],[Stage 1]:[Stage 5]])</f>
        <v>0.13658564814814814</v>
      </c>
      <c r="K12" s="2"/>
      <c r="L12" s="2"/>
      <c r="M12" s="2"/>
      <c r="N12" s="2">
        <f>SUM(GordianParadox[[#This Row],[Stage I]:[Stage III]])</f>
        <v>0</v>
      </c>
    </row>
    <row r="13" spans="1:14" x14ac:dyDescent="0.25">
      <c r="A13" s="2">
        <f>SUM(GordianParadox[[#This Row],[Time 1]],GordianParadox[[#This Row],[Time 2]])</f>
        <v>6.261574074074075E-2</v>
      </c>
      <c r="B13" s="2" t="s">
        <v>36</v>
      </c>
      <c r="C13" s="1" t="s">
        <v>10</v>
      </c>
      <c r="D13" s="1">
        <f>COUNT(GordianParadox[[#This Row],[Stage 1]:[Stage 5]])+COUNT(GordianParadox[[#This Row],[Stage I]:[Stage III]])</f>
        <v>4</v>
      </c>
      <c r="E13" s="2">
        <v>1.4259259259259261E-2</v>
      </c>
      <c r="F13" s="2">
        <v>1.3761574074074074E-2</v>
      </c>
      <c r="G13" s="2"/>
      <c r="H13" s="2"/>
      <c r="I13" s="2"/>
      <c r="J13" s="2">
        <f>SUM(GordianParadox[[#This Row],[Stage 1]:[Stage 5]])</f>
        <v>2.8020833333333335E-2</v>
      </c>
      <c r="K13" s="2">
        <v>1.5590277777777778E-2</v>
      </c>
      <c r="L13" s="2"/>
      <c r="M13" s="2">
        <v>1.9004629629629632E-2</v>
      </c>
      <c r="N13" s="2">
        <f>SUM(GordianParadox[[#This Row],[Stage I]:[Stage III]])</f>
        <v>3.4594907407407408E-2</v>
      </c>
    </row>
    <row r="14" spans="1:14" x14ac:dyDescent="0.25">
      <c r="A14" s="2">
        <f>SUM(GordianParadox[[#This Row],[Time 1]],GordianParadox[[#This Row],[Time 2]])</f>
        <v>7.3240740740740745E-2</v>
      </c>
      <c r="B14" s="2" t="s">
        <v>36</v>
      </c>
      <c r="C14" s="1" t="s">
        <v>13</v>
      </c>
      <c r="D14" s="1">
        <f>COUNT(GordianParadox[[#This Row],[Stage 1]:[Stage 5]])+COUNT(GordianParadox[[#This Row],[Stage I]:[Stage III]])</f>
        <v>4</v>
      </c>
      <c r="E14" s="2">
        <v>1.9317129629629629E-2</v>
      </c>
      <c r="F14" s="2">
        <v>1.40625E-2</v>
      </c>
      <c r="G14" s="2"/>
      <c r="H14" s="2">
        <v>2.659722222222222E-2</v>
      </c>
      <c r="I14" s="2">
        <v>1.3263888888888889E-2</v>
      </c>
      <c r="J14" s="2">
        <f>SUM(GordianParadox[[#This Row],[Stage 1]:[Stage 5]])</f>
        <v>7.3240740740740745E-2</v>
      </c>
      <c r="K14" s="2"/>
      <c r="L14" s="2"/>
      <c r="M14" s="2"/>
      <c r="N14" s="2">
        <f>SUM(GordianParadox[[#This Row],[Stage I]:[Stage III]])</f>
        <v>0</v>
      </c>
    </row>
    <row r="15" spans="1:14" x14ac:dyDescent="0.25">
      <c r="A15" s="2">
        <f>SUM(GordianParadox[[#This Row],[Time 1]],GordianParadox[[#This Row],[Time 2]])</f>
        <v>0.10187500000000001</v>
      </c>
      <c r="B15" s="2" t="s">
        <v>36</v>
      </c>
      <c r="C15" s="1" t="s">
        <v>21</v>
      </c>
      <c r="D15" s="1">
        <f>COUNT(GordianParadox[[#This Row],[Stage 1]:[Stage 5]])+COUNT(GordianParadox[[#This Row],[Stage I]:[Stage III]])</f>
        <v>4</v>
      </c>
      <c r="E15" s="2">
        <v>2.8865740740740744E-2</v>
      </c>
      <c r="F15" s="2">
        <v>2.3090277777777779E-2</v>
      </c>
      <c r="G15" s="2">
        <v>2.6469907407407411E-2</v>
      </c>
      <c r="H15" s="2">
        <v>2.344907407407407E-2</v>
      </c>
      <c r="I15" s="2"/>
      <c r="J15" s="2">
        <f>SUM(GordianParadox[[#This Row],[Stage 1]:[Stage 5]])</f>
        <v>0.10187500000000001</v>
      </c>
      <c r="K15" s="2"/>
      <c r="L15" s="2"/>
      <c r="M15" s="2"/>
      <c r="N15" s="2">
        <f>SUM(GordianParadox[[#This Row],[Stage I]:[Stage III]])</f>
        <v>0</v>
      </c>
    </row>
    <row r="16" spans="1:14" x14ac:dyDescent="0.25">
      <c r="A16" s="2">
        <f>SUM(GordianParadox[[#This Row],[Time 1]],GordianParadox[[#This Row],[Time 2]])</f>
        <v>3.9652777777777773E-2</v>
      </c>
      <c r="B16" s="2" t="s">
        <v>36</v>
      </c>
      <c r="C16" s="1" t="s">
        <v>19</v>
      </c>
      <c r="D16" s="1">
        <f>COUNT(GordianParadox[[#This Row],[Stage 1]:[Stage 5]])+COUNT(GordianParadox[[#This Row],[Stage I]:[Stage III]])</f>
        <v>3</v>
      </c>
      <c r="E16" s="2"/>
      <c r="F16" s="2">
        <v>1.2013888888888888E-2</v>
      </c>
      <c r="G16" s="2"/>
      <c r="H16" s="2">
        <v>1.275462962962963E-2</v>
      </c>
      <c r="I16" s="2"/>
      <c r="J16" s="2">
        <f>SUM(GordianParadox[[#This Row],[Stage 1]:[Stage 5]])</f>
        <v>2.4768518518518516E-2</v>
      </c>
      <c r="K16" s="2"/>
      <c r="L16" s="2"/>
      <c r="M16" s="2">
        <v>1.4884259259259259E-2</v>
      </c>
      <c r="N16" s="2">
        <f>SUM(GordianParadox[[#This Row],[Stage I]:[Stage III]])</f>
        <v>1.4884259259259259E-2</v>
      </c>
    </row>
    <row r="17" spans="1:14" x14ac:dyDescent="0.25">
      <c r="A17" s="2">
        <f>SUM(GordianParadox[[#This Row],[Time 1]],GordianParadox[[#This Row],[Time 2]])</f>
        <v>6.024305555555555E-2</v>
      </c>
      <c r="B17" s="2" t="s">
        <v>36</v>
      </c>
      <c r="C17" s="1" t="s">
        <v>24</v>
      </c>
      <c r="D17" s="1">
        <f>COUNT(GordianParadox[[#This Row],[Stage 1]:[Stage 5]])+COUNT(GordianParadox[[#This Row],[Stage I]:[Stage III]])</f>
        <v>3</v>
      </c>
      <c r="E17" s="2"/>
      <c r="F17" s="2"/>
      <c r="G17" s="2"/>
      <c r="H17" s="2">
        <v>1.8553240740740742E-2</v>
      </c>
      <c r="I17" s="2"/>
      <c r="J17" s="2">
        <f>SUM(GordianParadox[[#This Row],[Stage 1]:[Stage 5]])</f>
        <v>1.8553240740740742E-2</v>
      </c>
      <c r="K17" s="2">
        <v>2.2592592592592591E-2</v>
      </c>
      <c r="L17" s="2"/>
      <c r="M17" s="2">
        <v>1.909722222222222E-2</v>
      </c>
      <c r="N17" s="2">
        <f>SUM(GordianParadox[[#This Row],[Stage I]:[Stage III]])</f>
        <v>4.1689814814814811E-2</v>
      </c>
    </row>
    <row r="18" spans="1:14" x14ac:dyDescent="0.25">
      <c r="A18" s="2">
        <f>SUM(GordianParadox[[#This Row],[Time 1]],GordianParadox[[#This Row],[Time 2]])</f>
        <v>6.4467592592592604E-2</v>
      </c>
      <c r="B18" s="2" t="s">
        <v>36</v>
      </c>
      <c r="C18" s="1" t="s">
        <v>29</v>
      </c>
      <c r="D18" s="1">
        <f>COUNT(GordianParadox[[#This Row],[Stage 1]:[Stage 5]])+COUNT(GordianParadox[[#This Row],[Stage I]:[Stage III]])</f>
        <v>3</v>
      </c>
      <c r="E18" s="2"/>
      <c r="F18" s="2"/>
      <c r="G18" s="2"/>
      <c r="H18" s="2"/>
      <c r="I18" s="2"/>
      <c r="J18" s="2">
        <f>SUM(GordianParadox[[#This Row],[Stage 1]:[Stage 5]])</f>
        <v>0</v>
      </c>
      <c r="K18" s="2">
        <v>1.9641203703703706E-2</v>
      </c>
      <c r="L18" s="2">
        <v>2.4270833333333335E-2</v>
      </c>
      <c r="M18" s="2">
        <v>2.0555555555555556E-2</v>
      </c>
      <c r="N18" s="2">
        <f>SUM(GordianParadox[[#This Row],[Stage I]:[Stage III]])</f>
        <v>6.4467592592592604E-2</v>
      </c>
    </row>
    <row r="19" spans="1:14" x14ac:dyDescent="0.25">
      <c r="A19" s="2">
        <f>SUM(GordianParadox[[#This Row],[Time 1]],GordianParadox[[#This Row],[Time 2]])</f>
        <v>6.7094907407407409E-2</v>
      </c>
      <c r="B19" s="2" t="s">
        <v>36</v>
      </c>
      <c r="C19" s="1" t="s">
        <v>30</v>
      </c>
      <c r="D19" s="1">
        <f>COUNT(GordianParadox[[#This Row],[Stage 1]:[Stage 5]])+COUNT(GordianParadox[[#This Row],[Stage I]:[Stage III]])</f>
        <v>3</v>
      </c>
      <c r="E19" s="2"/>
      <c r="F19" s="2"/>
      <c r="G19" s="2"/>
      <c r="H19" s="2"/>
      <c r="I19" s="2"/>
      <c r="J19" s="2">
        <f>SUM(GordianParadox[[#This Row],[Stage 1]:[Stage 5]])</f>
        <v>0</v>
      </c>
      <c r="K19" s="2">
        <v>2.0081018518518519E-2</v>
      </c>
      <c r="L19" s="2">
        <v>2.3668981481481485E-2</v>
      </c>
      <c r="M19" s="2">
        <v>2.3344907407407408E-2</v>
      </c>
      <c r="N19" s="2">
        <f>SUM(GordianParadox[[#This Row],[Stage I]:[Stage III]])</f>
        <v>6.7094907407407409E-2</v>
      </c>
    </row>
    <row r="20" spans="1:14" x14ac:dyDescent="0.25">
      <c r="A20" s="2">
        <f>SUM(GordianParadox[[#This Row],[Time 1]],GordianParadox[[#This Row],[Time 2]])</f>
        <v>3.7476851851851851E-2</v>
      </c>
      <c r="B20" s="2" t="s">
        <v>36</v>
      </c>
      <c r="C20" s="1" t="s">
        <v>28</v>
      </c>
      <c r="D20" s="1">
        <f>COUNT(GordianParadox[[#This Row],[Stage 1]:[Stage 5]])+COUNT(GordianParadox[[#This Row],[Stage I]:[Stage III]])</f>
        <v>2</v>
      </c>
      <c r="E20" s="2"/>
      <c r="F20" s="2"/>
      <c r="G20" s="2"/>
      <c r="H20" s="2"/>
      <c r="I20" s="2"/>
      <c r="J20" s="2">
        <f>SUM(GordianParadox[[#This Row],[Stage 1]:[Stage 5]])</f>
        <v>0</v>
      </c>
      <c r="K20" s="2">
        <v>1.7638888888888888E-2</v>
      </c>
      <c r="L20" s="2"/>
      <c r="M20" s="2">
        <v>1.9837962962962963E-2</v>
      </c>
      <c r="N20" s="2">
        <f>SUM(GordianParadox[[#This Row],[Stage I]:[Stage III]])</f>
        <v>3.7476851851851851E-2</v>
      </c>
    </row>
    <row r="21" spans="1:14" x14ac:dyDescent="0.25">
      <c r="A21" s="2">
        <f>SUM(GordianParadox[[#This Row],[Time 1]],GordianParadox[[#This Row],[Time 2]])</f>
        <v>1.2638888888888889E-2</v>
      </c>
      <c r="B21" s="2" t="s">
        <v>36</v>
      </c>
      <c r="C21" s="1" t="s">
        <v>23</v>
      </c>
      <c r="D21" s="1">
        <f>COUNT(GordianParadox[[#This Row],[Stage 1]:[Stage 5]])+COUNT(GordianParadox[[#This Row],[Stage I]:[Stage III]])</f>
        <v>1</v>
      </c>
      <c r="E21" s="2"/>
      <c r="F21" s="2"/>
      <c r="G21" s="2"/>
      <c r="H21" s="2">
        <v>1.2638888888888889E-2</v>
      </c>
      <c r="I21" s="2"/>
      <c r="J21" s="2">
        <f>SUM(GordianParadox[[#This Row],[Stage 1]:[Stage 5]])</f>
        <v>1.2638888888888889E-2</v>
      </c>
      <c r="K21" s="2"/>
      <c r="L21" s="2"/>
      <c r="M21" s="2"/>
      <c r="N21" s="2">
        <f>SUM(GordianParadox[[#This Row],[Stage I]:[Stage III]])</f>
        <v>0</v>
      </c>
    </row>
    <row r="22" spans="1:14" x14ac:dyDescent="0.25">
      <c r="A22" s="2">
        <f>SUM(GordianParadox[[#This Row],[Time 1]],GordianParadox[[#This Row],[Time 2]])</f>
        <v>1.9837962962962963E-2</v>
      </c>
      <c r="B22" s="2" t="s">
        <v>36</v>
      </c>
      <c r="C22" s="1" t="s">
        <v>33</v>
      </c>
      <c r="D22" s="1">
        <f>COUNT(GordianParadox[[#This Row],[Stage 1]:[Stage 5]])+COUNT(GordianParadox[[#This Row],[Stage I]:[Stage III]])</f>
        <v>1</v>
      </c>
      <c r="E22" s="2"/>
      <c r="F22" s="2">
        <v>1.9837962962962963E-2</v>
      </c>
      <c r="G22" s="2"/>
      <c r="H22" s="2"/>
      <c r="I22" s="2"/>
      <c r="J22" s="2">
        <f>SUM(GordianParadox[[#This Row],[Stage 1]:[Stage 5]])</f>
        <v>1.9837962962962963E-2</v>
      </c>
      <c r="K22" s="2"/>
      <c r="L22" s="2"/>
      <c r="M22" s="2"/>
      <c r="N22" s="2">
        <f>SUM(GordianParadox[[#This Row],[Stage I]:[Stage III]])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163E-4651-4267-9835-FE9C2608487A}">
  <dimension ref="A1:D106"/>
  <sheetViews>
    <sheetView workbookViewId="0">
      <selection sqref="A1:D101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25</v>
      </c>
      <c r="B2" s="1" t="s">
        <v>5</v>
      </c>
      <c r="C2" s="1" t="s">
        <v>6</v>
      </c>
      <c r="D2">
        <v>1.2511574074074073E-2</v>
      </c>
    </row>
    <row r="3" spans="1:4" x14ac:dyDescent="0.25">
      <c r="A3" s="1" t="s">
        <v>4</v>
      </c>
      <c r="B3" s="1" t="s">
        <v>5</v>
      </c>
      <c r="C3" s="1" t="s">
        <v>7</v>
      </c>
      <c r="D3">
        <v>1.2905092592592591E-2</v>
      </c>
    </row>
    <row r="4" spans="1:4" x14ac:dyDescent="0.25">
      <c r="A4" s="1" t="s">
        <v>4</v>
      </c>
      <c r="B4" s="1" t="s">
        <v>5</v>
      </c>
      <c r="C4" s="1" t="s">
        <v>8</v>
      </c>
      <c r="D4">
        <v>1.3206018518518518E-2</v>
      </c>
    </row>
    <row r="5" spans="1:4" x14ac:dyDescent="0.25">
      <c r="A5" s="1" t="s">
        <v>4</v>
      </c>
      <c r="B5" s="1" t="s">
        <v>5</v>
      </c>
      <c r="C5" s="1" t="s">
        <v>9</v>
      </c>
      <c r="D5">
        <v>1.3761574074074074E-2</v>
      </c>
    </row>
    <row r="6" spans="1:4" x14ac:dyDescent="0.25">
      <c r="A6" s="1" t="s">
        <v>4</v>
      </c>
      <c r="B6" s="1" t="s">
        <v>5</v>
      </c>
      <c r="C6" s="1" t="s">
        <v>10</v>
      </c>
      <c r="D6">
        <v>1.4259259259259261E-2</v>
      </c>
    </row>
    <row r="7" spans="1:4" x14ac:dyDescent="0.25">
      <c r="A7" s="1" t="s">
        <v>4</v>
      </c>
      <c r="B7" s="1" t="s">
        <v>5</v>
      </c>
      <c r="C7" s="1" t="s">
        <v>11</v>
      </c>
      <c r="D7">
        <v>1.3680555555555555E-2</v>
      </c>
    </row>
    <row r="8" spans="1:4" x14ac:dyDescent="0.25">
      <c r="A8" s="1" t="s">
        <v>4</v>
      </c>
      <c r="B8" s="1" t="s">
        <v>5</v>
      </c>
      <c r="C8" s="1" t="s">
        <v>12</v>
      </c>
      <c r="D8">
        <v>1.5844907407407408E-2</v>
      </c>
    </row>
    <row r="9" spans="1:4" x14ac:dyDescent="0.25">
      <c r="A9" s="1" t="s">
        <v>4</v>
      </c>
      <c r="B9" s="1" t="s">
        <v>5</v>
      </c>
      <c r="C9" s="1" t="s">
        <v>13</v>
      </c>
      <c r="D9">
        <v>1.9317129629629629E-2</v>
      </c>
    </row>
    <row r="10" spans="1:4" x14ac:dyDescent="0.25">
      <c r="A10" s="1" t="s">
        <v>4</v>
      </c>
      <c r="B10" s="1" t="s">
        <v>5</v>
      </c>
      <c r="C10" s="1" t="s">
        <v>14</v>
      </c>
      <c r="D10">
        <v>2.011574074074074E-2</v>
      </c>
    </row>
    <row r="11" spans="1:4" x14ac:dyDescent="0.25">
      <c r="A11" s="1" t="s">
        <v>4</v>
      </c>
      <c r="B11" s="1" t="s">
        <v>5</v>
      </c>
      <c r="C11" s="1" t="s">
        <v>15</v>
      </c>
      <c r="D11">
        <v>2.3055555555555555E-2</v>
      </c>
    </row>
    <row r="12" spans="1:4" x14ac:dyDescent="0.25">
      <c r="A12" s="1" t="s">
        <v>4</v>
      </c>
      <c r="B12" s="1" t="s">
        <v>5</v>
      </c>
      <c r="C12" s="1" t="s">
        <v>16</v>
      </c>
      <c r="D12">
        <v>2.5381944444444443E-2</v>
      </c>
    </row>
    <row r="13" spans="1:4" x14ac:dyDescent="0.25">
      <c r="A13" s="1" t="s">
        <v>4</v>
      </c>
      <c r="B13" s="1" t="s">
        <v>5</v>
      </c>
      <c r="C13" s="1" t="s">
        <v>17</v>
      </c>
      <c r="D13">
        <v>2.7569444444444448E-2</v>
      </c>
    </row>
    <row r="14" spans="1:4" x14ac:dyDescent="0.25">
      <c r="A14" s="1" t="s">
        <v>18</v>
      </c>
      <c r="B14" s="1" t="s">
        <v>5</v>
      </c>
      <c r="C14" s="1" t="s">
        <v>19</v>
      </c>
      <c r="D14">
        <v>1.2013888888888888E-2</v>
      </c>
    </row>
    <row r="15" spans="1:4" x14ac:dyDescent="0.25">
      <c r="A15" s="1" t="s">
        <v>18</v>
      </c>
      <c r="B15" s="1" t="s">
        <v>5</v>
      </c>
      <c r="C15" s="1" t="s">
        <v>7</v>
      </c>
      <c r="D15">
        <v>1.2175925925925929E-2</v>
      </c>
    </row>
    <row r="16" spans="1:4" x14ac:dyDescent="0.25">
      <c r="A16" s="1" t="s">
        <v>18</v>
      </c>
      <c r="B16" s="1" t="s">
        <v>5</v>
      </c>
      <c r="C16" s="1" t="s">
        <v>9</v>
      </c>
      <c r="D16">
        <v>1.2187500000000002E-2</v>
      </c>
    </row>
    <row r="17" spans="1:4" x14ac:dyDescent="0.25">
      <c r="A17" s="1" t="s">
        <v>18</v>
      </c>
      <c r="B17" s="1" t="s">
        <v>5</v>
      </c>
      <c r="C17" s="1" t="s">
        <v>8</v>
      </c>
      <c r="D17">
        <v>1.2939814814814814E-2</v>
      </c>
    </row>
    <row r="18" spans="1:4" x14ac:dyDescent="0.25">
      <c r="A18" s="1" t="s">
        <v>18</v>
      </c>
      <c r="B18" s="1" t="s">
        <v>5</v>
      </c>
      <c r="C18" s="1" t="s">
        <v>10</v>
      </c>
      <c r="D18">
        <v>1.3761574074074074E-2</v>
      </c>
    </row>
    <row r="19" spans="1:4" x14ac:dyDescent="0.25">
      <c r="A19" s="1" t="s">
        <v>18</v>
      </c>
      <c r="B19" s="1" t="s">
        <v>5</v>
      </c>
      <c r="C19" s="1" t="s">
        <v>11</v>
      </c>
      <c r="D19">
        <v>1.3460648148148147E-2</v>
      </c>
    </row>
    <row r="20" spans="1:4" x14ac:dyDescent="0.25">
      <c r="A20" s="1" t="s">
        <v>18</v>
      </c>
      <c r="B20" s="1" t="s">
        <v>5</v>
      </c>
      <c r="C20" s="1" t="s">
        <v>13</v>
      </c>
      <c r="D20">
        <v>1.40625E-2</v>
      </c>
    </row>
    <row r="21" spans="1:4" x14ac:dyDescent="0.25">
      <c r="A21" s="1" t="s">
        <v>18</v>
      </c>
      <c r="B21" s="1" t="s">
        <v>5</v>
      </c>
      <c r="C21" s="1" t="s">
        <v>12</v>
      </c>
      <c r="D21">
        <v>1.5243055555555557E-2</v>
      </c>
    </row>
    <row r="22" spans="1:4" x14ac:dyDescent="0.25">
      <c r="A22" s="1" t="s">
        <v>18</v>
      </c>
      <c r="B22" s="1" t="s">
        <v>5</v>
      </c>
      <c r="C22" s="1" t="s">
        <v>15</v>
      </c>
      <c r="D22">
        <v>1.9467592592592595E-2</v>
      </c>
    </row>
    <row r="23" spans="1:4" x14ac:dyDescent="0.25">
      <c r="A23" s="1" t="s">
        <v>18</v>
      </c>
      <c r="B23" s="1" t="s">
        <v>5</v>
      </c>
      <c r="C23" s="1" t="s">
        <v>16</v>
      </c>
      <c r="D23">
        <v>2.0648148148148148E-2</v>
      </c>
    </row>
    <row r="24" spans="1:4" x14ac:dyDescent="0.25">
      <c r="A24" s="1" t="s">
        <v>20</v>
      </c>
      <c r="B24" s="1" t="s">
        <v>5</v>
      </c>
      <c r="C24" s="1" t="s">
        <v>9</v>
      </c>
      <c r="D24">
        <v>1.4583333333333332E-2</v>
      </c>
    </row>
    <row r="25" spans="1:4" x14ac:dyDescent="0.25">
      <c r="A25" s="1" t="s">
        <v>20</v>
      </c>
      <c r="B25" s="1" t="s">
        <v>5</v>
      </c>
      <c r="C25" s="1" t="s">
        <v>7</v>
      </c>
      <c r="D25">
        <v>1.4606481481481482E-2</v>
      </c>
    </row>
    <row r="26" spans="1:4" x14ac:dyDescent="0.25">
      <c r="A26" s="1" t="s">
        <v>20</v>
      </c>
      <c r="B26" s="1" t="s">
        <v>5</v>
      </c>
      <c r="C26" s="1" t="s">
        <v>11</v>
      </c>
      <c r="D26">
        <v>1.5428240740740741E-2</v>
      </c>
    </row>
    <row r="27" spans="1:4" x14ac:dyDescent="0.25">
      <c r="A27" s="1" t="s">
        <v>20</v>
      </c>
      <c r="B27" s="1" t="s">
        <v>5</v>
      </c>
      <c r="C27" s="1" t="s">
        <v>12</v>
      </c>
      <c r="D27">
        <v>1.7453703703703704E-2</v>
      </c>
    </row>
    <row r="28" spans="1:4" x14ac:dyDescent="0.25">
      <c r="A28" s="1" t="s">
        <v>20</v>
      </c>
      <c r="B28" s="1" t="s">
        <v>5</v>
      </c>
      <c r="C28" s="1" t="s">
        <v>16</v>
      </c>
      <c r="D28">
        <v>2.2604166666666665E-2</v>
      </c>
    </row>
    <row r="29" spans="1:4" x14ac:dyDescent="0.25">
      <c r="A29" s="1" t="s">
        <v>20</v>
      </c>
      <c r="B29" s="1" t="s">
        <v>5</v>
      </c>
      <c r="C29" s="1" t="s">
        <v>14</v>
      </c>
      <c r="D29">
        <v>2.6412037037037036E-2</v>
      </c>
    </row>
    <row r="30" spans="1:4" x14ac:dyDescent="0.25">
      <c r="A30" s="1" t="s">
        <v>20</v>
      </c>
      <c r="B30" s="1" t="s">
        <v>5</v>
      </c>
      <c r="C30" s="1" t="s">
        <v>21</v>
      </c>
      <c r="D30">
        <v>2.6469907407407411E-2</v>
      </c>
    </row>
    <row r="31" spans="1:4" x14ac:dyDescent="0.25">
      <c r="A31" s="1" t="s">
        <v>20</v>
      </c>
      <c r="B31" s="1" t="s">
        <v>5</v>
      </c>
      <c r="C31" s="1" t="s">
        <v>17</v>
      </c>
      <c r="D31">
        <v>2.8240740740740736E-2</v>
      </c>
    </row>
    <row r="32" spans="1:4" x14ac:dyDescent="0.25">
      <c r="A32" s="1" t="s">
        <v>22</v>
      </c>
      <c r="B32" s="1" t="s">
        <v>5</v>
      </c>
      <c r="C32" s="1" t="s">
        <v>7</v>
      </c>
      <c r="D32">
        <v>1.2094907407407408E-2</v>
      </c>
    </row>
    <row r="33" spans="1:4" x14ac:dyDescent="0.25">
      <c r="A33" s="1" t="s">
        <v>22</v>
      </c>
      <c r="B33" s="1" t="s">
        <v>5</v>
      </c>
      <c r="C33" s="1" t="s">
        <v>23</v>
      </c>
      <c r="D33">
        <v>1.2638888888888889E-2</v>
      </c>
    </row>
    <row r="34" spans="1:4" x14ac:dyDescent="0.25">
      <c r="A34" s="1" t="s">
        <v>22</v>
      </c>
      <c r="B34" s="1" t="s">
        <v>5</v>
      </c>
      <c r="C34" s="1" t="s">
        <v>19</v>
      </c>
      <c r="D34">
        <v>1.275462962962963E-2</v>
      </c>
    </row>
    <row r="35" spans="1:4" x14ac:dyDescent="0.25">
      <c r="A35" s="1" t="s">
        <v>18</v>
      </c>
      <c r="B35" s="1" t="s">
        <v>5</v>
      </c>
      <c r="C35" s="1" t="s">
        <v>6</v>
      </c>
      <c r="D35">
        <v>1.1828703703703704E-2</v>
      </c>
    </row>
    <row r="36" spans="1:4" x14ac:dyDescent="0.25">
      <c r="A36" s="1" t="s">
        <v>22</v>
      </c>
      <c r="B36" s="1" t="s">
        <v>5</v>
      </c>
      <c r="C36" s="1" t="s">
        <v>9</v>
      </c>
      <c r="D36">
        <v>1.34375E-2</v>
      </c>
    </row>
    <row r="37" spans="1:4" x14ac:dyDescent="0.25">
      <c r="A37" s="1" t="s">
        <v>20</v>
      </c>
      <c r="B37" s="1" t="s">
        <v>5</v>
      </c>
      <c r="C37" s="1" t="s">
        <v>8</v>
      </c>
      <c r="D37">
        <v>1.4837962962962963E-2</v>
      </c>
    </row>
    <row r="38" spans="1:4" x14ac:dyDescent="0.25">
      <c r="A38" s="1" t="s">
        <v>22</v>
      </c>
      <c r="B38" s="1" t="s">
        <v>5</v>
      </c>
      <c r="C38" s="1" t="s">
        <v>11</v>
      </c>
      <c r="D38">
        <v>1.3391203703703704E-2</v>
      </c>
    </row>
    <row r="39" spans="1:4" x14ac:dyDescent="0.25">
      <c r="A39" s="1" t="s">
        <v>22</v>
      </c>
      <c r="B39" s="1" t="s">
        <v>5</v>
      </c>
      <c r="C39" s="1" t="s">
        <v>12</v>
      </c>
      <c r="D39">
        <v>1.5636574074074074E-2</v>
      </c>
    </row>
    <row r="40" spans="1:4" x14ac:dyDescent="0.25">
      <c r="A40" s="1" t="s">
        <v>22</v>
      </c>
      <c r="B40" s="1" t="s">
        <v>5</v>
      </c>
      <c r="C40" s="1" t="s">
        <v>24</v>
      </c>
      <c r="D40">
        <v>1.8553240740740742E-2</v>
      </c>
    </row>
    <row r="41" spans="1:4" x14ac:dyDescent="0.25">
      <c r="A41" s="1" t="s">
        <v>22</v>
      </c>
      <c r="B41" s="1" t="s">
        <v>5</v>
      </c>
      <c r="C41" s="1" t="s">
        <v>14</v>
      </c>
      <c r="D41">
        <v>1.9039351851851852E-2</v>
      </c>
    </row>
    <row r="42" spans="1:4" x14ac:dyDescent="0.25">
      <c r="A42" s="1" t="s">
        <v>22</v>
      </c>
      <c r="B42" s="1" t="s">
        <v>5</v>
      </c>
      <c r="C42" s="1" t="s">
        <v>16</v>
      </c>
      <c r="D42">
        <v>2.1458333333333333E-2</v>
      </c>
    </row>
    <row r="43" spans="1:4" x14ac:dyDescent="0.25">
      <c r="A43" s="1" t="s">
        <v>22</v>
      </c>
      <c r="B43" s="1" t="s">
        <v>5</v>
      </c>
      <c r="C43" s="1" t="s">
        <v>21</v>
      </c>
      <c r="D43">
        <v>2.344907407407407E-2</v>
      </c>
    </row>
    <row r="44" spans="1:4" x14ac:dyDescent="0.25">
      <c r="A44" s="1" t="s">
        <v>22</v>
      </c>
      <c r="B44" s="1" t="s">
        <v>5</v>
      </c>
      <c r="C44" s="1" t="s">
        <v>13</v>
      </c>
      <c r="D44">
        <v>2.659722222222222E-2</v>
      </c>
    </row>
    <row r="45" spans="1:4" x14ac:dyDescent="0.25">
      <c r="A45" s="1" t="s">
        <v>22</v>
      </c>
      <c r="B45" s="1" t="s">
        <v>5</v>
      </c>
      <c r="C45" s="1" t="s">
        <v>17</v>
      </c>
      <c r="D45">
        <v>3.0300925925925926E-2</v>
      </c>
    </row>
    <row r="46" spans="1:4" x14ac:dyDescent="0.25">
      <c r="A46" s="1" t="s">
        <v>25</v>
      </c>
      <c r="B46" s="1" t="s">
        <v>5</v>
      </c>
      <c r="C46" s="1" t="s">
        <v>9</v>
      </c>
      <c r="D46">
        <v>1.315972222222222E-2</v>
      </c>
    </row>
    <row r="47" spans="1:4" x14ac:dyDescent="0.25">
      <c r="A47" s="1" t="s">
        <v>25</v>
      </c>
      <c r="B47" s="1" t="s">
        <v>5</v>
      </c>
      <c r="C47" s="1" t="s">
        <v>13</v>
      </c>
      <c r="D47">
        <v>1.3263888888888889E-2</v>
      </c>
    </row>
    <row r="48" spans="1:4" x14ac:dyDescent="0.25">
      <c r="A48" s="1" t="s">
        <v>25</v>
      </c>
      <c r="B48" s="1" t="s">
        <v>5</v>
      </c>
      <c r="C48" s="1" t="s">
        <v>7</v>
      </c>
      <c r="D48">
        <v>1.3715277777777778E-2</v>
      </c>
    </row>
    <row r="49" spans="1:4" x14ac:dyDescent="0.25">
      <c r="A49" s="1" t="s">
        <v>25</v>
      </c>
      <c r="B49" s="1" t="s">
        <v>5</v>
      </c>
      <c r="C49" s="1" t="s">
        <v>11</v>
      </c>
      <c r="D49">
        <v>1.4108796296296295E-2</v>
      </c>
    </row>
    <row r="50" spans="1:4" x14ac:dyDescent="0.25">
      <c r="A50" s="1" t="s">
        <v>25</v>
      </c>
      <c r="B50" s="1" t="s">
        <v>5</v>
      </c>
      <c r="C50" s="1" t="s">
        <v>12</v>
      </c>
      <c r="D50">
        <v>1.4884259259259259E-2</v>
      </c>
    </row>
    <row r="51" spans="1:4" x14ac:dyDescent="0.25">
      <c r="A51" s="1" t="s">
        <v>25</v>
      </c>
      <c r="B51" s="1" t="s">
        <v>5</v>
      </c>
      <c r="C51" s="1" t="s">
        <v>14</v>
      </c>
      <c r="D51">
        <v>2.2453703703703708E-2</v>
      </c>
    </row>
    <row r="52" spans="1:4" x14ac:dyDescent="0.25">
      <c r="A52" s="1" t="s">
        <v>25</v>
      </c>
      <c r="B52" s="1" t="s">
        <v>5</v>
      </c>
      <c r="C52" s="1" t="s">
        <v>16</v>
      </c>
      <c r="D52">
        <v>2.2743055555555555E-2</v>
      </c>
    </row>
    <row r="53" spans="1:4" x14ac:dyDescent="0.25">
      <c r="A53" s="1" t="s">
        <v>25</v>
      </c>
      <c r="B53" s="1" t="s">
        <v>5</v>
      </c>
      <c r="C53" s="1" t="s">
        <v>17</v>
      </c>
      <c r="D53">
        <v>2.5821759259259256E-2</v>
      </c>
    </row>
    <row r="54" spans="1:4" x14ac:dyDescent="0.25">
      <c r="A54" s="1" t="s">
        <v>26</v>
      </c>
      <c r="B54" s="1" t="s">
        <v>27</v>
      </c>
      <c r="C54" s="1" t="s">
        <v>6</v>
      </c>
      <c r="D54">
        <v>1.3333333333333334E-2</v>
      </c>
    </row>
    <row r="55" spans="1:4" x14ac:dyDescent="0.25">
      <c r="A55" s="1" t="s">
        <v>26</v>
      </c>
      <c r="B55" s="1" t="s">
        <v>27</v>
      </c>
      <c r="C55" s="1" t="s">
        <v>9</v>
      </c>
      <c r="D55">
        <v>1.357638888888889E-2</v>
      </c>
    </row>
    <row r="56" spans="1:4" x14ac:dyDescent="0.25">
      <c r="A56" s="1" t="s">
        <v>26</v>
      </c>
      <c r="B56" s="1" t="s">
        <v>27</v>
      </c>
      <c r="C56" s="1" t="s">
        <v>7</v>
      </c>
      <c r="D56">
        <v>1.4293981481481482E-2</v>
      </c>
    </row>
    <row r="57" spans="1:4" x14ac:dyDescent="0.25">
      <c r="A57" s="1" t="s">
        <v>26</v>
      </c>
      <c r="B57" s="1" t="s">
        <v>27</v>
      </c>
      <c r="C57" s="1" t="s">
        <v>8</v>
      </c>
      <c r="D57">
        <v>1.525462962962963E-2</v>
      </c>
    </row>
    <row r="58" spans="1:4" x14ac:dyDescent="0.25">
      <c r="A58" s="1" t="s">
        <v>26</v>
      </c>
      <c r="B58" s="1" t="s">
        <v>27</v>
      </c>
      <c r="C58" s="1" t="s">
        <v>10</v>
      </c>
      <c r="D58">
        <v>1.5590277777777778E-2</v>
      </c>
    </row>
    <row r="59" spans="1:4" x14ac:dyDescent="0.25">
      <c r="A59" s="1" t="s">
        <v>26</v>
      </c>
      <c r="B59" s="1" t="s">
        <v>27</v>
      </c>
      <c r="C59" s="1" t="s">
        <v>28</v>
      </c>
      <c r="D59">
        <v>1.7638888888888888E-2</v>
      </c>
    </row>
    <row r="60" spans="1:4" x14ac:dyDescent="0.25">
      <c r="A60" s="1" t="s">
        <v>26</v>
      </c>
      <c r="B60" s="1" t="s">
        <v>27</v>
      </c>
      <c r="C60" s="1" t="s">
        <v>11</v>
      </c>
      <c r="D60">
        <v>1.8749999999999999E-2</v>
      </c>
    </row>
    <row r="61" spans="1:4" x14ac:dyDescent="0.25">
      <c r="A61" s="1" t="s">
        <v>26</v>
      </c>
      <c r="B61" s="1" t="s">
        <v>27</v>
      </c>
      <c r="C61" s="1" t="s">
        <v>12</v>
      </c>
      <c r="D61">
        <v>1.9189814814814816E-2</v>
      </c>
    </row>
    <row r="62" spans="1:4" x14ac:dyDescent="0.25">
      <c r="A62" s="1" t="s">
        <v>26</v>
      </c>
      <c r="B62" s="1" t="s">
        <v>27</v>
      </c>
      <c r="C62" s="1" t="s">
        <v>29</v>
      </c>
      <c r="D62">
        <v>1.9641203703703706E-2</v>
      </c>
    </row>
    <row r="63" spans="1:4" x14ac:dyDescent="0.25">
      <c r="A63" s="1" t="s">
        <v>26</v>
      </c>
      <c r="B63" s="1" t="s">
        <v>27</v>
      </c>
      <c r="C63" s="1" t="s">
        <v>30</v>
      </c>
      <c r="D63">
        <v>2.0081018518518519E-2</v>
      </c>
    </row>
    <row r="64" spans="1:4" x14ac:dyDescent="0.25">
      <c r="A64" s="1" t="s">
        <v>26</v>
      </c>
      <c r="B64" s="1" t="s">
        <v>27</v>
      </c>
      <c r="C64" s="1" t="s">
        <v>16</v>
      </c>
      <c r="D64">
        <v>2.1238425925925924E-2</v>
      </c>
    </row>
    <row r="65" spans="1:4" x14ac:dyDescent="0.25">
      <c r="A65" s="1" t="s">
        <v>26</v>
      </c>
      <c r="B65" s="1" t="s">
        <v>27</v>
      </c>
      <c r="C65" s="1" t="s">
        <v>24</v>
      </c>
      <c r="D65">
        <v>2.2592592592592591E-2</v>
      </c>
    </row>
    <row r="66" spans="1:4" x14ac:dyDescent="0.25">
      <c r="A66" s="1" t="s">
        <v>31</v>
      </c>
      <c r="B66" s="1" t="s">
        <v>27</v>
      </c>
      <c r="C66" s="1" t="s">
        <v>6</v>
      </c>
      <c r="D66">
        <v>1.5162037037037036E-2</v>
      </c>
    </row>
    <row r="67" spans="1:4" x14ac:dyDescent="0.25">
      <c r="A67" s="1" t="s">
        <v>31</v>
      </c>
      <c r="B67" s="1" t="s">
        <v>27</v>
      </c>
      <c r="C67" s="1" t="s">
        <v>7</v>
      </c>
      <c r="D67">
        <v>1.5844907407407408E-2</v>
      </c>
    </row>
    <row r="68" spans="1:4" x14ac:dyDescent="0.25">
      <c r="A68" s="1" t="s">
        <v>31</v>
      </c>
      <c r="B68" s="1" t="s">
        <v>27</v>
      </c>
      <c r="C68" s="1" t="s">
        <v>8</v>
      </c>
      <c r="D68">
        <v>1.7754629629629631E-2</v>
      </c>
    </row>
    <row r="69" spans="1:4" x14ac:dyDescent="0.25">
      <c r="A69" s="1" t="s">
        <v>31</v>
      </c>
      <c r="B69" s="1" t="s">
        <v>27</v>
      </c>
      <c r="C69" s="1" t="s">
        <v>9</v>
      </c>
      <c r="D69">
        <v>1.7974537037037035E-2</v>
      </c>
    </row>
    <row r="70" spans="1:4" x14ac:dyDescent="0.25">
      <c r="A70" s="1" t="s">
        <v>31</v>
      </c>
      <c r="B70" s="1" t="s">
        <v>27</v>
      </c>
      <c r="C70" s="1" t="s">
        <v>11</v>
      </c>
      <c r="D70">
        <v>1.9375E-2</v>
      </c>
    </row>
    <row r="71" spans="1:4" x14ac:dyDescent="0.25">
      <c r="A71" s="1" t="s">
        <v>31</v>
      </c>
      <c r="B71" s="1" t="s">
        <v>27</v>
      </c>
      <c r="C71" s="1" t="s">
        <v>12</v>
      </c>
      <c r="D71">
        <v>2.3622685185185188E-2</v>
      </c>
    </row>
    <row r="72" spans="1:4" x14ac:dyDescent="0.25">
      <c r="A72" s="1" t="s">
        <v>31</v>
      </c>
      <c r="B72" s="1" t="s">
        <v>27</v>
      </c>
      <c r="C72" s="1" t="s">
        <v>30</v>
      </c>
      <c r="D72">
        <v>2.3668981481481485E-2</v>
      </c>
    </row>
    <row r="73" spans="1:4" x14ac:dyDescent="0.25">
      <c r="A73" s="1" t="s">
        <v>31</v>
      </c>
      <c r="B73" s="1" t="s">
        <v>27</v>
      </c>
      <c r="C73" s="1" t="s">
        <v>29</v>
      </c>
      <c r="D73">
        <v>2.4270833333333335E-2</v>
      </c>
    </row>
    <row r="74" spans="1:4" x14ac:dyDescent="0.25">
      <c r="A74" s="1" t="s">
        <v>32</v>
      </c>
      <c r="B74" s="1" t="s">
        <v>27</v>
      </c>
      <c r="C74" s="1" t="s">
        <v>9</v>
      </c>
      <c r="D74">
        <v>1.3541666666666667E-2</v>
      </c>
    </row>
    <row r="75" spans="1:4" x14ac:dyDescent="0.25">
      <c r="A75" s="1" t="s">
        <v>32</v>
      </c>
      <c r="B75" s="1" t="s">
        <v>27</v>
      </c>
      <c r="C75" s="1" t="s">
        <v>7</v>
      </c>
      <c r="D75">
        <v>1.3854166666666666E-2</v>
      </c>
    </row>
    <row r="76" spans="1:4" x14ac:dyDescent="0.25">
      <c r="A76" s="1" t="s">
        <v>32</v>
      </c>
      <c r="B76" s="1" t="s">
        <v>27</v>
      </c>
      <c r="C76" s="1" t="s">
        <v>19</v>
      </c>
      <c r="D76">
        <v>1.4884259259259259E-2</v>
      </c>
    </row>
    <row r="77" spans="1:4" x14ac:dyDescent="0.25">
      <c r="A77" s="1" t="s">
        <v>32</v>
      </c>
      <c r="B77" s="1" t="s">
        <v>27</v>
      </c>
      <c r="C77" s="1" t="s">
        <v>6</v>
      </c>
      <c r="D77">
        <v>1.4201388888888888E-2</v>
      </c>
    </row>
    <row r="78" spans="1:4" x14ac:dyDescent="0.25">
      <c r="A78" s="1" t="s">
        <v>32</v>
      </c>
      <c r="B78" s="1" t="s">
        <v>27</v>
      </c>
      <c r="C78" s="1" t="s">
        <v>8</v>
      </c>
      <c r="D78">
        <v>1.5925925925925927E-2</v>
      </c>
    </row>
    <row r="79" spans="1:4" x14ac:dyDescent="0.25">
      <c r="A79" s="1" t="s">
        <v>32</v>
      </c>
      <c r="B79" s="1" t="s">
        <v>27</v>
      </c>
      <c r="C79" s="1" t="s">
        <v>10</v>
      </c>
      <c r="D79">
        <v>1.9004629629629632E-2</v>
      </c>
    </row>
    <row r="80" spans="1:4" x14ac:dyDescent="0.25">
      <c r="A80" s="1" t="s">
        <v>32</v>
      </c>
      <c r="B80" s="1" t="s">
        <v>27</v>
      </c>
      <c r="C80" s="1" t="s">
        <v>12</v>
      </c>
      <c r="D80">
        <v>1.9004629629629632E-2</v>
      </c>
    </row>
    <row r="81" spans="1:4" x14ac:dyDescent="0.25">
      <c r="A81" s="1" t="s">
        <v>32</v>
      </c>
      <c r="B81" s="1" t="s">
        <v>27</v>
      </c>
      <c r="C81" s="1" t="s">
        <v>24</v>
      </c>
      <c r="D81">
        <v>1.909722222222222E-2</v>
      </c>
    </row>
    <row r="82" spans="1:4" x14ac:dyDescent="0.25">
      <c r="A82" s="1" t="s">
        <v>32</v>
      </c>
      <c r="B82" s="1" t="s">
        <v>27</v>
      </c>
      <c r="C82" s="1" t="s">
        <v>28</v>
      </c>
      <c r="D82">
        <v>1.9837962962962963E-2</v>
      </c>
    </row>
    <row r="83" spans="1:4" x14ac:dyDescent="0.25">
      <c r="A83" s="1" t="s">
        <v>32</v>
      </c>
      <c r="B83" s="1" t="s">
        <v>27</v>
      </c>
      <c r="C83" s="1" t="s">
        <v>29</v>
      </c>
      <c r="D83">
        <v>2.0555555555555556E-2</v>
      </c>
    </row>
    <row r="84" spans="1:4" x14ac:dyDescent="0.25">
      <c r="A84" s="1" t="s">
        <v>32</v>
      </c>
      <c r="B84" s="1" t="s">
        <v>27</v>
      </c>
      <c r="C84" s="1" t="s">
        <v>11</v>
      </c>
      <c r="D84">
        <v>2.1724537037037039E-2</v>
      </c>
    </row>
    <row r="85" spans="1:4" x14ac:dyDescent="0.25">
      <c r="A85" s="1" t="s">
        <v>32</v>
      </c>
      <c r="B85" s="1" t="s">
        <v>27</v>
      </c>
      <c r="C85" s="1" t="s">
        <v>30</v>
      </c>
      <c r="D85">
        <v>2.3344907407407408E-2</v>
      </c>
    </row>
    <row r="86" spans="1:4" x14ac:dyDescent="0.25">
      <c r="A86" s="1" t="s">
        <v>4</v>
      </c>
      <c r="B86" s="1" t="s">
        <v>5</v>
      </c>
      <c r="C86" s="1" t="s">
        <v>21</v>
      </c>
      <c r="D86">
        <v>2.8865740740740744E-2</v>
      </c>
    </row>
    <row r="87" spans="1:4" x14ac:dyDescent="0.25">
      <c r="A87" s="1" t="s">
        <v>18</v>
      </c>
      <c r="B87" s="1" t="s">
        <v>5</v>
      </c>
      <c r="C87" s="1" t="s">
        <v>14</v>
      </c>
      <c r="D87">
        <v>2.3067129629629632E-2</v>
      </c>
    </row>
    <row r="88" spans="1:4" x14ac:dyDescent="0.25">
      <c r="A88" s="1" t="s">
        <v>18</v>
      </c>
      <c r="B88" s="1" t="s">
        <v>5</v>
      </c>
      <c r="C88" s="1" t="s">
        <v>21</v>
      </c>
      <c r="D88">
        <v>2.3090277777777779E-2</v>
      </c>
    </row>
    <row r="89" spans="1:4" x14ac:dyDescent="0.25">
      <c r="A89" s="1" t="s">
        <v>18</v>
      </c>
      <c r="B89" s="1" t="s">
        <v>5</v>
      </c>
      <c r="C89" s="1" t="s">
        <v>17</v>
      </c>
      <c r="D89">
        <v>2.4652777777777777E-2</v>
      </c>
    </row>
    <row r="90" spans="1:4" x14ac:dyDescent="0.25">
      <c r="A90" s="1" t="s">
        <v>22</v>
      </c>
      <c r="B90" s="1" t="s">
        <v>5</v>
      </c>
      <c r="C90" s="1" t="s">
        <v>8</v>
      </c>
      <c r="D90">
        <v>1.3483796296296298E-2</v>
      </c>
    </row>
    <row r="91" spans="1:4" x14ac:dyDescent="0.25">
      <c r="A91" s="1" t="s">
        <v>25</v>
      </c>
      <c r="B91" s="1" t="s">
        <v>5</v>
      </c>
      <c r="C91" s="1" t="s">
        <v>8</v>
      </c>
      <c r="D91">
        <v>1.4768518518518519E-2</v>
      </c>
    </row>
    <row r="92" spans="1:4" x14ac:dyDescent="0.25">
      <c r="A92" s="1" t="s">
        <v>22</v>
      </c>
      <c r="B92" s="1" t="s">
        <v>5</v>
      </c>
      <c r="C92" s="1" t="s">
        <v>15</v>
      </c>
      <c r="D92">
        <v>1.8541666666666668E-2</v>
      </c>
    </row>
    <row r="93" spans="1:4" x14ac:dyDescent="0.25">
      <c r="A93" s="1" t="s">
        <v>20</v>
      </c>
      <c r="B93" s="1" t="s">
        <v>5</v>
      </c>
      <c r="C93" s="1" t="s">
        <v>6</v>
      </c>
      <c r="D93">
        <v>1.4641203703703703E-2</v>
      </c>
    </row>
    <row r="94" spans="1:4" x14ac:dyDescent="0.25">
      <c r="A94" s="1" t="s">
        <v>4</v>
      </c>
      <c r="B94" s="1" t="s">
        <v>5</v>
      </c>
      <c r="C94" s="1" t="s">
        <v>6</v>
      </c>
      <c r="D94">
        <v>1.283564814814815E-2</v>
      </c>
    </row>
    <row r="95" spans="1:4" x14ac:dyDescent="0.25">
      <c r="A95" s="1" t="s">
        <v>22</v>
      </c>
      <c r="B95" s="1" t="s">
        <v>5</v>
      </c>
      <c r="C95" s="1" t="s">
        <v>6</v>
      </c>
      <c r="D95">
        <v>1.247685185185185E-2</v>
      </c>
    </row>
    <row r="96" spans="1:4" x14ac:dyDescent="0.25">
      <c r="A96" s="1" t="s">
        <v>18</v>
      </c>
      <c r="B96" s="1" t="s">
        <v>5</v>
      </c>
      <c r="C96" s="1" t="s">
        <v>33</v>
      </c>
      <c r="D96">
        <v>1.9837962962962963E-2</v>
      </c>
    </row>
    <row r="97" spans="1:4" x14ac:dyDescent="0.25">
      <c r="A97" s="1" t="s">
        <v>4</v>
      </c>
      <c r="B97" s="1" t="s">
        <v>5</v>
      </c>
      <c r="C97" s="1" t="s">
        <v>34</v>
      </c>
      <c r="D97">
        <v>1.283564814814815E-2</v>
      </c>
    </row>
    <row r="98" spans="1:4" x14ac:dyDescent="0.25">
      <c r="A98" s="1" t="s">
        <v>18</v>
      </c>
      <c r="B98" s="1" t="s">
        <v>5</v>
      </c>
      <c r="C98" s="1" t="s">
        <v>34</v>
      </c>
      <c r="D98">
        <v>1.3217592592592593E-2</v>
      </c>
    </row>
    <row r="99" spans="1:4" x14ac:dyDescent="0.25">
      <c r="A99" s="1" t="s">
        <v>20</v>
      </c>
      <c r="B99" s="1" t="s">
        <v>5</v>
      </c>
      <c r="C99" s="1" t="s">
        <v>34</v>
      </c>
      <c r="D99">
        <v>1.494212962962963E-2</v>
      </c>
    </row>
    <row r="100" spans="1:4" x14ac:dyDescent="0.25">
      <c r="A100" s="1" t="s">
        <v>22</v>
      </c>
      <c r="B100" s="1" t="s">
        <v>5</v>
      </c>
      <c r="C100" s="1" t="s">
        <v>34</v>
      </c>
      <c r="D100">
        <v>1.315972222222222E-2</v>
      </c>
    </row>
    <row r="101" spans="1:4" x14ac:dyDescent="0.25">
      <c r="A101" s="1" t="s">
        <v>25</v>
      </c>
      <c r="B101" s="1" t="s">
        <v>5</v>
      </c>
      <c r="C101" s="1" t="s">
        <v>34</v>
      </c>
      <c r="D101">
        <v>1.462962962962963E-2</v>
      </c>
    </row>
    <row r="102" spans="1:4" x14ac:dyDescent="0.25">
      <c r="A102" s="1" t="s">
        <v>20</v>
      </c>
      <c r="B102" s="1" t="s">
        <v>5</v>
      </c>
      <c r="C102" s="1" t="s">
        <v>15</v>
      </c>
      <c r="D102">
        <v>1.741898148148148E-2</v>
      </c>
    </row>
    <row r="103" spans="1:4" x14ac:dyDescent="0.25">
      <c r="A103" s="1" t="s">
        <v>26</v>
      </c>
      <c r="B103" s="1" t="s">
        <v>27</v>
      </c>
      <c r="C103" s="1" t="s">
        <v>15</v>
      </c>
      <c r="D103">
        <v>2.1458333333333333E-2</v>
      </c>
    </row>
    <row r="104" spans="1:4" x14ac:dyDescent="0.25">
      <c r="A104" s="1" t="s">
        <v>26</v>
      </c>
      <c r="B104" s="1" t="s">
        <v>27</v>
      </c>
      <c r="C104" s="1" t="s">
        <v>34</v>
      </c>
      <c r="D104">
        <v>1.5497685185185186E-2</v>
      </c>
    </row>
    <row r="105" spans="1:4" x14ac:dyDescent="0.25">
      <c r="A105" s="1" t="s">
        <v>31</v>
      </c>
      <c r="B105" s="1" t="s">
        <v>27</v>
      </c>
      <c r="C105" s="1" t="s">
        <v>34</v>
      </c>
      <c r="D105">
        <v>1.6909722222222225E-2</v>
      </c>
    </row>
    <row r="106" spans="1:4" x14ac:dyDescent="0.25">
      <c r="A106" s="1" t="s">
        <v>32</v>
      </c>
      <c r="B106" s="1" t="s">
        <v>27</v>
      </c>
      <c r="C106" s="1" t="s">
        <v>34</v>
      </c>
      <c r="D106">
        <v>1.6180555555555556E-2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6 f 7 6 e 7 - d 2 4 e - 4 5 7 b - a b 7 1 - 9 7 a 2 a 1 3 7 4 5 1 c "   x m l n s = " h t t p : / / s c h e m a s . m i c r o s o f t . c o m / D a t a M a s h u p " > A A A A A M c F A A B Q S w M E F A A C A A g A L 0 6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A v T q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0 6 r T q F / g O S / A g A A S A 0 A A B M A H A B G b 3 J t d W x h c y 9 T Z W N 0 a W 9 u M S 5 t I K I Y A C i g F A A A A A A A A A A A A A A A A A A A A A A A A A A A A O 1 W T W / a Q B C 9 I / k / r L Y X W 3 J Q 0 6 Q 9 N O K Q Q D 5 Q g 0 q x p R w I q h Z 7 E r Z Z 7 6 b r d Q p C / P f u 2 v g D 2 1 X p o S q q w g F G M 7 M z b + a 9 N Y 4 h U F R w 5 G W / x 2 d W x + r E C y I h R G N G V i A n C Y 9 R D z F Q H a Q / n k h k A N p x u Q y A d e + E f J o L 8 W R f U Q b d v u A K u I p t c + h i l R U w k T F R C 8 d F P G H M R U o m 4 L h p t b L F V 5 / M m a m b N V h P h w q i H i 4 T s P u J 8 r C H 0 z w 8 2 0 w H R J F Z V u Y N 7 i 8 I f 9 S Y / d U z Y F 0 l z e r 6 k v D 4 Q c i o L 1 g S c R O M 7 X p P d 7 3 e t s E a m 0 5 B C p Z q 4 6 I 1 9 o F E D e c g k c T s K g / w J J q D z E L 0 4 Y E G C V O r x q k L E k P D 6 Y G k E D f c 5 0 w 1 z w u e m M w h V x 9 O u 2 a S D K G Z t 1 H 2 G Q J K 2 I 5 / 4 + S r 0 n w o M P x O x I + 4 3 J U H T G v A + O z a O l 0 E J F g g e 5 r B n e k j 2 F 8 A u h Y y p I S j G 8 0 Y d o r 6 1 1 I k z 4 3 y q d e u d y + n 3 d 1 d T o g Z R 8 8 O s U I + j Q o o t z R W 3 R H l 9 j Q n Y + b s s r F x O p S 3 A a o K f D v A O R c R Y a t X k b + K / H c i R 4 S H O q d c Q Z p 3 L V h Y x L a 4 0 s D x W 3 T n H d 7 V y O F M I B I v u l 8 m n A q i L L B 1 2 z X c 7 o 4 E y m p j + i J U U a 0 s l v r t Z j c 3 w z r Q X 5 Q H b R l T P b 9 B n + + h O m x 6 1 k u i y j C a q X R 9 L e O k o X K e G l S 3 c j e w p 8 g j o O P S f F e a J 6 V 5 W p r v c f V p 0 8 T R 8 s g x i s m e N 9 b u A 6 e 8 t 6 6 1 t 5 S z 0 4 W C W 9 X p F P X 2 Z r 2 m x z r t 1 j / m 3 T o I 4 i 3 N / K + R t F C v G + q 5 k + g v 0 V 9 n P 2 + H / z s B V D d f g 9 C 2 d i J J K J b 7 b n 3 P H W 1 X f 2 C b O Y i r U Z j D i r l j D / / o + r S 9 b R m B D z 7 e j 6 X 4 p i 9 D f D + 6 v P l 8 d X 8 L R J e Z C y J D 4 z o Z j Y / 8 v g 4 c V U t 0 l y x e Y h S B I m g 6 j I 0 8 t A 3 y S w J y 1 T N v b 2 7 6 Y t D D 5 9 z 8 7 d Z T J v A 9 o R p X m j o 7 + w l Q S w E C L Q A U A A I A C A A v T q t O o I R L R 6 Y A A A D 4 A A A A E g A A A A A A A A A A A A A A A A A A A A A A Q 2 9 u Z m l n L 1 B h Y 2 t h Z 2 U u e G 1 s U E s B A i 0 A F A A C A A g A L 0 6 r T g / K 6 a u k A A A A 6 Q A A A B M A A A A A A A A A A A A A A A A A 8 g A A A F t D b 2 5 0 Z W 5 0 X 1 R 5 c G V z X S 5 4 b W x Q S w E C L Q A U A A I A C A A v T q t O o X + A 5 L 8 C A A B I D Q A A E w A A A A A A A A A A A A A A A A D j A Q A A R m 9 y b X V s Y X M v U 2 V j d G l v b j E u b V B L B Q Y A A A A A A w A D A M I A A A D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P g A A A A A A A H I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w M 1 Q w O D o z N D o 0 O S 4 1 M T A y M z A 5 W i I g L z 4 8 R W 5 0 c n k g V H l w Z T 0 i R m l s b E N v b H V t b l R 5 c G V z I i B W Y W x 1 Z T 0 i c 0 J n W U d C U T 0 9 I i A v P j x F b n R y e S B U e X B l P S J G a W x s Q 2 9 s d W 1 u T m F t Z X M i I F Z h b H V l P S J z W y Z x d W 9 0 O 0 F s d C Z x d W 9 0 O y w m c X V v d D t E a W Z m a W N 1 b H R 5 J n F 1 b 3 Q 7 L C Z x d W 9 0 O 1 B s Y X l l c i Z x d W 9 0 O y w m c X V v d D t C Z X N 0 I F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H Q m c X V v d D s s J n F 1 b 3 Q 7 R G l m Z m l j d W x 0 e S Z x d W 9 0 O y w m c X V v d D t Q b G F 5 Z X I m c X V v d D t d L C Z x d W 9 0 O 3 F 1 Z X J 5 U m V s Y X R p b 2 5 z a G l w c y Z x d W 9 0 O z p b X S w m c X V v d D t j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Q 2 9 s d W 1 u Q 2 9 1 b n Q m c X V v d D s 6 N C w m c X V v d D t L Z X l D b 2 x 1 b W 5 O Y W 1 l c y Z x d W 9 0 O z p b J n F 1 b 3 Q 7 Q W x 0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W x 0 L D B 9 J n F 1 b 3 Q 7 L C Z x d W 9 0 O 1 N l Y 3 R p b 2 4 x L 1 B s Y X l l c l J 1 b n M v R 3 J v d X B l Z C B S b 3 d z L n t E a W Z m a W N 1 b H R 5 L D F 9 J n F 1 b 3 Q 7 L C Z x d W 9 0 O 1 N l Y 3 R p b 2 4 x L 1 B s Y X l l c l J 1 b n M v R 3 J v d X B l Z C B S b 3 d z L n t Q b G F 5 Z X I s M n 0 m c X V v d D s s J n F 1 b 3 Q 7 U 2 V j d G l v b j E v U G x h e W V y U n V u c y 9 H c m 9 1 c G V k I F J v d 3 M u e 0 J l c 3 Q g V G l t Z S w z f S Z x d W 9 0 O 1 0 s J n F 1 b 3 Q 7 U m V s Y X R p b 2 5 z a G l w S W 5 m b y Z x d W 9 0 O z p b X X 0 i I C 8 + P E V u d H J 5 I F R 5 c G U 9 I l F 1 Z X J 5 S U Q i I F Z h b H V l P S J z Y 2 I x O D R j M z U t N j g w O S 0 0 M D g w L T h k Y T U t Z D k y M j Z k Z W Q 2 Z D N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n V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1 B s Y X l l c l J 1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S d W 5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U Y X J n Z X Q i I F Z h b H V l P S J z R 2 9 y Z G l h b k F u b 2 1 h b H k i I C 8 + P E V u d H J 5 I F R 5 c G U 9 I l F 1 Z X J 5 S U Q i I F Z h b H V l P S J z Z j h l N W V h N z U t Y m E 2 Z i 0 0 M D F h L W E 3 O T A t Z j A 1 M T J i N T k 1 M D Q 3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Q b G F 5 Z X I m c X V v d D s s J n F 1 b 3 Q 7 U 3 R h Z 2 U g M S Z x d W 9 0 O y w m c X V v d D t T d G F n Z S A y J n F 1 b 3 Q 7 L C Z x d W 9 0 O 1 N 0 Y W d l I D M m c X V v d D s s J n F 1 b 3 Q 7 U 3 R h Z 2 U g N C Z x d W 9 0 O y w m c X V v d D t T d G F n Z S A 1 J n F 1 b 3 Q 7 X S I g L z 4 8 R W 5 0 c n k g V H l w Z T 0 i R m l s b E N v b H V t b l R 5 c G V z I i B W Y W x 1 Z T 0 i c 0 J n V U Z C U V V G I i A v P j x F b n R y e S B U e X B l P S J G a W x s T G F z d F V w Z G F 0 Z W Q i I F Z h b H V l P S J k M j A x O S 0 w N S 0 w M 1 Q w O D o z N T o w O S 4 3 N z M 1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3 J k a W F u Q W 5 v b W F s e S 9 Q a X Z v d G V k I E N v b H V t b i 5 7 U G x h e W V y L D B 9 J n F 1 b 3 Q 7 L C Z x d W 9 0 O 1 N l Y 3 R p b 2 4 x L 0 d v c m R p Y W 5 B b m 9 t Y W x 5 L 1 B p d m 9 0 Z W Q g Q 2 9 s d W 1 u L n t T d G F n Z S A x L D J 9 J n F 1 b 3 Q 7 L C Z x d W 9 0 O 1 N l Y 3 R p b 2 4 x L 0 d v c m R p Y W 5 B b m 9 t Y W x 5 L 1 B p d m 9 0 Z W Q g Q 2 9 s d W 1 u L n t T d G F n Z S A y L D N 9 J n F 1 b 3 Q 7 L C Z x d W 9 0 O 1 N l Y 3 R p b 2 4 x L 0 d v c m R p Y W 5 B b m 9 t Y W x 5 L 1 B p d m 9 0 Z W Q g Q 2 9 s d W 1 u L n t T d G F n Z S A z L D R 9 J n F 1 b 3 Q 7 L C Z x d W 9 0 O 1 N l Y 3 R p b 2 4 x L 0 d v c m R p Y W 5 B b m 9 t Y W x 5 L 1 B p d m 9 0 Z W Q g Q 2 9 s d W 1 u L n t T d G F n Z S A 0 L D V 9 J n F 1 b 3 Q 7 L C Z x d W 9 0 O 1 N l Y 3 R p b 2 4 x L 0 d v c m R p Y W 5 B b m 9 t Y W x 5 L 1 B p d m 9 0 Z W Q g Q 2 9 s d W 1 u L n t T d G F n Z S A 1 L D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d v c m R p Y W 5 B b m 9 t Y W x 5 L 1 B p d m 9 0 Z W Q g Q 2 9 s d W 1 u L n t Q b G F 5 Z X I s M H 0 m c X V v d D s s J n F 1 b 3 Q 7 U 2 V j d G l v b j E v R 2 9 y Z G l h b k F u b 2 1 h b H k v U G l 2 b 3 R l Z C B D b 2 x 1 b W 4 u e 1 N 0 Y W d l I D E s M n 0 m c X V v d D s s J n F 1 b 3 Q 7 U 2 V j d G l v b j E v R 2 9 y Z G l h b k F u b 2 1 h b H k v U G l 2 b 3 R l Z C B D b 2 x 1 b W 4 u e 1 N 0 Y W d l I D I s M 3 0 m c X V v d D s s J n F 1 b 3 Q 7 U 2 V j d G l v b j E v R 2 9 y Z G l h b k F u b 2 1 h b H k v U G l 2 b 3 R l Z C B D b 2 x 1 b W 4 u e 1 N 0 Y W d l I D M s N H 0 m c X V v d D s s J n F 1 b 3 Q 7 U 2 V j d G l v b j E v R 2 9 y Z G l h b k F u b 2 1 h b H k v U G l 2 b 3 R l Z C B D b 2 x 1 b W 4 u e 1 N 0 Y W d l I D Q s N X 0 m c X V v d D s s J n F 1 b 3 Q 7 U 2 V j d G l v b j E v R 2 9 y Z G l h b k F u b 2 1 h b H k v U G l 2 b 3 R l Z C B D b 2 x 1 b W 4 u e 1 N 0 Y W d l I D U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9 y Z G l h b k F u b 2 1 h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B b m 9 t Y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Q W 5 v b W F s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B b m 9 t Y W x 5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R 2 9 s Z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v c m R p Y W 5 H b 2 x k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N 0 Y W d l I D E m c X V v d D s s J n F 1 b 3 Q 7 U 3 R h Z 2 U g M i Z x d W 9 0 O y w m c X V v d D t T d G F n Z S A z J n F 1 b 3 Q 7 L C Z x d W 9 0 O 1 N 0 Y W d l I D Q m c X V v d D s s J n F 1 b 3 Q 7 U 3 R h Z 2 U g N S Z x d W 9 0 O 1 0 i I C 8 + P E V u d H J 5 I F R 5 c G U 9 I k Z p b G x D b 2 x 1 b W 5 U e X B l c y I g V m F s d W U 9 I n N C Z 1 V G Q l F V R i I g L z 4 8 R W 5 0 c n k g V H l w Z T 0 i R m l s b E x h c 3 R V c G R h d G V k I i B W Y W x 1 Z T 0 i Z D I w M T k t M D U t M D N U M D g 6 M z Q 6 N D k u N T Q w M j M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F 1 Z X J 5 S U Q i I F Z h b H V l P S J z N j E 5 O T d l N z Y t Z W Q z Z S 0 0 N z B m L W J i Z D E t O T I x O D d j Y m N l N T A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3 J k a W F u R 2 9 s Z C 9 Q a X Z v d G V k I E N v b H V t b i 5 7 U G x h e W V y L D B 9 J n F 1 b 3 Q 7 L C Z x d W 9 0 O 1 N l Y 3 R p b 2 4 x L 0 d v c m R p Y W 5 H b 2 x k L 1 B p d m 9 0 Z W Q g Q 2 9 s d W 1 u L n t T d G F n Z S A x L D J 9 J n F 1 b 3 Q 7 L C Z x d W 9 0 O 1 N l Y 3 R p b 2 4 x L 0 d v c m R p Y W 5 H b 2 x k L 1 B p d m 9 0 Z W Q g Q 2 9 s d W 1 u L n t T d G F n Z S A y L D N 9 J n F 1 b 3 Q 7 L C Z x d W 9 0 O 1 N l Y 3 R p b 2 4 x L 0 d v c m R p Y W 5 H b 2 x k L 1 B p d m 9 0 Z W Q g Q 2 9 s d W 1 u L n t T d G F n Z S A z L D R 9 J n F 1 b 3 Q 7 L C Z x d W 9 0 O 1 N l Y 3 R p b 2 4 x L 0 d v c m R p Y W 5 H b 2 x k L 1 B p d m 9 0 Z W Q g Q 2 9 s d W 1 u L n t T d G F n Z S A 0 L D V 9 J n F 1 b 3 Q 7 L C Z x d W 9 0 O 1 N l Y 3 R p b 2 4 x L 0 d v c m R p Y W 5 H b 2 x k L 1 B p d m 9 0 Z W Q g Q 2 9 s d W 1 u L n t T d G F n Z S A 1 L D F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d v c m R p Y W 5 H b 2 x k L 1 B p d m 9 0 Z W Q g Q 2 9 s d W 1 u L n t Q b G F 5 Z X I s M H 0 m c X V v d D s s J n F 1 b 3 Q 7 U 2 V j d G l v b j E v R 2 9 y Z G l h b k d v b G Q v U G l 2 b 3 R l Z C B D b 2 x 1 b W 4 u e 1 N 0 Y W d l I D E s M n 0 m c X V v d D s s J n F 1 b 3 Q 7 U 2 V j d G l v b j E v R 2 9 y Z G l h b k d v b G Q v U G l 2 b 3 R l Z C B D b 2 x 1 b W 4 u e 1 N 0 Y W d l I D I s M 3 0 m c X V v d D s s J n F 1 b 3 Q 7 U 2 V j d G l v b j E v R 2 9 y Z G l h b k d v b G Q v U G l 2 b 3 R l Z C B D b 2 x 1 b W 4 u e 1 N 0 Y W d l I D M s N H 0 m c X V v d D s s J n F 1 b 3 Q 7 U 2 V j d G l v b j E v R 2 9 y Z G l h b k d v b G Q v U G l 2 b 3 R l Z C B D b 2 x 1 b W 4 u e 1 N 0 Y W d l I D Q s N X 0 m c X V v d D s s J n F 1 b 3 Q 7 U 2 V j d G l v b j E v R 2 9 y Z G l h b k d v b G Q v U G l 2 b 3 R l Z C B D b 2 x 1 b W 4 u e 1 N 0 Y W d l I D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v c m R p Y W 5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b G F 0 a W 5 1 b T w v S X R l b V B h d G g + P C 9 J d G V t T G 9 j Y X R p b 2 4 + P F N 0 Y W J s Z U V u d H J p Z X M + P E V u d H J 5 I F R 5 c G U 9 I k Z p b G x U Y X J n Z X Q i I F Z h b H V l P S J z R 2 9 y Z G l h b l B s Y X R p b n V t I i A v P j x F b n R y e S B U e X B l P S J R d W V y e U l E I i B W Y W x 1 Z T 0 i c 2 U w N D c 2 N 2 F m L T c 3 Z W Y t N G J h Z S 0 4 N W I z L T Y 1 M z A 4 M D F i Y z U 0 M S I g L z 4 8 R W 5 0 c n k g V H l w Z T 0 i T G 9 h Z G V k V G 9 B b m F s e X N p c 1 N l c n Z p Y 2 V z I i B W Y W x 1 Z T 0 i b D A i I C 8 + P E V u d H J 5 I F R 5 c G U 9 I k Z p b G x D b 2 x 1 b W 5 O Y W 1 l c y I g V m F s d W U 9 I n N b J n F 1 b 3 Q 7 U G x h e W V y J n F 1 b 3 Q 7 L C Z x d W 9 0 O 1 N 0 Y W d l I E k m c X V v d D s s J n F 1 b 3 Q 7 U 3 R h Z 2 U g S U k m c X V v d D s s J n F 1 b 3 Q 7 U 3 R h Z 2 U g S U l J J n F 1 b 3 Q 7 X S I g L z 4 8 R W 5 0 c n k g V H l w Z T 0 i R m l s b E N v b H V t b l R 5 c G V z I i B W Y W x 1 Z T 0 i c 0 J n V U Z C U T 0 9 I i A v P j x F b n R y e S B U e X B l P S J G a W x s T G F z d F V w Z G F 0 Z W Q i I F Z h b H V l P S J k M j A x O S 0 w N S 0 w M 1 Q w O D o z N D o 0 O S 4 1 N T A y N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v c m R p Y W 5 Q b G F 0 a W 5 1 b S 9 Q a X Z v d G V k I E N v b H V t b i 5 7 U G x h e W V y L D B 9 J n F 1 b 3 Q 7 L C Z x d W 9 0 O 1 N l Y 3 R p b 2 4 x L 0 d v c m R p Y W 5 Q b G F 0 a W 5 1 b S 9 Q a X Z v d G V k I E N v b H V t b i 5 7 U 3 R h Z 2 U g S S w x f S Z x d W 9 0 O y w m c X V v d D t T Z W N 0 a W 9 u M S 9 H b 3 J k a W F u U G x h d G l u d W 0 v U G l 2 b 3 R l Z C B D b 2 x 1 b W 4 u e 1 N 0 Y W d l I E l J L D J 9 J n F 1 b 3 Q 7 L C Z x d W 9 0 O 1 N l Y 3 R p b 2 4 x L 0 d v c m R p Y W 5 Q b G F 0 a W 5 1 b S 9 Q a X Z v d G V k I E N v b H V t b i 5 7 U 3 R h Z 2 U g S U l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v c m R p Y W 5 Q b G F 0 a W 5 1 b S 9 Q a X Z v d G V k I E N v b H V t b i 5 7 U G x h e W V y L D B 9 J n F 1 b 3 Q 7 L C Z x d W 9 0 O 1 N l Y 3 R p b 2 4 x L 0 d v c m R p Y W 5 Q b G F 0 a W 5 1 b S 9 Q a X Z v d G V k I E N v b H V t b i 5 7 U 3 R h Z 2 U g S S w x f S Z x d W 9 0 O y w m c X V v d D t T Z W N 0 a W 9 u M S 9 H b 3 J k a W F u U G x h d G l u d W 0 v U G l 2 b 3 R l Z C B D b 2 x 1 b W 4 u e 1 N 0 Y W d l I E l J L D J 9 J n F 1 b 3 Q 7 L C Z x d W 9 0 O 1 N l Y 3 R p b 2 4 x L 0 d v c m R p Y W 5 Q b G F 0 a W 5 1 b S 9 Q a X Z v d G V k I E N v b H V t b i 5 7 U 3 R h Z 2 U g S U l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3 J k a W F u U G x h d G l u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l B s Y X R p b n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b G F 0 a W 5 1 b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b G F 0 a W 5 1 b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y Z G l h b k F u b 2 1 h b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H b 2 x k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F y Y W R v e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v c m R p Y W 5 Q Y X J h Z G 9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z V D A 4 O j M 0 O j Q 5 L j U y O T I z N T N a I i A v P j x F b n R y e S B U e X B l P S J G a W x s Q 2 9 s d W 1 u V H l w Z X M i I F Z h b H V l P S J z Q m d V R k J R V U Z C U V V G I i A v P j x F b n R y e S B U e X B l P S J G a W x s Q 2 9 s d W 1 u T m F t Z X M i I F Z h b H V l P S J z W y Z x d W 9 0 O 1 B s Y X l l c i Z x d W 9 0 O y w m c X V v d D t T d G F n Z S A x J n F 1 b 3 Q 7 L C Z x d W 9 0 O 1 N 0 Y W d l I D I m c X V v d D s s J n F 1 b 3 Q 7 U 3 R h Z 2 U g M y Z x d W 9 0 O y w m c X V v d D t T d G F n Z S A 0 J n F 1 b 3 Q 7 L C Z x d W 9 0 O 1 N 0 Y W d l I D U m c X V v d D s s J n F 1 b 3 Q 7 U 3 R h Z 2 U g S S Z x d W 9 0 O y w m c X V v d D t T d G F n Z S B J S S Z x d W 9 0 O y w m c X V v d D t T d G F n Z S B J S U k m c X V v d D t d I i A v P j x F b n R y e S B U e X B l P S J G a W x s U 3 R h d H V z I i B W Y W x 1 Z T 0 i c 0 N v b X B s Z X R l I i A v P j x F b n R y e S B U e X B l P S J R d W V y e U l E I i B W Y W x 1 Z T 0 i c z F i Y m E 5 N W I y L T E 4 M G U t N D E 0 O S 1 h N D I w L T Z l Z j A 5 Z j c 3 O D R i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9 y Z G l h b l B h c m F k b 3 g v U G l 2 b 3 R l Z C B D b 2 x 1 b W 4 u e 1 B s Y X l l c i w w f S Z x d W 9 0 O y w m c X V v d D t T Z W N 0 a W 9 u M S 9 H b 3 J k a W F u U G F y Y W R v e C 9 Q a X Z v d G V k I E N v b H V t b i 5 7 U 3 R h Z 2 U g M S w y f S Z x d W 9 0 O y w m c X V v d D t T Z W N 0 a W 9 u M S 9 H b 3 J k a W F u U G F y Y W R v e C 9 Q a X Z v d G V k I E N v b H V t b i 5 7 U 3 R h Z 2 U g M i w z f S Z x d W 9 0 O y w m c X V v d D t T Z W N 0 a W 9 u M S 9 H b 3 J k a W F u U G F y Y W R v e C 9 Q a X Z v d G V k I E N v b H V t b i 5 7 U 3 R h Z 2 U g M y w 0 f S Z x d W 9 0 O y w m c X V v d D t T Z W N 0 a W 9 u M S 9 H b 3 J k a W F u U G F y Y W R v e C 9 Q a X Z v d G V k I E N v b H V t b i 5 7 U 3 R h Z 2 U g N C w 1 f S Z x d W 9 0 O y w m c X V v d D t T Z W N 0 a W 9 u M S 9 H b 3 J k a W F u U G F y Y W R v e C 9 Q a X Z v d G V k I E N v b H V t b i 5 7 U 3 R h Z 2 U g N S w x f S Z x d W 9 0 O y w m c X V v d D t T Z W N 0 a W 9 u M S 9 H b 3 J k a W F u U G F y Y W R v e C 9 Q a X Z v d G V k I E N v b H V t b i 5 7 U 3 R h Z 2 U g S S w 2 f S Z x d W 9 0 O y w m c X V v d D t T Z W N 0 a W 9 u M S 9 H b 3 J k a W F u U G F y Y W R v e C 9 Q a X Z v d G V k I E N v b H V t b i 5 7 U 3 R h Z 2 U g S U k s N 3 0 m c X V v d D s s J n F 1 b 3 Q 7 U 2 V j d G l v b j E v R 2 9 y Z G l h b l B h c m F k b 3 g v U G l 2 b 3 R l Z C B D b 2 x 1 b W 4 u e 1 N 0 Y W d l I E l J S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b 3 J k a W F u U G F y Y W R v e C 9 Q a X Z v d G V k I E N v b H V t b i 5 7 U G x h e W V y L D B 9 J n F 1 b 3 Q 7 L C Z x d W 9 0 O 1 N l Y 3 R p b 2 4 x L 0 d v c m R p Y W 5 Q Y X J h Z G 9 4 L 1 B p d m 9 0 Z W Q g Q 2 9 s d W 1 u L n t T d G F n Z S A x L D J 9 J n F 1 b 3 Q 7 L C Z x d W 9 0 O 1 N l Y 3 R p b 2 4 x L 0 d v c m R p Y W 5 Q Y X J h Z G 9 4 L 1 B p d m 9 0 Z W Q g Q 2 9 s d W 1 u L n t T d G F n Z S A y L D N 9 J n F 1 b 3 Q 7 L C Z x d W 9 0 O 1 N l Y 3 R p b 2 4 x L 0 d v c m R p Y W 5 Q Y X J h Z G 9 4 L 1 B p d m 9 0 Z W Q g Q 2 9 s d W 1 u L n t T d G F n Z S A z L D R 9 J n F 1 b 3 Q 7 L C Z x d W 9 0 O 1 N l Y 3 R p b 2 4 x L 0 d v c m R p Y W 5 Q Y X J h Z G 9 4 L 1 B p d m 9 0 Z W Q g Q 2 9 s d W 1 u L n t T d G F n Z S A 0 L D V 9 J n F 1 b 3 Q 7 L C Z x d W 9 0 O 1 N l Y 3 R p b 2 4 x L 0 d v c m R p Y W 5 Q Y X J h Z G 9 4 L 1 B p d m 9 0 Z W Q g Q 2 9 s d W 1 u L n t T d G F n Z S A 1 L D F 9 J n F 1 b 3 Q 7 L C Z x d W 9 0 O 1 N l Y 3 R p b 2 4 x L 0 d v c m R p Y W 5 Q Y X J h Z G 9 4 L 1 B p d m 9 0 Z W Q g Q 2 9 s d W 1 u L n t T d G F n Z S B J L D Z 9 J n F 1 b 3 Q 7 L C Z x d W 9 0 O 1 N l Y 3 R p b 2 4 x L 0 d v c m R p Y W 5 Q Y X J h Z G 9 4 L 1 B p d m 9 0 Z W Q g Q 2 9 s d W 1 u L n t T d G F n Z S B J S S w 3 f S Z x d W 9 0 O y w m c X V v d D t T Z W N 0 a W 9 u M S 9 H b 3 J k a W F u U G F y Y W R v e C 9 Q a X Z v d G V k I E N v b H V t b i 5 7 U 3 R h Z 2 U g S U l J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3 J k a W F u U G F y Y W R v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F y Y W R v e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c m R p Y W 5 Q Y X J h Z G 9 4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3 J k a W F u U G F y Y W R v e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U t M T F U M D c 6 N D k 6 M z A u M j k x M z E y N F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n M m f g G U d f k Y u f p T R m b l S W R X T D C u G u 0 9 h n w C 8 Y 4 8 n u + 4 A A A A A D o A A A A A C A A A g A A A A r w M K q w G 8 z w X S N 4 S d g + j P H N H b w 1 P x Y t e K b b I 4 n l 8 Y B X 9 Q A A A A Z 6 v J a o J / m b B j E J Z j c Z U X J q 3 X N X f d s P W m w 0 H 8 / g p l b 2 B 4 P 5 6 S x Q / j i a m v Y F 1 h P 7 / w H x C Q V O f G w C m f 8 T G J F Q 3 p 1 W E X l H 8 E P K K 7 i m + 8 Z 0 6 o E d F A A A A A L H F B c a p K H s i K o L D c e 7 w v y m R e n R K r r Y r C U m 0 F F I Y u n a k w k 4 V 2 P 6 B 3 P R 5 8 6 F l i / o e 0 8 t y a b J 1 b Y t V s r o G l P K C i t A = = < / D a t a M a s h u p > 
</file>

<file path=customXml/itemProps1.xml><?xml version="1.0" encoding="utf-8"?>
<ds:datastoreItem xmlns:ds="http://schemas.openxmlformats.org/officeDocument/2006/customXml" ds:itemID="{6C789284-04C9-49AC-A7F4-59702944D1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Platinum</vt:lpstr>
      <vt:lpstr>Gold</vt:lpstr>
      <vt:lpstr>Anomaly</vt:lpstr>
      <vt:lpstr>Paradox-Exception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Smehur</cp:lastModifiedBy>
  <dcterms:created xsi:type="dcterms:W3CDTF">2018-07-10T05:49:54Z</dcterms:created>
  <dcterms:modified xsi:type="dcterms:W3CDTF">2019-05-11T07:49:39Z</dcterms:modified>
</cp:coreProperties>
</file>