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5CD32FB6-93D6-4138-B71C-CE862F0B8085}" xr6:coauthVersionLast="43" xr6:coauthVersionMax="43" xr10:uidLastSave="{00000000-0000-0000-0000-000000000000}"/>
  <bookViews>
    <workbookView xWindow="-120" yWindow="-120" windowWidth="27945" windowHeight="18240" tabRatio="665" firstSheet="10" activeTab="10" xr2:uid="{0BA8A437-E564-4296-AF23-437220D626B0}"/>
  </bookViews>
  <sheets>
    <sheet name="Sheet26" sheetId="26" r:id="rId1"/>
    <sheet name="Sheet25" sheetId="25" r:id="rId2"/>
    <sheet name="Team Duo Gold" sheetId="24" r:id="rId3"/>
    <sheet name="Team Duo Platinum" sheetId="23" r:id="rId4"/>
    <sheet name="Team Trio Gold" sheetId="22" r:id="rId5"/>
    <sheet name="Sheet21" sheetId="21" r:id="rId6"/>
    <sheet name="Team Team Gold" sheetId="20" r:id="rId7"/>
    <sheet name="Team Team Platinum" sheetId="19" r:id="rId8"/>
    <sheet name="Player Solo Platinum" sheetId="18" r:id="rId9"/>
    <sheet name="Player Duo Platinum" sheetId="17" r:id="rId10"/>
    <sheet name="Player Trio Platinum" sheetId="16" r:id="rId11"/>
    <sheet name="Player Team Platinum" sheetId="15" r:id="rId12"/>
    <sheet name="Player Solo Silver" sheetId="14" r:id="rId13"/>
    <sheet name="Player Duo Silver" sheetId="13" r:id="rId14"/>
    <sheet name="Player Solo Gold" sheetId="12" r:id="rId15"/>
    <sheet name="Player Duo Gold" sheetId="11" r:id="rId16"/>
    <sheet name="Player Trio Gold" sheetId="10" r:id="rId17"/>
    <sheet name="Player Team Gold" sheetId="9" r:id="rId18"/>
    <sheet name="Blackout" sheetId="27" r:id="rId19"/>
    <sheet name="Player Platinum" sheetId="5" r:id="rId20"/>
    <sheet name="Player Gold" sheetId="4" r:id="rId21"/>
    <sheet name="Player Silver" sheetId="3" r:id="rId22"/>
    <sheet name="Player Runs" sheetId="2" r:id="rId23"/>
  </sheets>
  <definedNames>
    <definedName name="ExternalData_1" localSheetId="22" hidden="1">'Player Runs'!$A$1:$E$648</definedName>
    <definedName name="ExternalData_10" localSheetId="15" hidden="1">'Player Duo Gold'!$C$1:$G$52</definedName>
    <definedName name="ExternalData_11" localSheetId="14" hidden="1">'Player Solo Gold'!$C$1:$G$49</definedName>
    <definedName name="ExternalData_12" localSheetId="13" hidden="1">'Player Duo Silver'!$C$1:$G$20</definedName>
    <definedName name="ExternalData_13" localSheetId="12" hidden="1">'Player Solo Silver'!$C$1:$G$17</definedName>
    <definedName name="ExternalData_14" localSheetId="11" hidden="1">'Player Team Platinum'!$C$1:$G$27</definedName>
    <definedName name="ExternalData_15" localSheetId="10" hidden="1">'Player Trio Platinum'!$C$1:$G$19</definedName>
    <definedName name="ExternalData_16" localSheetId="9" hidden="1">'Player Duo Platinum'!$C$1:$G$20</definedName>
    <definedName name="ExternalData_17" localSheetId="8" hidden="1">'Player Solo Platinum'!$C$1:$G$18</definedName>
    <definedName name="ExternalData_18" localSheetId="7" hidden="1">'Team Team Platinum'!$C$1:$G$12</definedName>
    <definedName name="ExternalData_19" localSheetId="6" hidden="1">'Team Team Gold'!$C$1:$G$18</definedName>
    <definedName name="ExternalData_2" localSheetId="21" hidden="1">'Player Silver'!$C$1:$J$29</definedName>
    <definedName name="ExternalData_20" localSheetId="5" hidden="1">Sheet21!$C$1:$G$12</definedName>
    <definedName name="ExternalData_21" localSheetId="4" hidden="1">'Team Trio Gold'!$C$1:$G$35</definedName>
    <definedName name="ExternalData_22" localSheetId="3" hidden="1">'Team Duo Platinum'!$C$1:$G$15</definedName>
    <definedName name="ExternalData_23" localSheetId="2" hidden="1">'Team Duo Gold'!$C$1:$G$47</definedName>
    <definedName name="ExternalData_24" localSheetId="1" hidden="1">Sheet25!$C$1:$G$12</definedName>
    <definedName name="ExternalData_25" localSheetId="0" hidden="1">Sheet26!$A$1:$E$426</definedName>
    <definedName name="ExternalData_3" localSheetId="18" hidden="1">Blackout!$C$1:$AJ$29</definedName>
    <definedName name="ExternalData_3" localSheetId="20" hidden="1">'Player Gold'!$C$1:$P$98</definedName>
    <definedName name="ExternalData_4" localSheetId="19" hidden="1">'Player Platinum'!$C$1:$P$45</definedName>
    <definedName name="ExternalData_8" localSheetId="17" hidden="1">'Player Team Gold'!$C$1:$G$42</definedName>
    <definedName name="ExternalData_9" localSheetId="16" hidden="1">'Player Trio Gold'!$C$1:$G$52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6" l="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9" i="16"/>
  <c r="A18" i="16"/>
  <c r="A17" i="16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9" i="16"/>
  <c r="D18" i="16"/>
  <c r="D17" i="16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9" i="10"/>
  <c r="A18" i="10"/>
  <c r="A24" i="10"/>
  <c r="A20" i="10"/>
  <c r="A21" i="10"/>
  <c r="A22" i="10"/>
  <c r="A23" i="10"/>
  <c r="A26" i="10"/>
  <c r="A25" i="10"/>
  <c r="A27" i="10"/>
  <c r="A32" i="10"/>
  <c r="A40" i="10"/>
  <c r="A34" i="10"/>
  <c r="A31" i="10"/>
  <c r="A28" i="10"/>
  <c r="A29" i="10"/>
  <c r="A33" i="10"/>
  <c r="A30" i="10"/>
  <c r="A37" i="10"/>
  <c r="A39" i="10"/>
  <c r="A38" i="10"/>
  <c r="A35" i="10"/>
  <c r="A45" i="10"/>
  <c r="A41" i="10"/>
  <c r="A42" i="10"/>
  <c r="A36" i="10"/>
  <c r="A43" i="10"/>
  <c r="A46" i="10"/>
  <c r="A47" i="10"/>
  <c r="A48" i="10"/>
  <c r="A44" i="10"/>
  <c r="A49" i="10"/>
  <c r="A50" i="10"/>
  <c r="A51" i="10"/>
  <c r="A5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9" i="10"/>
  <c r="D18" i="10"/>
  <c r="D24" i="10"/>
  <c r="D20" i="10"/>
  <c r="D21" i="10"/>
  <c r="D22" i="10"/>
  <c r="D23" i="10"/>
  <c r="D26" i="10"/>
  <c r="D25" i="10"/>
  <c r="D27" i="10"/>
  <c r="D32" i="10"/>
  <c r="D40" i="10"/>
  <c r="D34" i="10"/>
  <c r="D31" i="10"/>
  <c r="D28" i="10"/>
  <c r="D29" i="10"/>
  <c r="D33" i="10"/>
  <c r="D30" i="10"/>
  <c r="D37" i="10"/>
  <c r="D39" i="10"/>
  <c r="D38" i="10"/>
  <c r="D35" i="10"/>
  <c r="D45" i="10"/>
  <c r="D41" i="10"/>
  <c r="D42" i="10"/>
  <c r="D36" i="10"/>
  <c r="D43" i="10"/>
  <c r="D46" i="10"/>
  <c r="D47" i="10"/>
  <c r="D48" i="10"/>
  <c r="D44" i="10"/>
  <c r="D49" i="10"/>
  <c r="D50" i="10"/>
  <c r="D51" i="10"/>
  <c r="D52" i="10"/>
  <c r="A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9" i="22"/>
  <c r="A28" i="22"/>
  <c r="A32" i="22"/>
  <c r="A31" i="22"/>
  <c r="A30" i="22"/>
  <c r="A33" i="22"/>
  <c r="A34" i="22"/>
  <c r="A35" i="22"/>
  <c r="D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9" i="22"/>
  <c r="D28" i="22"/>
  <c r="D32" i="22"/>
  <c r="D31" i="22"/>
  <c r="D30" i="22"/>
  <c r="D33" i="22"/>
  <c r="D34" i="22"/>
  <c r="D35" i="22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2" i="11"/>
  <c r="A30" i="11"/>
  <c r="A31" i="11"/>
  <c r="A33" i="11"/>
  <c r="A34" i="11"/>
  <c r="A38" i="11"/>
  <c r="A35" i="11"/>
  <c r="A36" i="11"/>
  <c r="A43" i="11"/>
  <c r="A37" i="11"/>
  <c r="A40" i="11"/>
  <c r="A41" i="11"/>
  <c r="A39" i="11"/>
  <c r="A42" i="11"/>
  <c r="A44" i="11"/>
  <c r="A45" i="11"/>
  <c r="A49" i="11"/>
  <c r="A46" i="11"/>
  <c r="A47" i="11"/>
  <c r="A48" i="11"/>
  <c r="A50" i="11"/>
  <c r="A51" i="11"/>
  <c r="A52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2" i="11"/>
  <c r="D30" i="11"/>
  <c r="D31" i="11"/>
  <c r="D33" i="11"/>
  <c r="D34" i="11"/>
  <c r="D38" i="11"/>
  <c r="D35" i="11"/>
  <c r="D36" i="11"/>
  <c r="D43" i="11"/>
  <c r="D37" i="11"/>
  <c r="D40" i="11"/>
  <c r="D41" i="11"/>
  <c r="D39" i="11"/>
  <c r="D42" i="11"/>
  <c r="D44" i="11"/>
  <c r="D45" i="11"/>
  <c r="D49" i="11"/>
  <c r="D46" i="11"/>
  <c r="D47" i="11"/>
  <c r="D48" i="11"/>
  <c r="D50" i="11"/>
  <c r="D51" i="11"/>
  <c r="D52" i="11"/>
  <c r="A2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5" i="24"/>
  <c r="A34" i="24"/>
  <c r="A36" i="24"/>
  <c r="A37" i="24"/>
  <c r="A38" i="24"/>
  <c r="A42" i="24"/>
  <c r="A40" i="24"/>
  <c r="A41" i="24"/>
  <c r="A39" i="24"/>
  <c r="A43" i="24"/>
  <c r="A44" i="24"/>
  <c r="A45" i="24"/>
  <c r="A46" i="24"/>
  <c r="A47" i="24"/>
  <c r="D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5" i="24"/>
  <c r="D34" i="24"/>
  <c r="D36" i="24"/>
  <c r="D37" i="24"/>
  <c r="D38" i="24"/>
  <c r="D42" i="24"/>
  <c r="D40" i="24"/>
  <c r="D41" i="24"/>
  <c r="D39" i="24"/>
  <c r="D43" i="24"/>
  <c r="D44" i="24"/>
  <c r="D45" i="24"/>
  <c r="D46" i="24"/>
  <c r="D47" i="24"/>
  <c r="A39" i="5"/>
  <c r="A40" i="5"/>
  <c r="A33" i="5"/>
  <c r="A30" i="5"/>
  <c r="A44" i="5"/>
  <c r="A34" i="5"/>
  <c r="A26" i="5"/>
  <c r="A31" i="5"/>
  <c r="A45" i="5"/>
  <c r="A25" i="5"/>
  <c r="A41" i="5"/>
  <c r="A29" i="5"/>
  <c r="A28" i="5"/>
  <c r="A23" i="5"/>
  <c r="A24" i="5"/>
  <c r="A32" i="5"/>
  <c r="A20" i="5"/>
  <c r="A35" i="5"/>
  <c r="A36" i="5"/>
  <c r="A37" i="5"/>
  <c r="A38" i="5"/>
  <c r="A42" i="5"/>
  <c r="A43" i="5"/>
  <c r="A15" i="5"/>
  <c r="A21" i="5"/>
  <c r="A22" i="5"/>
  <c r="A12" i="5"/>
  <c r="A14" i="5"/>
  <c r="A17" i="5"/>
  <c r="A18" i="5"/>
  <c r="A16" i="5"/>
  <c r="A19" i="5"/>
  <c r="A9" i="5"/>
  <c r="A27" i="5"/>
  <c r="A13" i="5"/>
  <c r="A11" i="5"/>
  <c r="A10" i="5"/>
  <c r="A8" i="5"/>
  <c r="A7" i="5"/>
  <c r="A6" i="5"/>
  <c r="A2" i="5"/>
  <c r="A3" i="5"/>
  <c r="A4" i="5"/>
  <c r="A5" i="5"/>
  <c r="D39" i="5"/>
  <c r="D40" i="5"/>
  <c r="D33" i="5"/>
  <c r="D30" i="5"/>
  <c r="D44" i="5"/>
  <c r="D34" i="5"/>
  <c r="D26" i="5"/>
  <c r="D31" i="5"/>
  <c r="D45" i="5"/>
  <c r="D25" i="5"/>
  <c r="D41" i="5"/>
  <c r="D29" i="5"/>
  <c r="D28" i="5"/>
  <c r="D23" i="5"/>
  <c r="D24" i="5"/>
  <c r="D32" i="5"/>
  <c r="D20" i="5"/>
  <c r="D35" i="5"/>
  <c r="D36" i="5"/>
  <c r="D37" i="5"/>
  <c r="D38" i="5"/>
  <c r="D42" i="5"/>
  <c r="D43" i="5"/>
  <c r="D15" i="5"/>
  <c r="D21" i="5"/>
  <c r="D22" i="5"/>
  <c r="D12" i="5"/>
  <c r="D14" i="5"/>
  <c r="D17" i="5"/>
  <c r="D18" i="5"/>
  <c r="D16" i="5"/>
  <c r="D19" i="5"/>
  <c r="D9" i="5"/>
  <c r="D27" i="5"/>
  <c r="D13" i="5"/>
  <c r="D11" i="5"/>
  <c r="D10" i="5"/>
  <c r="D8" i="5"/>
  <c r="D7" i="5"/>
  <c r="D6" i="5"/>
  <c r="D2" i="5"/>
  <c r="D3" i="5"/>
  <c r="D4" i="5"/>
  <c r="D5" i="5"/>
  <c r="A5" i="4"/>
  <c r="A56" i="4"/>
  <c r="A94" i="4"/>
  <c r="A28" i="4"/>
  <c r="A48" i="4"/>
  <c r="A50" i="4"/>
  <c r="A52" i="4"/>
  <c r="A6" i="4"/>
  <c r="A80" i="4"/>
  <c r="A41" i="4"/>
  <c r="A69" i="4"/>
  <c r="A57" i="4"/>
  <c r="A10" i="4"/>
  <c r="A90" i="4"/>
  <c r="A78" i="4"/>
  <c r="A97" i="4"/>
  <c r="A64" i="4"/>
  <c r="A72" i="4"/>
  <c r="A53" i="4"/>
  <c r="A81" i="4"/>
  <c r="A18" i="4"/>
  <c r="A55" i="4"/>
  <c r="A76" i="4"/>
  <c r="A21" i="4"/>
  <c r="A46" i="4"/>
  <c r="A92" i="4"/>
  <c r="A91" i="4"/>
  <c r="A19" i="4"/>
  <c r="A73" i="4"/>
  <c r="A45" i="4"/>
  <c r="A83" i="4"/>
  <c r="A23" i="4"/>
  <c r="A7" i="4"/>
  <c r="A49" i="4"/>
  <c r="A60" i="4"/>
  <c r="A12" i="4"/>
  <c r="A82" i="4"/>
  <c r="A35" i="4"/>
  <c r="A39" i="4"/>
  <c r="A84" i="4"/>
  <c r="A38" i="4"/>
  <c r="A85" i="4"/>
  <c r="A11" i="4"/>
  <c r="A36" i="4"/>
  <c r="A33" i="4"/>
  <c r="A74" i="4"/>
  <c r="A70" i="4"/>
  <c r="A86" i="4"/>
  <c r="A8" i="4"/>
  <c r="A95" i="4"/>
  <c r="A27" i="4"/>
  <c r="A43" i="4"/>
  <c r="A62" i="4"/>
  <c r="A66" i="4"/>
  <c r="A96" i="4"/>
  <c r="A16" i="4"/>
  <c r="A30" i="4"/>
  <c r="A26" i="4"/>
  <c r="A54" i="4"/>
  <c r="A9" i="4"/>
  <c r="A87" i="4"/>
  <c r="A3" i="4"/>
  <c r="A37" i="4"/>
  <c r="A2" i="4"/>
  <c r="A34" i="4"/>
  <c r="A17" i="4"/>
  <c r="A29" i="4"/>
  <c r="A79" i="4"/>
  <c r="A61" i="4"/>
  <c r="A20" i="4"/>
  <c r="A88" i="4"/>
  <c r="A14" i="4"/>
  <c r="A47" i="4"/>
  <c r="A25" i="4"/>
  <c r="A4" i="4"/>
  <c r="A42" i="4"/>
  <c r="A24" i="4"/>
  <c r="A40" i="4"/>
  <c r="A22" i="4"/>
  <c r="A13" i="4"/>
  <c r="A15" i="4"/>
  <c r="A68" i="4"/>
  <c r="A59" i="4"/>
  <c r="A31" i="4"/>
  <c r="A75" i="4"/>
  <c r="A44" i="4"/>
  <c r="A77" i="4"/>
  <c r="A32" i="4"/>
  <c r="A65" i="4"/>
  <c r="A63" i="4"/>
  <c r="A93" i="4"/>
  <c r="A98" i="4"/>
  <c r="A58" i="4"/>
  <c r="A67" i="4"/>
  <c r="A89" i="4"/>
  <c r="A71" i="4"/>
  <c r="A51" i="4"/>
  <c r="D5" i="4"/>
  <c r="D56" i="4"/>
  <c r="D94" i="4"/>
  <c r="D28" i="4"/>
  <c r="D48" i="4"/>
  <c r="D50" i="4"/>
  <c r="D52" i="4"/>
  <c r="D6" i="4"/>
  <c r="D80" i="4"/>
  <c r="D41" i="4"/>
  <c r="D69" i="4"/>
  <c r="D57" i="4"/>
  <c r="D10" i="4"/>
  <c r="D90" i="4"/>
  <c r="D78" i="4"/>
  <c r="D97" i="4"/>
  <c r="D64" i="4"/>
  <c r="D72" i="4"/>
  <c r="D53" i="4"/>
  <c r="D81" i="4"/>
  <c r="D18" i="4"/>
  <c r="D55" i="4"/>
  <c r="D76" i="4"/>
  <c r="D21" i="4"/>
  <c r="D46" i="4"/>
  <c r="D92" i="4"/>
  <c r="D91" i="4"/>
  <c r="D19" i="4"/>
  <c r="D73" i="4"/>
  <c r="D45" i="4"/>
  <c r="D83" i="4"/>
  <c r="D23" i="4"/>
  <c r="D7" i="4"/>
  <c r="D49" i="4"/>
  <c r="D60" i="4"/>
  <c r="D12" i="4"/>
  <c r="D82" i="4"/>
  <c r="D35" i="4"/>
  <c r="D39" i="4"/>
  <c r="D84" i="4"/>
  <c r="D38" i="4"/>
  <c r="D85" i="4"/>
  <c r="D11" i="4"/>
  <c r="D36" i="4"/>
  <c r="D33" i="4"/>
  <c r="D74" i="4"/>
  <c r="D70" i="4"/>
  <c r="D86" i="4"/>
  <c r="D8" i="4"/>
  <c r="D95" i="4"/>
  <c r="D27" i="4"/>
  <c r="D43" i="4"/>
  <c r="D62" i="4"/>
  <c r="D66" i="4"/>
  <c r="D96" i="4"/>
  <c r="D16" i="4"/>
  <c r="D30" i="4"/>
  <c r="D26" i="4"/>
  <c r="D54" i="4"/>
  <c r="D9" i="4"/>
  <c r="D87" i="4"/>
  <c r="D3" i="4"/>
  <c r="D37" i="4"/>
  <c r="D2" i="4"/>
  <c r="D34" i="4"/>
  <c r="D17" i="4"/>
  <c r="D29" i="4"/>
  <c r="D79" i="4"/>
  <c r="D61" i="4"/>
  <c r="D20" i="4"/>
  <c r="D88" i="4"/>
  <c r="D14" i="4"/>
  <c r="D47" i="4"/>
  <c r="D25" i="4"/>
  <c r="D4" i="4"/>
  <c r="D42" i="4"/>
  <c r="D24" i="4"/>
  <c r="D40" i="4"/>
  <c r="D22" i="4"/>
  <c r="D13" i="4"/>
  <c r="D15" i="4"/>
  <c r="D68" i="4"/>
  <c r="D59" i="4"/>
  <c r="D31" i="4"/>
  <c r="D75" i="4"/>
  <c r="D44" i="4"/>
  <c r="D77" i="4"/>
  <c r="D32" i="4"/>
  <c r="D65" i="4"/>
  <c r="D63" i="4"/>
  <c r="D93" i="4"/>
  <c r="D98" i="4"/>
  <c r="D58" i="4"/>
  <c r="D67" i="4"/>
  <c r="D89" i="4"/>
  <c r="D71" i="4"/>
  <c r="D51" i="4"/>
  <c r="A27" i="3"/>
  <c r="A18" i="3"/>
  <c r="A10" i="3"/>
  <c r="A21" i="3"/>
  <c r="A19" i="3"/>
  <c r="A15" i="3"/>
  <c r="A22" i="3"/>
  <c r="A7" i="3"/>
  <c r="A28" i="3"/>
  <c r="A9" i="3"/>
  <c r="A29" i="3"/>
  <c r="A23" i="3"/>
  <c r="A13" i="3"/>
  <c r="A20" i="3"/>
  <c r="A14" i="3"/>
  <c r="A25" i="3"/>
  <c r="A24" i="3"/>
  <c r="A5" i="3"/>
  <c r="A6" i="3"/>
  <c r="A2" i="3"/>
  <c r="A12" i="3"/>
  <c r="A8" i="3"/>
  <c r="A26" i="3"/>
  <c r="A11" i="3"/>
  <c r="A16" i="3"/>
  <c r="A3" i="3"/>
  <c r="A17" i="3"/>
  <c r="A4" i="3"/>
  <c r="D27" i="3"/>
  <c r="D18" i="3"/>
  <c r="D10" i="3"/>
  <c r="D21" i="3"/>
  <c r="D19" i="3"/>
  <c r="D15" i="3"/>
  <c r="D22" i="3"/>
  <c r="D7" i="3"/>
  <c r="D28" i="3"/>
  <c r="D9" i="3"/>
  <c r="D29" i="3"/>
  <c r="D23" i="3"/>
  <c r="D13" i="3"/>
  <c r="D20" i="3"/>
  <c r="D14" i="3"/>
  <c r="D25" i="3"/>
  <c r="D24" i="3"/>
  <c r="D5" i="3"/>
  <c r="D6" i="3"/>
  <c r="D2" i="3"/>
  <c r="D12" i="3"/>
  <c r="D8" i="3"/>
  <c r="D26" i="3"/>
  <c r="D11" i="3"/>
  <c r="D16" i="3"/>
  <c r="D3" i="3"/>
  <c r="D17" i="3"/>
  <c r="D4" i="3"/>
  <c r="A29" i="27"/>
  <c r="A24" i="27"/>
  <c r="A19" i="27"/>
  <c r="A14" i="27"/>
  <c r="A25" i="27"/>
  <c r="A22" i="27"/>
  <c r="A18" i="27"/>
  <c r="A27" i="27"/>
  <c r="A26" i="27"/>
  <c r="A11" i="27"/>
  <c r="A23" i="27"/>
  <c r="A28" i="27"/>
  <c r="A20" i="27"/>
  <c r="A16" i="27"/>
  <c r="A9" i="27"/>
  <c r="A21" i="27"/>
  <c r="A15" i="27"/>
  <c r="A13" i="27"/>
  <c r="A17" i="27"/>
  <c r="A12" i="27"/>
  <c r="A7" i="27"/>
  <c r="A10" i="27"/>
  <c r="A4" i="27"/>
  <c r="A2" i="27"/>
  <c r="A5" i="27"/>
  <c r="A8" i="27"/>
  <c r="A6" i="27"/>
  <c r="A3" i="27"/>
  <c r="D29" i="27"/>
  <c r="D24" i="27"/>
  <c r="D19" i="27"/>
  <c r="D14" i="27"/>
  <c r="D25" i="27"/>
  <c r="D22" i="27"/>
  <c r="D18" i="27"/>
  <c r="D27" i="27"/>
  <c r="D26" i="27"/>
  <c r="D11" i="27"/>
  <c r="D23" i="27"/>
  <c r="D28" i="27"/>
  <c r="D20" i="27"/>
  <c r="D16" i="27"/>
  <c r="D9" i="27"/>
  <c r="D21" i="27"/>
  <c r="D15" i="27"/>
  <c r="D13" i="27"/>
  <c r="D17" i="27"/>
  <c r="D12" i="27"/>
  <c r="D7" i="27"/>
  <c r="D10" i="27"/>
  <c r="D4" i="27"/>
  <c r="D2" i="27"/>
  <c r="D5" i="27"/>
  <c r="D8" i="27"/>
  <c r="D6" i="27"/>
  <c r="D3" i="27"/>
  <c r="A25" i="9"/>
  <c r="A6" i="9"/>
  <c r="A36" i="9"/>
  <c r="A9" i="9"/>
  <c r="A37" i="9"/>
  <c r="A14" i="9"/>
  <c r="A41" i="9"/>
  <c r="A3" i="9"/>
  <c r="A16" i="9"/>
  <c r="A34" i="9"/>
  <c r="A17" i="9"/>
  <c r="A30" i="9"/>
  <c r="A15" i="9"/>
  <c r="A31" i="9"/>
  <c r="A20" i="9"/>
  <c r="A35" i="9"/>
  <c r="A18" i="9"/>
  <c r="A12" i="9"/>
  <c r="A21" i="9"/>
  <c r="A42" i="9"/>
  <c r="A7" i="9"/>
  <c r="A27" i="9"/>
  <c r="A40" i="9"/>
  <c r="A39" i="9"/>
  <c r="A22" i="9"/>
  <c r="A26" i="9"/>
  <c r="A4" i="9"/>
  <c r="A24" i="9"/>
  <c r="A5" i="9"/>
  <c r="A38" i="9"/>
  <c r="A13" i="9"/>
  <c r="A10" i="9"/>
  <c r="A32" i="9"/>
  <c r="A23" i="9"/>
  <c r="A8" i="9"/>
  <c r="A2" i="9"/>
  <c r="A28" i="9"/>
  <c r="A33" i="9"/>
  <c r="A29" i="9"/>
  <c r="A11" i="9"/>
  <c r="A19" i="9"/>
  <c r="D25" i="9"/>
  <c r="D6" i="9"/>
  <c r="D36" i="9"/>
  <c r="D9" i="9"/>
  <c r="D37" i="9"/>
  <c r="D14" i="9"/>
  <c r="D41" i="9"/>
  <c r="D3" i="9"/>
  <c r="D16" i="9"/>
  <c r="D34" i="9"/>
  <c r="D17" i="9"/>
  <c r="D30" i="9"/>
  <c r="D15" i="9"/>
  <c r="D31" i="9"/>
  <c r="D20" i="9"/>
  <c r="D35" i="9"/>
  <c r="D18" i="9"/>
  <c r="D12" i="9"/>
  <c r="D21" i="9"/>
  <c r="D42" i="9"/>
  <c r="D7" i="9"/>
  <c r="D27" i="9"/>
  <c r="D40" i="9"/>
  <c r="D39" i="9"/>
  <c r="D22" i="9"/>
  <c r="D26" i="9"/>
  <c r="D4" i="9"/>
  <c r="D24" i="9"/>
  <c r="D5" i="9"/>
  <c r="D38" i="9"/>
  <c r="D13" i="9"/>
  <c r="D10" i="9"/>
  <c r="D32" i="9"/>
  <c r="D23" i="9"/>
  <c r="D8" i="9"/>
  <c r="D2" i="9"/>
  <c r="D28" i="9"/>
  <c r="D33" i="9"/>
  <c r="D29" i="9"/>
  <c r="D11" i="9"/>
  <c r="D19" i="9"/>
  <c r="A35" i="12"/>
  <c r="A41" i="12"/>
  <c r="A26" i="12"/>
  <c r="A43" i="12"/>
  <c r="A38" i="12"/>
  <c r="A48" i="12"/>
  <c r="A4" i="12"/>
  <c r="A27" i="12"/>
  <c r="A21" i="12"/>
  <c r="A47" i="12"/>
  <c r="A32" i="12"/>
  <c r="A9" i="12"/>
  <c r="A39" i="12"/>
  <c r="A23" i="12"/>
  <c r="A45" i="12"/>
  <c r="A42" i="12"/>
  <c r="A20" i="12"/>
  <c r="A24" i="12"/>
  <c r="A2" i="12"/>
  <c r="A40" i="12"/>
  <c r="A34" i="12"/>
  <c r="A19" i="12"/>
  <c r="A44" i="12"/>
  <c r="A29" i="12"/>
  <c r="A33" i="12"/>
  <c r="A49" i="12"/>
  <c r="A22" i="12"/>
  <c r="A16" i="12"/>
  <c r="A18" i="12"/>
  <c r="A3" i="12"/>
  <c r="A5" i="12"/>
  <c r="A17" i="12"/>
  <c r="A6" i="12"/>
  <c r="A7" i="12"/>
  <c r="A36" i="12"/>
  <c r="A25" i="12"/>
  <c r="A31" i="12"/>
  <c r="A30" i="12"/>
  <c r="A15" i="12"/>
  <c r="A8" i="12"/>
  <c r="A12" i="12"/>
  <c r="A37" i="12"/>
  <c r="A11" i="12"/>
  <c r="A14" i="12"/>
  <c r="A46" i="12"/>
  <c r="A28" i="12"/>
  <c r="A10" i="12"/>
  <c r="A13" i="12"/>
  <c r="D35" i="12"/>
  <c r="D41" i="12"/>
  <c r="D26" i="12"/>
  <c r="D43" i="12"/>
  <c r="D38" i="12"/>
  <c r="D48" i="12"/>
  <c r="D4" i="12"/>
  <c r="D27" i="12"/>
  <c r="D21" i="12"/>
  <c r="D47" i="12"/>
  <c r="D32" i="12"/>
  <c r="D9" i="12"/>
  <c r="D39" i="12"/>
  <c r="D23" i="12"/>
  <c r="D45" i="12"/>
  <c r="D42" i="12"/>
  <c r="D20" i="12"/>
  <c r="D24" i="12"/>
  <c r="D2" i="12"/>
  <c r="D40" i="12"/>
  <c r="D34" i="12"/>
  <c r="D19" i="12"/>
  <c r="D44" i="12"/>
  <c r="D29" i="12"/>
  <c r="D33" i="12"/>
  <c r="D49" i="12"/>
  <c r="D22" i="12"/>
  <c r="D16" i="12"/>
  <c r="D18" i="12"/>
  <c r="D3" i="12"/>
  <c r="D5" i="12"/>
  <c r="D17" i="12"/>
  <c r="D6" i="12"/>
  <c r="D7" i="12"/>
  <c r="D36" i="12"/>
  <c r="D25" i="12"/>
  <c r="D31" i="12"/>
  <c r="D30" i="12"/>
  <c r="D15" i="12"/>
  <c r="D8" i="12"/>
  <c r="D12" i="12"/>
  <c r="D37" i="12"/>
  <c r="D11" i="12"/>
  <c r="D14" i="12"/>
  <c r="D46" i="12"/>
  <c r="D28" i="12"/>
  <c r="D10" i="12"/>
  <c r="D13" i="12"/>
  <c r="A16" i="13"/>
  <c r="A8" i="13"/>
  <c r="A4" i="13"/>
  <c r="A10" i="13"/>
  <c r="A9" i="13"/>
  <c r="A11" i="13"/>
  <c r="A3" i="13"/>
  <c r="A19" i="13"/>
  <c r="A20" i="13"/>
  <c r="A12" i="13"/>
  <c r="A15" i="13"/>
  <c r="A14" i="13"/>
  <c r="A18" i="13"/>
  <c r="A17" i="13"/>
  <c r="A2" i="13"/>
  <c r="A13" i="13"/>
  <c r="A5" i="13"/>
  <c r="A6" i="13"/>
  <c r="A7" i="13"/>
  <c r="D16" i="13"/>
  <c r="D8" i="13"/>
  <c r="D4" i="13"/>
  <c r="D10" i="13"/>
  <c r="D9" i="13"/>
  <c r="D11" i="13"/>
  <c r="D3" i="13"/>
  <c r="D19" i="13"/>
  <c r="D20" i="13"/>
  <c r="D12" i="13"/>
  <c r="D15" i="13"/>
  <c r="D14" i="13"/>
  <c r="D18" i="13"/>
  <c r="D17" i="13"/>
  <c r="D2" i="13"/>
  <c r="D13" i="13"/>
  <c r="D5" i="13"/>
  <c r="D6" i="13"/>
  <c r="D7" i="13"/>
  <c r="A14" i="14"/>
  <c r="A12" i="14"/>
  <c r="A2" i="14"/>
  <c r="A15" i="14"/>
  <c r="A17" i="14"/>
  <c r="A13" i="14"/>
  <c r="A16" i="14"/>
  <c r="A7" i="14"/>
  <c r="A8" i="14"/>
  <c r="A9" i="14"/>
  <c r="A5" i="14"/>
  <c r="A4" i="14"/>
  <c r="A11" i="14"/>
  <c r="A10" i="14"/>
  <c r="A3" i="14"/>
  <c r="A6" i="14"/>
  <c r="D14" i="14"/>
  <c r="D12" i="14"/>
  <c r="D2" i="14"/>
  <c r="D15" i="14"/>
  <c r="D17" i="14"/>
  <c r="D13" i="14"/>
  <c r="D16" i="14"/>
  <c r="D7" i="14"/>
  <c r="D8" i="14"/>
  <c r="D9" i="14"/>
  <c r="D5" i="14"/>
  <c r="D4" i="14"/>
  <c r="D11" i="14"/>
  <c r="D10" i="14"/>
  <c r="D3" i="14"/>
  <c r="D6" i="14"/>
  <c r="A15" i="15"/>
  <c r="A9" i="15"/>
  <c r="A22" i="15"/>
  <c r="A8" i="15"/>
  <c r="A10" i="15"/>
  <c r="A25" i="15"/>
  <c r="A23" i="15"/>
  <c r="A11" i="15"/>
  <c r="A5" i="15"/>
  <c r="A18" i="15"/>
  <c r="A13" i="15"/>
  <c r="A26" i="15"/>
  <c r="A6" i="15"/>
  <c r="A21" i="15"/>
  <c r="A24" i="15"/>
  <c r="A7" i="15"/>
  <c r="A19" i="15"/>
  <c r="A17" i="15"/>
  <c r="A20" i="15"/>
  <c r="A14" i="15"/>
  <c r="A12" i="15"/>
  <c r="A4" i="15"/>
  <c r="A16" i="15"/>
  <c r="A27" i="15"/>
  <c r="A3" i="15"/>
  <c r="A2" i="15"/>
  <c r="D15" i="15"/>
  <c r="D9" i="15"/>
  <c r="D22" i="15"/>
  <c r="D8" i="15"/>
  <c r="D10" i="15"/>
  <c r="D25" i="15"/>
  <c r="D23" i="15"/>
  <c r="D11" i="15"/>
  <c r="D5" i="15"/>
  <c r="D18" i="15"/>
  <c r="D13" i="15"/>
  <c r="D26" i="15"/>
  <c r="D6" i="15"/>
  <c r="D21" i="15"/>
  <c r="D24" i="15"/>
  <c r="D7" i="15"/>
  <c r="D19" i="15"/>
  <c r="D17" i="15"/>
  <c r="D20" i="15"/>
  <c r="D14" i="15"/>
  <c r="D12" i="15"/>
  <c r="D4" i="15"/>
  <c r="D16" i="15"/>
  <c r="D27" i="15"/>
  <c r="D3" i="15"/>
  <c r="D2" i="15"/>
  <c r="A16" i="17"/>
  <c r="A3" i="17"/>
  <c r="A11" i="17"/>
  <c r="A2" i="17"/>
  <c r="A5" i="17"/>
  <c r="A18" i="17"/>
  <c r="A9" i="17"/>
  <c r="A10" i="17"/>
  <c r="A8" i="17"/>
  <c r="A6" i="17"/>
  <c r="A15" i="17"/>
  <c r="A17" i="17"/>
  <c r="A14" i="17"/>
  <c r="A19" i="17"/>
  <c r="A12" i="17"/>
  <c r="A7" i="17"/>
  <c r="A13" i="17"/>
  <c r="A4" i="17"/>
  <c r="A20" i="17"/>
  <c r="D16" i="17"/>
  <c r="D3" i="17"/>
  <c r="D11" i="17"/>
  <c r="D2" i="17"/>
  <c r="D5" i="17"/>
  <c r="D18" i="17"/>
  <c r="D9" i="17"/>
  <c r="D10" i="17"/>
  <c r="D8" i="17"/>
  <c r="D6" i="17"/>
  <c r="D15" i="17"/>
  <c r="D17" i="17"/>
  <c r="D14" i="17"/>
  <c r="D19" i="17"/>
  <c r="D12" i="17"/>
  <c r="D7" i="17"/>
  <c r="D13" i="17"/>
  <c r="D4" i="17"/>
  <c r="D20" i="17"/>
  <c r="A17" i="18"/>
  <c r="A12" i="18"/>
  <c r="A2" i="18"/>
  <c r="A14" i="18"/>
  <c r="A7" i="18"/>
  <c r="A3" i="18"/>
  <c r="A9" i="18"/>
  <c r="A4" i="18"/>
  <c r="A18" i="18"/>
  <c r="A10" i="18"/>
  <c r="A16" i="18"/>
  <c r="A11" i="18"/>
  <c r="A13" i="18"/>
  <c r="A8" i="18"/>
  <c r="A6" i="18"/>
  <c r="A15" i="18"/>
  <c r="A5" i="18"/>
  <c r="D17" i="18"/>
  <c r="D12" i="18"/>
  <c r="D2" i="18"/>
  <c r="D14" i="18"/>
  <c r="D7" i="18"/>
  <c r="D3" i="18"/>
  <c r="D9" i="18"/>
  <c r="D4" i="18"/>
  <c r="D18" i="18"/>
  <c r="D10" i="18"/>
  <c r="D16" i="18"/>
  <c r="D11" i="18"/>
  <c r="D13" i="18"/>
  <c r="D8" i="18"/>
  <c r="D6" i="18"/>
  <c r="D15" i="18"/>
  <c r="D5" i="18"/>
  <c r="A5" i="19"/>
  <c r="A9" i="19"/>
  <c r="A10" i="19"/>
  <c r="A3" i="19"/>
  <c r="A8" i="19"/>
  <c r="A6" i="19"/>
  <c r="A11" i="19"/>
  <c r="A7" i="19"/>
  <c r="A12" i="19"/>
  <c r="A4" i="19"/>
  <c r="A2" i="19"/>
  <c r="D5" i="19"/>
  <c r="D9" i="19"/>
  <c r="D10" i="19"/>
  <c r="D3" i="19"/>
  <c r="D8" i="19"/>
  <c r="D6" i="19"/>
  <c r="D11" i="19"/>
  <c r="D7" i="19"/>
  <c r="D12" i="19"/>
  <c r="D4" i="19"/>
  <c r="D2" i="19"/>
  <c r="A14" i="20"/>
  <c r="A5" i="20"/>
  <c r="A9" i="20"/>
  <c r="A6" i="20"/>
  <c r="A8" i="20"/>
  <c r="A13" i="20"/>
  <c r="A11" i="20"/>
  <c r="A18" i="20"/>
  <c r="A2" i="20"/>
  <c r="A12" i="20"/>
  <c r="A10" i="20"/>
  <c r="A16" i="20"/>
  <c r="A4" i="20"/>
  <c r="A7" i="20"/>
  <c r="A3" i="20"/>
  <c r="A15" i="20"/>
  <c r="A17" i="20"/>
  <c r="D14" i="20"/>
  <c r="D5" i="20"/>
  <c r="D9" i="20"/>
  <c r="D6" i="20"/>
  <c r="D8" i="20"/>
  <c r="D13" i="20"/>
  <c r="D11" i="20"/>
  <c r="D18" i="20"/>
  <c r="D2" i="20"/>
  <c r="D12" i="20"/>
  <c r="D10" i="20"/>
  <c r="D16" i="20"/>
  <c r="D4" i="20"/>
  <c r="D7" i="20"/>
  <c r="D3" i="20"/>
  <c r="D15" i="20"/>
  <c r="D17" i="20"/>
  <c r="A11" i="21"/>
  <c r="A2" i="21"/>
  <c r="A4" i="21"/>
  <c r="A7" i="21"/>
  <c r="A9" i="21"/>
  <c r="A12" i="21"/>
  <c r="A6" i="21"/>
  <c r="A5" i="21"/>
  <c r="A8" i="21"/>
  <c r="A10" i="21"/>
  <c r="A3" i="21"/>
  <c r="D11" i="21"/>
  <c r="D2" i="21"/>
  <c r="D4" i="21"/>
  <c r="D7" i="21"/>
  <c r="D9" i="21"/>
  <c r="D12" i="21"/>
  <c r="D6" i="21"/>
  <c r="D5" i="21"/>
  <c r="D8" i="21"/>
  <c r="D10" i="21"/>
  <c r="D3" i="21"/>
  <c r="A12" i="23"/>
  <c r="A4" i="23"/>
  <c r="A9" i="23"/>
  <c r="A2" i="23"/>
  <c r="A6" i="23"/>
  <c r="A14" i="23"/>
  <c r="A8" i="23"/>
  <c r="A15" i="23"/>
  <c r="A7" i="23"/>
  <c r="A11" i="23"/>
  <c r="A13" i="23"/>
  <c r="A10" i="23"/>
  <c r="A5" i="23"/>
  <c r="A3" i="23"/>
  <c r="D12" i="23"/>
  <c r="D4" i="23"/>
  <c r="D9" i="23"/>
  <c r="D2" i="23"/>
  <c r="D6" i="23"/>
  <c r="D14" i="23"/>
  <c r="D8" i="23"/>
  <c r="D15" i="23"/>
  <c r="D7" i="23"/>
  <c r="D11" i="23"/>
  <c r="D13" i="23"/>
  <c r="D10" i="23"/>
  <c r="D5" i="23"/>
  <c r="D3" i="23"/>
  <c r="A10" i="25"/>
  <c r="A5" i="25"/>
  <c r="A3" i="25"/>
  <c r="A6" i="25"/>
  <c r="A7" i="25"/>
  <c r="A12" i="25"/>
  <c r="A11" i="25"/>
  <c r="A2" i="25"/>
  <c r="A9" i="25"/>
  <c r="A8" i="25"/>
  <c r="A4" i="25"/>
  <c r="D10" i="25"/>
  <c r="D5" i="25"/>
  <c r="D3" i="25"/>
  <c r="D6" i="25"/>
  <c r="D7" i="25"/>
  <c r="D12" i="25"/>
  <c r="D11" i="25"/>
  <c r="D2" i="25"/>
  <c r="D9" i="25"/>
  <c r="D8" i="25"/>
  <c r="D4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95353-FD2E-4C57-9BE4-E45882B73335}" keepAlive="1" name="Query - Blackout" description="Connection to the 'Blackout' query in the workbook." type="5" refreshedVersion="6" background="1" saveData="1">
    <dbPr connection="Provider=Microsoft.Mashup.OleDb.1;Data Source=$Workbook$;Location=Blackout;Extended Properties=&quot;&quot;" command="SELECT * FROM [Blackout]"/>
  </connection>
  <connection id="2" xr16:uid="{B154498B-3061-48C4-AA23-02B23043A97F}" keepAlive="1" name="Query - PlayerDuoGold" description="Connection to the 'PlayerDuoGold' query in the workbook." type="5" refreshedVersion="6" background="1" saveData="1">
    <dbPr connection="Provider=Microsoft.Mashup.OleDb.1;Data Source=$Workbook$;Location=PlayerDuoGold;Extended Properties=&quot;&quot;" command="SELECT * FROM [PlayerDuoGold]"/>
  </connection>
  <connection id="3" xr16:uid="{B3DACD8F-ED6B-4293-BCCC-A2AA922EEEAD}" keepAlive="1" name="Query - PlayerDuoPlatinum" description="Connection to the 'PlayerDuoPlatinum' query in the workbook." type="5" refreshedVersion="6" background="1" saveData="1">
    <dbPr connection="Provider=Microsoft.Mashup.OleDb.1;Data Source=$Workbook$;Location=PlayerDuoPlatinum;Extended Properties=&quot;&quot;" command="SELECT * FROM [PlayerDuoPlatinum]"/>
  </connection>
  <connection id="4" xr16:uid="{7C187824-17A2-481C-9DB8-E19B9856569A}" keepAlive="1" name="Query - PlayerDuoSilver" description="Connection to the 'PlayerDuoSilver' query in the workbook." type="5" refreshedVersion="6" background="1" saveData="1">
    <dbPr connection="Provider=Microsoft.Mashup.OleDb.1;Data Source=$Workbook$;Location=PlayerDuoSilver;Extended Properties=&quot;&quot;" command="SELECT * FROM [PlayerDuoSilver]"/>
  </connection>
  <connection id="5" xr16:uid="{CC6E3436-E4E6-4A73-BDDF-97D9753EDFDD}" keepAlive="1" name="Query - PlayerGold" description="Connection to the 'PlayerGold' query in the workbook." type="5" refreshedVersion="6" background="1" saveData="1">
    <dbPr connection="Provider=Microsoft.Mashup.OleDb.1;Data Source=$Workbook$;Location=PlayerGold;Extended Properties=&quot;&quot;" command="SELECT * FROM [PlayerGold]"/>
  </connection>
  <connection id="6" xr16:uid="{ABC27D64-C74F-4333-9FCC-D0B44201D4D8}" keepAlive="1" name="Query - PlayerPlatinum" description="Connection to the 'PlayerPlatinum' query in the workbook." type="5" refreshedVersion="6" background="1" saveData="1">
    <dbPr connection="Provider=Microsoft.Mashup.OleDb.1;Data Source=$Workbook$;Location=PlayerPlatinum;Extended Properties=&quot;&quot;" command="SELECT * FROM [PlayerPlatinum]"/>
  </connection>
  <connection id="7" xr16:uid="{88EB767B-2A81-4243-AC9C-4E75CAE65C88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8" xr16:uid="{7A05A7AE-515E-40AB-AF68-FE513B1AAD48}" keepAlive="1" name="Query - PlayerSilver" description="Connection to the 'PlayerSilver' query in the workbook." type="5" refreshedVersion="6" background="1" saveData="1">
    <dbPr connection="Provider=Microsoft.Mashup.OleDb.1;Data Source=$Workbook$;Location=PlayerSilver;Extended Properties=&quot;&quot;" command="SELECT * FROM [PlayerSilver]"/>
  </connection>
  <connection id="9" xr16:uid="{785DEAD8-D25E-48DE-B964-981B8189A3E8}" keepAlive="1" name="Query - PlayerSoloGold" description="Connection to the 'PlayerSoloGold' query in the workbook." type="5" refreshedVersion="6" background="1" saveData="1">
    <dbPr connection="Provider=Microsoft.Mashup.OleDb.1;Data Source=$Workbook$;Location=PlayerSoloGold;Extended Properties=&quot;&quot;" command="SELECT * FROM [PlayerSoloGold]"/>
  </connection>
  <connection id="10" xr16:uid="{489B00E2-9386-4E0C-B62A-3C70CFDF4A42}" keepAlive="1" name="Query - PlayerSoloPlatinum" description="Connection to the 'PlayerSoloPlatinum' query in the workbook." type="5" refreshedVersion="6" background="1" saveData="1">
    <dbPr connection="Provider=Microsoft.Mashup.OleDb.1;Data Source=$Workbook$;Location=PlayerSoloPlatinum;Extended Properties=&quot;&quot;" command="SELECT * FROM [PlayerSoloPlatinum]"/>
  </connection>
  <connection id="11" xr16:uid="{9A751A2C-D1D4-48B3-A908-4DE670C1AF90}" keepAlive="1" name="Query - PlayerSoloSilver" description="Connection to the 'PlayerSoloSilver' query in the workbook." type="5" refreshedVersion="6" background="1" saveData="1">
    <dbPr connection="Provider=Microsoft.Mashup.OleDb.1;Data Source=$Workbook$;Location=PlayerSoloSilver;Extended Properties=&quot;&quot;" command="SELECT * FROM [PlayerSoloSilver]"/>
  </connection>
  <connection id="12" xr16:uid="{AEE65F1D-4A4E-47C6-A8B5-58A2C1D7463C}" keepAlive="1" name="Query - PlayerTeamGold" description="Connection to the 'PlayerTeamGold' query in the workbook." type="5" refreshedVersion="6" background="1" saveData="1">
    <dbPr connection="Provider=Microsoft.Mashup.OleDb.1;Data Source=$Workbook$;Location=PlayerTeamGold;Extended Properties=&quot;&quot;" command="SELECT * FROM [PlayerTeamGold]"/>
  </connection>
  <connection id="13" xr16:uid="{A0681812-B2A9-45BB-BB9A-803678B775EB}" keepAlive="1" name="Query - PlayerTeamPlatinum" description="Connection to the 'PlayerTeamPlatinum' query in the workbook." type="5" refreshedVersion="6" background="1" saveData="1">
    <dbPr connection="Provider=Microsoft.Mashup.OleDb.1;Data Source=$Workbook$;Location=PlayerTeamPlatinum;Extended Properties=&quot;&quot;" command="SELECT * FROM [PlayerTeamPlatinum]"/>
  </connection>
  <connection id="14" xr16:uid="{248A5FCF-659B-45F3-9A2F-BE80B4895DA9}" keepAlive="1" name="Query - PlayerTrioGold" description="Connection to the 'PlayerTrioGold' query in the workbook." type="5" refreshedVersion="6" background="1" saveData="1">
    <dbPr connection="Provider=Microsoft.Mashup.OleDb.1;Data Source=$Workbook$;Location=PlayerTrioGold;Extended Properties=&quot;&quot;" command="SELECT * FROM [PlayerTrioGold]"/>
  </connection>
  <connection id="15" xr16:uid="{A8263ACA-314A-4283-A7F3-D7DE76432D32}" keepAlive="1" name="Query - PlayerTrioPlatinum" description="Connection to the 'PlayerTrioPlatinum' query in the workbook." type="5" refreshedVersion="6" background="1" saveData="1">
    <dbPr connection="Provider=Microsoft.Mashup.OleDb.1;Data Source=$Workbook$;Location=PlayerTrioPlatinum;Extended Properties=&quot;&quot;" command="SELECT * FROM [PlayerTrioPlatinum]"/>
  </connection>
  <connection id="16" xr16:uid="{6378C547-362C-4CF1-B899-5C0E5C2B4944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17" xr16:uid="{5AF9F9A3-26F3-4A73-ABEC-5D80F8575BEE}" keepAlive="1" name="Query - TeamDuoGold" description="Connection to the 'TeamDuoGold' query in the workbook." type="5" refreshedVersion="6" background="1" saveData="1">
    <dbPr connection="Provider=Microsoft.Mashup.OleDb.1;Data Source=$Workbook$;Location=TeamDuoGold;Extended Properties=&quot;&quot;" command="SELECT * FROM [TeamDuoGold]"/>
  </connection>
  <connection id="18" xr16:uid="{3CC1484C-F85A-4169-9C06-85E569B4925C}" keepAlive="1" name="Query - TeamDuoPlatinum" description="Connection to the 'TeamDuoPlatinum' query in the workbook." type="5" refreshedVersion="6" background="1" saveData="1">
    <dbPr connection="Provider=Microsoft.Mashup.OleDb.1;Data Source=$Workbook$;Location=TeamDuoPlatinum;Extended Properties=&quot;&quot;" command="SELECT * FROM [TeamDuoPlatinum]"/>
  </connection>
  <connection id="19" xr16:uid="{D9FAD90D-92A8-401A-A912-79F0E1A4EAA2}" keepAlive="1" name="Query - TeamDuoSilver" description="Connection to the 'TeamDuoSilver' query in the workbook." type="5" refreshedVersion="6" background="1" saveData="1">
    <dbPr connection="Provider=Microsoft.Mashup.OleDb.1;Data Source=$Workbook$;Location=TeamDuoSilver;Extended Properties=&quot;&quot;" command="SELECT * FROM [TeamDuoSilver]"/>
  </connection>
  <connection id="20" xr16:uid="{D6454015-BFA0-4BCC-ACC1-85D282D86E64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  <connection id="21" xr16:uid="{879FC04E-ABC4-4366-AB4C-63151C995D81}" keepAlive="1" name="Query - TeamTeamGold" description="Connection to the 'TeamTeamGold' query in the workbook." type="5" refreshedVersion="6" background="1" saveData="1">
    <dbPr connection="Provider=Microsoft.Mashup.OleDb.1;Data Source=$Workbook$;Location=TeamTeamGold;Extended Properties=&quot;&quot;" command="SELECT * FROM [TeamTeamGold]"/>
  </connection>
  <connection id="22" xr16:uid="{82901C82-C7BD-45CE-8155-D3A03E6836A2}" keepAlive="1" name="Query - TeamTeamPlatinum" description="Connection to the 'TeamTeamPlatinum' query in the workbook." type="5" refreshedVersion="6" background="1" saveData="1">
    <dbPr connection="Provider=Microsoft.Mashup.OleDb.1;Data Source=$Workbook$;Location=TeamTeamPlatinum;Extended Properties=&quot;&quot;" command="SELECT * FROM [TeamTeamPlatinum]"/>
  </connection>
  <connection id="23" xr16:uid="{B558FD12-6854-4B38-9388-780B14FFDA7D}" keepAlive="1" name="Query - TeamTrioGold" description="Connection to the 'TeamTrioGold' query in the workbook." type="5" refreshedVersion="6" background="1" saveData="1">
    <dbPr connection="Provider=Microsoft.Mashup.OleDb.1;Data Source=$Workbook$;Location=TeamTrioGold;Extended Properties=&quot;&quot;" command="SELECT * FROM [TeamTrioGold]"/>
  </connection>
  <connection id="24" xr16:uid="{68760D16-65EB-447D-9011-CCDA0A36A968}" keepAlive="1" name="Query - TeamTrioPlatinum" description="Connection to the 'TeamTrioPlatinum' query in the workbook." type="5" refreshedVersion="6" background="1" saveData="1">
    <dbPr connection="Provider=Microsoft.Mashup.OleDb.1;Data Source=$Workbook$;Location=TeamTrioPlatinum;Extended Properties=&quot;&quot;" command="SELECT * FROM [TeamTrioPlatinum]"/>
  </connection>
</connections>
</file>

<file path=xl/sharedStrings.xml><?xml version="1.0" encoding="utf-8"?>
<sst xmlns="http://schemas.openxmlformats.org/spreadsheetml/2006/main" count="5797" uniqueCount="301">
  <si>
    <t>Base</t>
  </si>
  <si>
    <t>Difficulty</t>
  </si>
  <si>
    <t>Player</t>
  </si>
  <si>
    <t>Best Time</t>
  </si>
  <si>
    <t>Special-Op Reinforcements</t>
  </si>
  <si>
    <t>Gold</t>
  </si>
  <si>
    <t>frank_is_crank</t>
  </si>
  <si>
    <t>ManBearPig654</t>
  </si>
  <si>
    <t>N7 Spectre MD</t>
  </si>
  <si>
    <t>ex-Clusum</t>
  </si>
  <si>
    <t>Smehur</t>
  </si>
  <si>
    <t>Velanna Frost</t>
  </si>
  <si>
    <t>kaxas92</t>
  </si>
  <si>
    <t>ark_ryv_</t>
  </si>
  <si>
    <t>Rustybuckets02</t>
  </si>
  <si>
    <t>Ni7ram22</t>
  </si>
  <si>
    <t>ClydeInTheShell</t>
  </si>
  <si>
    <t>Platinum</t>
  </si>
  <si>
    <t>AW_FC_1986</t>
  </si>
  <si>
    <t>TheNightSlasher</t>
  </si>
  <si>
    <t>Cyone's Eternal Defense</t>
  </si>
  <si>
    <t>TheTechnoTurian</t>
  </si>
  <si>
    <t>IvoKee</t>
  </si>
  <si>
    <t>ctc91</t>
  </si>
  <si>
    <t>Infiltration is Imperative</t>
  </si>
  <si>
    <t>krjn09</t>
  </si>
  <si>
    <t>Decibel</t>
  </si>
  <si>
    <t>Kocka007</t>
  </si>
  <si>
    <t>XAN1_95</t>
  </si>
  <si>
    <t>Argent Xero</t>
  </si>
  <si>
    <t>MausoleumofHope</t>
  </si>
  <si>
    <t>yyrael</t>
  </si>
  <si>
    <t>N7-Gerbil</t>
  </si>
  <si>
    <t>x3lander</t>
  </si>
  <si>
    <t>Silenced Banshees</t>
  </si>
  <si>
    <t>IxMerc04</t>
  </si>
  <si>
    <t>HardcoreSalmon0</t>
  </si>
  <si>
    <t>NinthRoninX</t>
  </si>
  <si>
    <t>Anti-gravity</t>
  </si>
  <si>
    <t>Knockingbr4in</t>
  </si>
  <si>
    <t>JheregJose</t>
  </si>
  <si>
    <t>TheC73M Krauser</t>
  </si>
  <si>
    <t>SICKLECYDE</t>
  </si>
  <si>
    <t>Marksman Raid</t>
  </si>
  <si>
    <t>Silver</t>
  </si>
  <si>
    <t>MasterReefa</t>
  </si>
  <si>
    <t>xasmoothcrmnalx</t>
  </si>
  <si>
    <t>didacuscarr</t>
  </si>
  <si>
    <t>TchOktChoky</t>
  </si>
  <si>
    <t>Aetika</t>
  </si>
  <si>
    <t>Just a Couple of Mercs</t>
  </si>
  <si>
    <t>David Diablo</t>
  </si>
  <si>
    <t>Legacy</t>
  </si>
  <si>
    <t>MeroNoir</t>
  </si>
  <si>
    <t>Blackwatch Original</t>
  </si>
  <si>
    <t>artvandalay81</t>
  </si>
  <si>
    <t>smeckie</t>
  </si>
  <si>
    <t>Origin2Dalet</t>
  </si>
  <si>
    <t>The_Doctor46N7</t>
  </si>
  <si>
    <t>Areksto</t>
  </si>
  <si>
    <t>DJ39H</t>
  </si>
  <si>
    <t>anterojp</t>
  </si>
  <si>
    <t>dafyddr</t>
  </si>
  <si>
    <t>kalas747</t>
  </si>
  <si>
    <t>Ares87GoW</t>
  </si>
  <si>
    <t>Seraphiene1</t>
  </si>
  <si>
    <t>me0120</t>
  </si>
  <si>
    <t>Emexxia</t>
  </si>
  <si>
    <t>TheShadyEngineer</t>
  </si>
  <si>
    <t>iMissileSwarmers</t>
  </si>
  <si>
    <t>FreedomWing91</t>
  </si>
  <si>
    <t>q5tyhj</t>
  </si>
  <si>
    <t>HeroicMass</t>
  </si>
  <si>
    <t>razer057</t>
  </si>
  <si>
    <t>TeeGelenk94729</t>
  </si>
  <si>
    <t>HamleticTortoise</t>
  </si>
  <si>
    <t>SilentStep79</t>
  </si>
  <si>
    <t>x Lady Abstract</t>
  </si>
  <si>
    <t>Max Dmian</t>
  </si>
  <si>
    <t>Ghost</t>
  </si>
  <si>
    <t>Mordus' Calibrations</t>
  </si>
  <si>
    <t>hinyama</t>
  </si>
  <si>
    <t>QU67</t>
  </si>
  <si>
    <t>Juh0M</t>
  </si>
  <si>
    <t>ComradeShepard7</t>
  </si>
  <si>
    <t>SlimJim0725</t>
  </si>
  <si>
    <t>Bateman1980</t>
  </si>
  <si>
    <t>Alfonsedode</t>
  </si>
  <si>
    <t>driedohjingoh</t>
  </si>
  <si>
    <t>MM-AsariGod</t>
  </si>
  <si>
    <t>Anubita</t>
  </si>
  <si>
    <t>Sonashii</t>
  </si>
  <si>
    <t>LightRobot</t>
  </si>
  <si>
    <t>DocSteely</t>
  </si>
  <si>
    <t>anarchoturianist</t>
  </si>
  <si>
    <t>DistigousForest</t>
  </si>
  <si>
    <t>Pfefferi</t>
  </si>
  <si>
    <t>nico_wolf </t>
  </si>
  <si>
    <t>Evil Mastered</t>
  </si>
  <si>
    <t>RBHershey98</t>
  </si>
  <si>
    <t>Aedolon</t>
  </si>
  <si>
    <t>mexximal</t>
  </si>
  <si>
    <t>lyq3r</t>
  </si>
  <si>
    <t>okeers</t>
  </si>
  <si>
    <t>Goku CG3</t>
  </si>
  <si>
    <t>prostheticlimbs</t>
  </si>
  <si>
    <t>Baby Quarian</t>
  </si>
  <si>
    <t>SABRERACER</t>
  </si>
  <si>
    <t>Apollo9666</t>
  </si>
  <si>
    <t>Akir388</t>
  </si>
  <si>
    <t>I TIGGER I</t>
  </si>
  <si>
    <t>starscream1208</t>
  </si>
  <si>
    <t>MMLosingYouToYou</t>
  </si>
  <si>
    <t>MM-nOeXTRACTION</t>
  </si>
  <si>
    <t>Cchris1602B</t>
  </si>
  <si>
    <t>Caerdon</t>
  </si>
  <si>
    <t>OniTYME</t>
  </si>
  <si>
    <t>Eve of The War</t>
  </si>
  <si>
    <t>Machete300</t>
  </si>
  <si>
    <t>TheHellion92</t>
  </si>
  <si>
    <t>x The Spaniard</t>
  </si>
  <si>
    <t>xRSLxNoble</t>
  </si>
  <si>
    <t>Balbock</t>
  </si>
  <si>
    <t>Inert</t>
  </si>
  <si>
    <t>LonneganD</t>
  </si>
  <si>
    <t>Mankato Of 9</t>
  </si>
  <si>
    <t>MrsFlyingKebab</t>
  </si>
  <si>
    <t>Inversevideo</t>
  </si>
  <si>
    <t>t_raks_99</t>
  </si>
  <si>
    <t>Type</t>
  </si>
  <si>
    <t>Team</t>
  </si>
  <si>
    <t>Trio</t>
  </si>
  <si>
    <t>Duo</t>
  </si>
  <si>
    <t>Solo</t>
  </si>
  <si>
    <t>AW_FC_1986 | ex-Clusum</t>
  </si>
  <si>
    <t>Akir388 | David Diablo</t>
  </si>
  <si>
    <t>Apollo9666 | hinyama</t>
  </si>
  <si>
    <t>ClydeInTheShell | I TIGGER I</t>
  </si>
  <si>
    <t>ClydeInTheShell | QU67</t>
  </si>
  <si>
    <t>Kocka007 | N7 Spectre MD</t>
  </si>
  <si>
    <t>ark_ryv_ | XAN1_95</t>
  </si>
  <si>
    <t>didacuscarr | Knockingbr4in</t>
  </si>
  <si>
    <t>ex-Clusum | TheNightSlasher</t>
  </si>
  <si>
    <t>ex-Clusum | TheTechnoTurian</t>
  </si>
  <si>
    <t>kaxas92 | prostheticlimbs</t>
  </si>
  <si>
    <t>AW_FC_1986 | Smehur</t>
  </si>
  <si>
    <t>AW_FC_1986 | TheNightSlasher</t>
  </si>
  <si>
    <t>Aetika | SABRERACER</t>
  </si>
  <si>
    <t>Alfonsedode | ex-Clusum</t>
  </si>
  <si>
    <t>Alfonsedode | frank_is_crank</t>
  </si>
  <si>
    <t>Argent Xero | ClydeInTheShell</t>
  </si>
  <si>
    <t>Argent Xero | SICKLECYDE</t>
  </si>
  <si>
    <t>Argent Xero | Velanna Frost</t>
  </si>
  <si>
    <t>Baby Quarian | TchOktChoky</t>
  </si>
  <si>
    <t>ClydeInTheShell | David Diablo</t>
  </si>
  <si>
    <t>ClydeInTheShell | Goku CG3</t>
  </si>
  <si>
    <t>ClydeInTheShell | prostheticlimbs</t>
  </si>
  <si>
    <t>ComradeShepard7 | TheTechnoTurian</t>
  </si>
  <si>
    <t>Emexxia | HamleticTortoise</t>
  </si>
  <si>
    <t>Evil Mastered | TheC73M Krauser</t>
  </si>
  <si>
    <t>Evil Mastered | Velanna Frost</t>
  </si>
  <si>
    <t>HamleticTortoise | MeroNoir</t>
  </si>
  <si>
    <t>HamleticTortoise | Smehur</t>
  </si>
  <si>
    <t>IvoKee | Ni7ram22</t>
  </si>
  <si>
    <t>Juh0M | XAN1_95</t>
  </si>
  <si>
    <t>Kocka007 | ManBearPig654</t>
  </si>
  <si>
    <t>MausoleumofHope | TheC73M Krauser</t>
  </si>
  <si>
    <t>N7 Spectre MD | SlimJim0725</t>
  </si>
  <si>
    <t>N7-Gerbil | TheNightSlasher</t>
  </si>
  <si>
    <t>N7-Gerbil | TheTechnoTurian</t>
  </si>
  <si>
    <t>Rustybuckets02 | TheC73M Krauser</t>
  </si>
  <si>
    <t>Sonashii | The_Doctor46N7</t>
  </si>
  <si>
    <t>TheNightSlasher | TheTechnoTurian</t>
  </si>
  <si>
    <t>ark_ryv_ | mexximal</t>
  </si>
  <si>
    <t>ctc91 | N7 Spectre MD</t>
  </si>
  <si>
    <t>didacuscarr | prostheticlimbs</t>
  </si>
  <si>
    <t>ex-Clusum | N7-Gerbil</t>
  </si>
  <si>
    <t>ex-Clusum | kaxas92</t>
  </si>
  <si>
    <t>frank_is_crank | TheTechnoTurian</t>
  </si>
  <si>
    <t>kalas747 | MasterReefa</t>
  </si>
  <si>
    <t>kalas747 | Max Dmian</t>
  </si>
  <si>
    <t>krjn09 | xasmoothcrmnalx</t>
  </si>
  <si>
    <t>starscream1208 | TeeGelenk94729</t>
  </si>
  <si>
    <t>AW_FC_1986 | ex-Clusum | TheNightSlasher | TheTechnoTurian</t>
  </si>
  <si>
    <t>Aedolon | AW_FC_1986 | ex-Clusum | Smehur</t>
  </si>
  <si>
    <t>Argent Xero | ClydeInTheShell | Evil Mastered | Velanna Frost</t>
  </si>
  <si>
    <t>Argent Xero | ClydeInTheShell | SICKLECYDE | Velanna Frost</t>
  </si>
  <si>
    <t>Caerdon | ex-Clusum | frank_is_crank | Smehur</t>
  </si>
  <si>
    <t>ClydeInTheShell | MrsFlyingKebab | RBHershey98 | TheHellion92</t>
  </si>
  <si>
    <t>Eve of The War | Evil Mastered | Mankato Of 9 | Rustybuckets02</t>
  </si>
  <si>
    <t>Evil Mastered | Rustybuckets02 | TheC73M Krauser | Velanna Frost</t>
  </si>
  <si>
    <t>Inversevideo | IvoKee | Machete300 | Ni7ram22</t>
  </si>
  <si>
    <t>IvoKee | Machete300 | Ni7ram22 | x The Spaniard</t>
  </si>
  <si>
    <t>ark_ryv_ | nico_wolf  | OniTYME | XAN1_95</t>
  </si>
  <si>
    <t>ctc91 | kaxas92 | Kocka007 | N7 Spectre MD</t>
  </si>
  <si>
    <t>ex-Clusum | Smehur | TheTechnoTurian | The_Doctor46N7</t>
  </si>
  <si>
    <t>ex-Clusum | frank_is_crank | Smehur | TheTechnoTurian</t>
  </si>
  <si>
    <t>iMissileSwarmers | TheNightSlasher | TheShadyEngineer | TheTechnoTurian</t>
  </si>
  <si>
    <t>kalas747 | krjn09 | ManBearPig654 | MasterReefa</t>
  </si>
  <si>
    <t>kaxas92 | N7 Spectre MD | TchOktChoky | TheC73M Krauser</t>
  </si>
  <si>
    <t>AW_FC_1986 | ex-Clusum | TheNightSlasher</t>
  </si>
  <si>
    <t>AW_FC_1986 | ex-Clusum | TheTechnoTurian</t>
  </si>
  <si>
    <t>AW_FC_1986 | ex-Clusum | kaxas92</t>
  </si>
  <si>
    <t>Alfonsedode | AW_FC_1986 | ex-Clusum</t>
  </si>
  <si>
    <t>Anubita | LonneganD | Sonashii</t>
  </si>
  <si>
    <t>Argent Xero | ClydeInTheShell | Velanna Frost</t>
  </si>
  <si>
    <t>Argent Xero | Evil Mastered | Velanna Frost</t>
  </si>
  <si>
    <t>Balbock | Cchris1602B | frank_is_crank</t>
  </si>
  <si>
    <t>ClydeInTheShell | Evil Mastered | Velanna Frost</t>
  </si>
  <si>
    <t>Evil Mastered | HardcoreSalmon0 | Velanna Frost</t>
  </si>
  <si>
    <t>Evil Mastered | Rustybuckets02 | Velanna Frost</t>
  </si>
  <si>
    <t>Evil Mastered | smeckie | TheC73M Krauser</t>
  </si>
  <si>
    <t>HamleticTortoise | MeroNoir | yyrael</t>
  </si>
  <si>
    <t>IvoKee | Ni7ram22 | x The Spaniard</t>
  </si>
  <si>
    <t>IxMerc04 | Kocka007 | N7 Spectre MD</t>
  </si>
  <si>
    <t>JheregJose | MausoleumofHope | TheC73M Krauser</t>
  </si>
  <si>
    <t>JheregJose | Rustybuckets02 | TheC73M Krauser</t>
  </si>
  <si>
    <t>Kocka007 | ManBearPig654 | okeers</t>
  </si>
  <si>
    <t>N7 Spectre MD | Rustybuckets02 | TheC73M Krauser</t>
  </si>
  <si>
    <t>ark_ryv_ | mexximal | XAN1_95</t>
  </si>
  <si>
    <t>ctc91 | IvoKee | xRSLxNoble</t>
  </si>
  <si>
    <t>ctc91 | Kocka007 | N7 Spectre MD</t>
  </si>
  <si>
    <t>didacuscarr | Knockingbr4in | krjn09</t>
  </si>
  <si>
    <t>ex-Clusum | TheNightSlasher | TheTechnoTurian</t>
  </si>
  <si>
    <t>ex-Clusum | TheTechnoTurian | x3lander</t>
  </si>
  <si>
    <t>ex-Clusum | frank_is_crank | Smehur</t>
  </si>
  <si>
    <t>ex-Clusum | frank_is_crank | TheTechnoTurian</t>
  </si>
  <si>
    <t>ex-Clusum | lyq3r | Smehur</t>
  </si>
  <si>
    <t>iMissileSwarmers | TheNightSlasher | TheShadyEngineer</t>
  </si>
  <si>
    <t>kalas747 | krjn09 | ManBearPig654</t>
  </si>
  <si>
    <t>kaxas92 | N7 Spectre MD | TchOktChoky</t>
  </si>
  <si>
    <t>mexximal | q5tyhj | XAN1_95</t>
  </si>
  <si>
    <t>Bateman1980 | ex-Clusum</t>
  </si>
  <si>
    <t>ClydeInTheShell | SICKLECYDE</t>
  </si>
  <si>
    <t>DocSteely | The_Doctor46N7</t>
  </si>
  <si>
    <t>MM-AsariGod | MM-nOeXTRACTION</t>
  </si>
  <si>
    <t>The_Doctor46N7 | x3lander</t>
  </si>
  <si>
    <t>driedohjingoh | MMLosingYouToYou</t>
  </si>
  <si>
    <t>ex-Clusum | Smehur</t>
  </si>
  <si>
    <t>ex-Clusum | frank_is_crank</t>
  </si>
  <si>
    <t>ex-Clusum | x3lander</t>
  </si>
  <si>
    <t>AW_FC_1986 | Bateman1980 | ex-Clusum | TheTechnoTurian</t>
  </si>
  <si>
    <t>AW_FC_1986 | ex-Clusum | N7-Gerbil | TheNightSlasher</t>
  </si>
  <si>
    <t>AW_FC_1986 | ex-Clusum | Smehur | TheNightSlasher</t>
  </si>
  <si>
    <t>AW_FC_1986 | ex-Clusum | TheTechnoTurian | t_raks_99</t>
  </si>
  <si>
    <t>Alfonsedode | ex-Clusum | N7-Gerbil | The_Doctor46N7</t>
  </si>
  <si>
    <t>Anubita | DocSteely | Inert | Sonashii</t>
  </si>
  <si>
    <t>DocSteely | LonneganD | Sonashii | The_Doctor46N7</t>
  </si>
  <si>
    <t>ctc91 | N7 Spectre MD | Rustybuckets02 | TheC73M Krauser</t>
  </si>
  <si>
    <t>ex-Clusum | Smehur | The_Doctor46N7 | x3lander</t>
  </si>
  <si>
    <t>AW_FC_1986 | N7-Gerbil | TheNightSlasher</t>
  </si>
  <si>
    <t>ClydeInTheShell | NinthRoninX | SICKLECYDE</t>
  </si>
  <si>
    <t>TheNightSlasher | The_Doctor46N7 | x3lander</t>
  </si>
  <si>
    <t>ctc91 | kaxas92 | N7 Spectre MD</t>
  </si>
  <si>
    <t>ex-Clusum | N7-Gerbil | TheNightSlasher</t>
  </si>
  <si>
    <t>ex-Clusum | Smehur | TheNightSlasher</t>
  </si>
  <si>
    <t>ex-Clusum | TheTechnoTurian | The_Doctor46N7</t>
  </si>
  <si>
    <t>Time</t>
  </si>
  <si>
    <t xml:space="preserve"> - </t>
  </si>
  <si>
    <t>Count</t>
  </si>
  <si>
    <t>PlayerGold.Special-Op Reinforcements</t>
  </si>
  <si>
    <t>PlayerGold.Cyone's Eternal Defense</t>
  </si>
  <si>
    <t>PlayerGold.Infiltration is Imperative</t>
  </si>
  <si>
    <t>PlayerGold.Decibel</t>
  </si>
  <si>
    <t>PlayerGold.Silenced Banshees</t>
  </si>
  <si>
    <t>PlayerGold.Anti-gravity</t>
  </si>
  <si>
    <t>PlayerGold.Marksman Raid</t>
  </si>
  <si>
    <t>PlayerGold.Just a Couple of Mercs</t>
  </si>
  <si>
    <t>PlayerGold.Legacy</t>
  </si>
  <si>
    <t>PlayerGold.Blackwatch Original</t>
  </si>
  <si>
    <t>PlayerGold.Ghost</t>
  </si>
  <si>
    <t>PlayerGold.Mordus' Calibrations</t>
  </si>
  <si>
    <t>PlayerPlatinum.Special-Op Reinforcements</t>
  </si>
  <si>
    <t>PlayerPlatinum.Cyone's Eternal Defense</t>
  </si>
  <si>
    <t>PlayerPlatinum.Infiltration is Imperative</t>
  </si>
  <si>
    <t>PlayerPlatinum.Decibel</t>
  </si>
  <si>
    <t>PlayerPlatinum.Silenced Banshees</t>
  </si>
  <si>
    <t>PlayerPlatinum.Anti-gravity</t>
  </si>
  <si>
    <t>PlayerPlatinum.Marksman Raid</t>
  </si>
  <si>
    <t>PlayerPlatinum.Just a Couple of Mercs</t>
  </si>
  <si>
    <t>PlayerPlatinum.Legacy</t>
  </si>
  <si>
    <t>PlayerPlatinum.Blackwatch Original</t>
  </si>
  <si>
    <t>PlayerPlatinum.Ghost</t>
  </si>
  <si>
    <t>PlayerPlatinum.Mordus' Calibrations</t>
  </si>
  <si>
    <t>DocSteely | TheTechnoTurian</t>
  </si>
  <si>
    <t>Balbock | fraggle | frank_is_crank</t>
  </si>
  <si>
    <t>fraggle</t>
  </si>
  <si>
    <t>Alfonsedode | burningcherry97 | NinjaSuperiority | Vastator</t>
  </si>
  <si>
    <t>Alfonsedode | burningcherry97 | NinjaSuperiority</t>
  </si>
  <si>
    <t>frank_is_crank | Sonashii</t>
  </si>
  <si>
    <t>Balbock | fraggle | SenorZanahoria</t>
  </si>
  <si>
    <t>Fyracor | QvenPugalot | Sonashii | standgeblase</t>
  </si>
  <si>
    <t>burningcherry97</t>
  </si>
  <si>
    <t>Fyracor</t>
  </si>
  <si>
    <t>NinjaSuperiority</t>
  </si>
  <si>
    <t>SenorZanahoria</t>
  </si>
  <si>
    <t>QvenPugalot</t>
  </si>
  <si>
    <t>Vastator</t>
  </si>
  <si>
    <t>standgeblase</t>
  </si>
  <si>
    <t>PlayerGold.Player</t>
  </si>
  <si>
    <t>PlayerPlatinum.Player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</si>
</sst>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0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connectionId="20" xr16:uid="{AC7852DE-65DE-40EB-B5F5-86DDFF091B0C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Type" tableColumnId="2"/>
      <queryTableField id="3" name="Difficulty" tableColumnId="3"/>
      <queryTableField id="4" name="Team" tableColumnId="4"/>
      <queryTableField id="5" name="Best Time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3" xr16:uid="{CAE57239-97BB-4725-8032-9E505AE70976}" autoFormatId="16" applyNumberFormats="0" applyBorderFormats="0" applyFontFormats="0" applyPatternFormats="0" applyAlignmentFormats="0" applyWidthHeightFormats="0">
  <queryTableRefresh nextId="12" unboundColumnsLeft="2">
    <queryTableFields count="7">
      <queryTableField id="5" dataBound="0" tableColumnId="5"/>
      <queryTableField id="9" dataBound="0" tableColumnId="8"/>
      <queryTableField id="1" name="Player" tableColumnId="1"/>
      <queryTableField id="8" dataBound="0" tableColumnId="7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738ACEB7-3EBF-4B12-96C4-6BF2505F5B44}" autoFormatId="16" applyNumberFormats="0" applyBorderFormats="0" applyFontFormats="0" applyPatternFormats="0" applyAlignmentFormats="0" applyWidthHeightFormats="0">
  <queryTableRefresh nextId="10" unboundColumnsLeft="2">
    <queryTableFields count="7">
      <queryTableField id="5" dataBound="0" tableColumnId="5"/>
      <queryTableField id="7" dataBound="0" tableColumnId="6"/>
      <queryTableField id="1" name="Player" tableColumnId="1"/>
      <queryTableField id="8" dataBound="0" tableColumnId="7"/>
      <queryTableField id="4" name="Anti-gravity" tableColumnId="4"/>
      <queryTableField id="2" name="Decibel" tableColumnId="2"/>
      <queryTableField id="3" name="Silenced Banshees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3" xr16:uid="{4C175407-CB78-4423-A9FB-03B02C282904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Player" tableColumnId="1"/>
      <queryTableField id="8" dataBound="0" tableColumnId="7"/>
      <queryTableField id="3" name="Cyone's Eternal Defense" tableColumnId="3"/>
      <queryTableField id="4" name="Infiltration is Imperative" tableColumnId="4"/>
      <queryTableField id="2" name="Special-Op Reinforcements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1" xr16:uid="{15C10730-3EA6-4269-B68D-F75C0118F585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Player" tableColumnId="1"/>
      <queryTableField id="9" dataBound="0" tableColumnId="7"/>
      <queryTableField id="2" name="Blackwatch Original" tableColumnId="2"/>
      <queryTableField id="3" name="Ghost" tableColumnId="3"/>
      <queryTableField id="4" name="Mordus' Calibrations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4" xr16:uid="{D80183ED-97C9-40F3-99A4-0A274386DF9D}" autoFormatId="16" applyNumberFormats="0" applyBorderFormats="0" applyFontFormats="0" applyPatternFormats="0" applyAlignmentFormats="0" applyWidthHeightFormats="0">
  <queryTableRefresh nextId="13" unboundColumnsLeft="2">
    <queryTableFields count="7">
      <queryTableField id="5" dataBound="0" tableColumnId="5"/>
      <queryTableField id="7" dataBound="0" tableColumnId="6"/>
      <queryTableField id="1" name="Player" tableColumnId="1"/>
      <queryTableField id="9" dataBound="0" tableColumnId="7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9" xr16:uid="{2FFE6A28-9DAD-4BB1-B1DE-96C380346B6B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Player" tableColumnId="1"/>
      <queryTableField id="9" dataBound="0" tableColumnId="7"/>
      <queryTableField id="2" name="Blackwatch Original" tableColumnId="2"/>
      <queryTableField id="3" name="Ghost" tableColumnId="3"/>
      <queryTableField id="4" name="Mordus' Calibrations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" xr16:uid="{A0AA6E36-F064-442B-AC3E-6C0E240797D0}" autoFormatId="16" applyNumberFormats="0" applyBorderFormats="0" applyFontFormats="0" applyPatternFormats="0" applyAlignmentFormats="0" applyWidthHeightFormats="0">
  <queryTableRefresh nextId="14" unboundColumnsLeft="2">
    <queryTableFields count="7">
      <queryTableField id="5" dataBound="0" tableColumnId="5"/>
      <queryTableField id="9" dataBound="0" tableColumnId="7"/>
      <queryTableField id="1" name="Player" tableColumnId="1"/>
      <queryTableField id="7" dataBound="0" tableColumnId="6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8BF71F04-DBE9-4E20-8CE2-075F7BF5A65F}" autoFormatId="16" applyNumberFormats="0" applyBorderFormats="0" applyFontFormats="0" applyPatternFormats="0" applyAlignmentFormats="0" applyWidthHeightFormats="0">
  <queryTableRefresh nextId="10" unboundColumnsLeft="2">
    <queryTableFields count="7">
      <queryTableField id="5" dataBound="0" tableColumnId="5"/>
      <queryTableField id="7" dataBound="0" tableColumnId="6"/>
      <queryTableField id="1" name="Player" tableColumnId="1"/>
      <queryTableField id="8" dataBound="0" tableColumnId="7"/>
      <queryTableField id="4" name="Anti-gravity" tableColumnId="4"/>
      <queryTableField id="2" name="Decibel" tableColumnId="2"/>
      <queryTableField id="3" name="Silenced Banshees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2" xr16:uid="{A425BB20-F8C5-471B-86C8-BAC20F0E4084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Player" tableColumnId="1"/>
      <queryTableField id="8" dataBound="0" tableColumnId="7"/>
      <queryTableField id="3" name="Cyone's Eternal Defense" tableColumnId="3"/>
      <queryTableField id="4" name="Infiltration is Imperative" tableColumnId="4"/>
      <queryTableField id="2" name="Special-Op Reinforcements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363096B3-B6C0-4C84-839E-58051ADC2C3B}" autoFormatId="16" applyNumberFormats="0" applyBorderFormats="0" applyFontFormats="0" applyPatternFormats="0" applyAlignmentFormats="0" applyWidthHeightFormats="0">
  <queryTableRefresh nextId="46" unboundColumnsLeft="2">
    <queryTableFields count="36">
      <queryTableField id="35" dataBound="0" tableColumnId="35"/>
      <queryTableField id="37" dataBound="0" tableColumnId="36"/>
      <queryTableField id="1" name="Player" tableColumnId="1"/>
      <queryTableField id="34" dataBound="0" tableColumnId="34"/>
      <queryTableField id="5" name="Blackwatch Original" tableColumnId="5"/>
      <queryTableField id="6" name="Ghost" tableColumnId="6"/>
      <queryTableField id="3" name="Just a Couple of Mercs" tableColumnId="3"/>
      <queryTableField id="4" name="Legacy" tableColumnId="4"/>
      <queryTableField id="2" name="Marksman Raid" tableColumnId="2"/>
      <queryTableField id="7" name="Mordus' Calibrations" tableColumnId="7"/>
      <queryTableField id="40" name="PlayerGold.Player" tableColumnId="8"/>
      <queryTableField id="9" name="PlayerGold.Special-Op Reinforcements" tableColumnId="9"/>
      <queryTableField id="10" name="PlayerGold.Cyone's Eternal Defense" tableColumnId="10"/>
      <queryTableField id="11" name="PlayerGold.Infiltration is Imperative" tableColumnId="11"/>
      <queryTableField id="12" name="PlayerGold.Decibel" tableColumnId="12"/>
      <queryTableField id="13" name="PlayerGold.Silenced Banshees" tableColumnId="13"/>
      <queryTableField id="14" name="PlayerGold.Anti-gravity" tableColumnId="14"/>
      <queryTableField id="15" name="PlayerGold.Marksman Raid" tableColumnId="15"/>
      <queryTableField id="16" name="PlayerGold.Just a Couple of Mercs" tableColumnId="16"/>
      <queryTableField id="17" name="PlayerGold.Legacy" tableColumnId="17"/>
      <queryTableField id="18" name="PlayerGold.Blackwatch Original" tableColumnId="18"/>
      <queryTableField id="19" name="PlayerGold.Ghost" tableColumnId="19"/>
      <queryTableField id="20" name="PlayerGold.Mordus' Calibrations" tableColumnId="20"/>
      <queryTableField id="41" name="PlayerPlatinum.Player" tableColumnId="21"/>
      <queryTableField id="22" name="PlayerPlatinum.Special-Op Reinforcements" tableColumnId="22"/>
      <queryTableField id="23" name="PlayerPlatinum.Cyone's Eternal Defense" tableColumnId="23"/>
      <queryTableField id="24" name="PlayerPlatinum.Infiltration is Imperative" tableColumnId="24"/>
      <queryTableField id="25" name="PlayerPlatinum.Decibel" tableColumnId="25"/>
      <queryTableField id="26" name="PlayerPlatinum.Silenced Banshees" tableColumnId="26"/>
      <queryTableField id="27" name="PlayerPlatinum.Anti-gravity" tableColumnId="27"/>
      <queryTableField id="28" name="PlayerPlatinum.Marksman Raid" tableColumnId="28"/>
      <queryTableField id="29" name="PlayerPlatinum.Just a Couple of Mercs" tableColumnId="29"/>
      <queryTableField id="30" name="PlayerPlatinum.Legacy" tableColumnId="30"/>
      <queryTableField id="31" name="PlayerPlatinum.Blackwatch Original" tableColumnId="31"/>
      <queryTableField id="32" name="PlayerPlatinum.Ghost" tableColumnId="32"/>
      <queryTableField id="33" name="PlayerPlatinum.Mordus' Calibrations" tableColumnId="33"/>
    </queryTableFields>
    <queryTableDeletedFields count="2">
      <deletedField name="PlayerGold.Player"/>
      <deletedField name="PlayerPlatinum.Player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19" xr16:uid="{D2B9FD8E-8FF6-43C8-ABBB-F9DCEC5F601B}" autoFormatId="16" applyNumberFormats="0" applyBorderFormats="0" applyFontFormats="0" applyPatternFormats="0" applyAlignmentFormats="0" applyWidthHeightFormats="0">
  <queryTableRefresh nextId="13" unboundColumnsLeft="2">
    <queryTableFields count="7">
      <queryTableField id="5" dataBound="0" tableColumnId="5"/>
      <queryTableField id="7" dataBound="0" tableColumnId="6"/>
      <queryTableField id="1" name="Team" tableColumnId="1"/>
      <queryTableField id="9" dataBound="0" tableColumnId="7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4FDB064C-9384-40BD-BB83-406C4AAE676C}" autoFormatId="16" applyNumberFormats="0" applyBorderFormats="0" applyFontFormats="0" applyPatternFormats="0" applyAlignmentFormats="0" applyWidthHeightFormats="0">
  <queryTableRefresh nextId="33" unboundColumnsLeft="2">
    <queryTableFields count="16">
      <queryTableField id="15" dataBound="0" tableColumnId="15"/>
      <queryTableField id="17" dataBound="0" tableColumnId="16"/>
      <queryTableField id="2" name="Player" tableColumnId="2"/>
      <queryTableField id="18" dataBound="0" tableColumnId="17"/>
      <queryTableField id="8" name="Anti-gravity" tableColumnId="8"/>
      <queryTableField id="12" name="Blackwatch Original" tableColumnId="12"/>
      <queryTableField id="4" name="Cyone's Eternal Defense" tableColumnId="4"/>
      <queryTableField id="6" name="Decibel" tableColumnId="6"/>
      <queryTableField id="13" name="Ghost" tableColumnId="13"/>
      <queryTableField id="5" name="Infiltration is Imperative" tableColumnId="5"/>
      <queryTableField id="10" name="Just a Couple of Mercs" tableColumnId="10"/>
      <queryTableField id="11" name="Legacy" tableColumnId="11"/>
      <queryTableField id="9" name="Marksman Raid" tableColumnId="9"/>
      <queryTableField id="14" name="Mordus' Calibrations" tableColumnId="14"/>
      <queryTableField id="7" name="Silenced Banshees" tableColumnId="7"/>
      <queryTableField id="3" name="Special-Op Reinforcements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01D5C563-7914-4119-B277-6E0365AB180C}" autoFormatId="16" applyNumberFormats="0" applyBorderFormats="0" applyFontFormats="0" applyPatternFormats="0" applyAlignmentFormats="0" applyWidthHeightFormats="0">
  <queryTableRefresh nextId="33" unboundColumnsLeft="2">
    <queryTableFields count="16">
      <queryTableField id="15" dataBound="0" tableColumnId="15"/>
      <queryTableField id="17" dataBound="0" tableColumnId="16"/>
      <queryTableField id="2" name="Player" tableColumnId="2"/>
      <queryTableField id="18" dataBound="0" tableColumnId="17"/>
      <queryTableField id="8" name="Anti-gravity" tableColumnId="8"/>
      <queryTableField id="12" name="Blackwatch Original" tableColumnId="12"/>
      <queryTableField id="4" name="Cyone's Eternal Defense" tableColumnId="4"/>
      <queryTableField id="6" name="Decibel" tableColumnId="6"/>
      <queryTableField id="13" name="Ghost" tableColumnId="13"/>
      <queryTableField id="5" name="Infiltration is Imperative" tableColumnId="5"/>
      <queryTableField id="10" name="Just a Couple of Mercs" tableColumnId="10"/>
      <queryTableField id="11" name="Legacy" tableColumnId="11"/>
      <queryTableField id="9" name="Marksman Raid" tableColumnId="9"/>
      <queryTableField id="14" name="Mordus' Calibrations" tableColumnId="14"/>
      <queryTableField id="7" name="Silenced Banshees" tableColumnId="7"/>
      <queryTableField id="3" name="Special-Op Reinforcements" tableColumnId="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2CA9C94F-8F60-4466-A983-484541E72C96}" autoFormatId="16" applyNumberFormats="0" applyBorderFormats="0" applyFontFormats="0" applyPatternFormats="0" applyAlignmentFormats="0" applyWidthHeightFormats="0">
  <queryTableRefresh nextId="17" unboundColumnsLeft="2">
    <queryTableFields count="10">
      <queryTableField id="9" dataBound="0" tableColumnId="9"/>
      <queryTableField id="11" dataBound="0" tableColumnId="10"/>
      <queryTableField id="2" name="Player" tableColumnId="2"/>
      <queryTableField id="12" dataBound="0" tableColumnId="11"/>
      <queryTableField id="6" name="Blackwatch Original" tableColumnId="6"/>
      <queryTableField id="7" name="Ghost" tableColumnId="7"/>
      <queryTableField id="4" name="Just a Couple of Mercs" tableColumnId="4"/>
      <queryTableField id="5" name="Legacy" tableColumnId="5"/>
      <queryTableField id="3" name="Marksman Raid" tableColumnId="3"/>
      <queryTableField id="8" name="Mordus' Calibrations" tableColumnId="8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4403124-6948-406D-9C8E-756FB4275CD4}" autoFormatId="16" applyNumberFormats="0" applyBorderFormats="0" applyFontFormats="0" applyPatternFormats="0" applyAlignmentFormats="0" applyWidthHeightFormats="0">
  <queryTableRefresh nextId="7">
    <queryTableFields count="5">
      <queryTableField id="1" name="Base" tableColumnId="1"/>
      <queryTableField id="5" name="Type" tableColumnId="5"/>
      <queryTableField id="2" name="Difficulty" tableColumnId="2"/>
      <queryTableField id="3" name="Player" tableColumnId="3"/>
      <queryTableField id="4" name="Best Tim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17" xr16:uid="{188D2E58-53A5-4E62-B219-E07DFB6ED3A5}" autoFormatId="16" applyNumberFormats="0" applyBorderFormats="0" applyFontFormats="0" applyPatternFormats="0" applyAlignmentFormats="0" applyWidthHeightFormats="0">
  <queryTableRefresh nextId="14" unboundColumnsLeft="2">
    <queryTableFields count="7">
      <queryTableField id="5" dataBound="0" tableColumnId="5"/>
      <queryTableField id="9" dataBound="0" tableColumnId="7"/>
      <queryTableField id="1" name="Team" tableColumnId="1"/>
      <queryTableField id="7" dataBound="0" tableColumnId="6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18" xr16:uid="{2CB6B82A-9F7E-4958-8C43-DF2435BB49B2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Team" tableColumnId="1"/>
      <queryTableField id="8" dataBound="0" tableColumnId="7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23" xr16:uid="{711D7B95-2CD0-4CB9-A147-AD4288A9E0BF}" autoFormatId="16" applyNumberFormats="0" applyBorderFormats="0" applyFontFormats="0" applyPatternFormats="0" applyAlignmentFormats="0" applyWidthHeightFormats="0">
  <queryTableRefresh nextId="10" unboundColumnsLeft="2">
    <queryTableFields count="7">
      <queryTableField id="5" dataBound="0" tableColumnId="5"/>
      <queryTableField id="7" dataBound="0" tableColumnId="6"/>
      <queryTableField id="1" name="Team" tableColumnId="1"/>
      <queryTableField id="8" dataBound="0" tableColumnId="7"/>
      <queryTableField id="4" name="Anti-gravity" tableColumnId="4"/>
      <queryTableField id="2" name="Decibel" tableColumnId="2"/>
      <queryTableField id="3" name="Silenced Banshees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24" xr16:uid="{0F7542DE-AFE7-4973-9248-2FA476A14D60}" autoFormatId="16" applyNumberFormats="0" applyBorderFormats="0" applyFontFormats="0" applyPatternFormats="0" applyAlignmentFormats="0" applyWidthHeightFormats="0">
  <queryTableRefresh nextId="10" unboundColumnsLeft="2">
    <queryTableFields count="7">
      <queryTableField id="5" dataBound="0" tableColumnId="5"/>
      <queryTableField id="7" dataBound="0" tableColumnId="6"/>
      <queryTableField id="1" name="Team" tableColumnId="1"/>
      <queryTableField id="8" dataBound="0" tableColumnId="7"/>
      <queryTableField id="4" name="Anti-gravity" tableColumnId="4"/>
      <queryTableField id="2" name="Decibel" tableColumnId="2"/>
      <queryTableField id="3" name="Silenced Banshees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21" xr16:uid="{8A10293E-1922-4C01-8C87-D43FE7C2D348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Team" tableColumnId="1"/>
      <queryTableField id="8" dataBound="0" tableColumnId="7"/>
      <queryTableField id="3" name="Cyone's Eternal Defense" tableColumnId="3"/>
      <queryTableField id="4" name="Infiltration is Imperative" tableColumnId="4"/>
      <queryTableField id="2" name="Special-Op Reinforcements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22" xr16:uid="{6685B61A-01C5-405E-BA4F-153036492ECE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Team" tableColumnId="1"/>
      <queryTableField id="8" dataBound="0" tableColumnId="7"/>
      <queryTableField id="3" name="Cyone's Eternal Defense" tableColumnId="3"/>
      <queryTableField id="4" name="Infiltration is Imperative" tableColumnId="4"/>
      <queryTableField id="2" name="Special-Op Reinforcements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0" xr16:uid="{3319F83B-0AC8-4C5B-B22D-ED60C648058C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Player" tableColumnId="1"/>
      <queryTableField id="9" dataBound="0" tableColumnId="7"/>
      <queryTableField id="2" name="Blackwatch Original" tableColumnId="2"/>
      <queryTableField id="3" name="Ghost" tableColumnId="3"/>
      <queryTableField id="4" name="Mordus' Calibration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DE0254F-1FA9-450F-A11D-3FFE4CD26165}" name="TeamRuns" displayName="TeamRuns" ref="A1:E426" tableType="queryTable" totalsRowShown="0">
  <autoFilter ref="A1:E426" xr:uid="{5FDC5B15-373C-42B6-A8C8-77B9D6F9E50F}"/>
  <tableColumns count="5">
    <tableColumn id="1" xr3:uid="{D3064BA5-4B08-4A02-93A5-BB452BADADFB}" uniqueName="1" name="Base" queryTableFieldId="1" dataDxfId="202"/>
    <tableColumn id="2" xr3:uid="{5C266D56-C47F-439F-8B4D-D86630336288}" uniqueName="2" name="Type" queryTableFieldId="2" dataDxfId="201"/>
    <tableColumn id="3" xr3:uid="{8744129B-69B8-482D-B8B0-C41060307032}" uniqueName="3" name="Difficulty" queryTableFieldId="3" dataDxfId="200"/>
    <tableColumn id="4" xr3:uid="{A10014CD-80D5-4BDF-863E-675DB1F3DE8D}" uniqueName="4" name="Team" queryTableFieldId="4" dataDxfId="199"/>
    <tableColumn id="5" xr3:uid="{B67A81CB-E7B0-4E4A-AAB0-399802AAA1CA}" uniqueName="5" name="Best Time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20DF5C9-4483-4BB0-B4B8-C77778D65884}" name="PlayerDuoPlatinum" displayName="PlayerDuoPlatinum" ref="A1:G20" tableType="queryTable" totalsRowShown="0">
  <autoFilter ref="A1:G20" xr:uid="{C18546F5-A976-441F-A753-E6463FBE8DA5}">
    <filterColumn colId="3">
      <filters>
        <filter val="3"/>
      </filters>
    </filterColumn>
  </autoFilter>
  <sortState xmlns:xlrd2="http://schemas.microsoft.com/office/spreadsheetml/2017/richdata2" ref="A2:G20">
    <sortCondition ref="A2:A20"/>
    <sortCondition ref="C2:C20"/>
  </sortState>
  <tableColumns count="7">
    <tableColumn id="5" xr3:uid="{F51419C1-AF87-4E28-BBA2-DF81E1274D92}" uniqueName="5" name="Time" queryTableFieldId="5" dataDxfId="143">
      <calculatedColumnFormula>SUM(PlayerDuoPlatinum[[#This Row],[Marksman Raid]:[Legacy]])</calculatedColumnFormula>
    </tableColumn>
    <tableColumn id="8" xr3:uid="{849A4611-38CF-4B0E-B370-EF16C63214B4}" uniqueName="8" name=" - " queryTableFieldId="9" dataDxfId="142"/>
    <tableColumn id="1" xr3:uid="{9FDB4BBE-074D-4F81-AA36-70F8B728DD8E}" uniqueName="1" name="Player" queryTableFieldId="1" dataDxfId="141"/>
    <tableColumn id="7" xr3:uid="{4D6AD500-772A-4932-9ED9-9C4A8E7D3AEE}" uniqueName="7" name="Count" queryTableFieldId="8" dataDxfId="140">
      <calculatedColumnFormula>COUNT(PlayerDuoPlatinum[[#This Row],[Marksman Raid]:[Legacy]])</calculatedColumnFormula>
    </tableColumn>
    <tableColumn id="3" xr3:uid="{03490155-243D-4A36-B8C2-306558D4883F}" uniqueName="3" name="Just a Couple of Mercs" queryTableFieldId="3" dataDxfId="139"/>
    <tableColumn id="4" xr3:uid="{21663B89-53C4-4658-8382-D76547DE51F6}" uniqueName="4" name="Legacy" queryTableFieldId="4" dataDxfId="138"/>
    <tableColumn id="2" xr3:uid="{0A94C475-E5F2-4B25-9ED0-05FDCA7DD7D4}" uniqueName="2" name="Marksman Raid" queryTableFieldId="2" dataDxfId="13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25A0303-F9A8-444B-91FB-8F1B83EEDDBA}" name="PlayerTrioPlatinum" displayName="PlayerTrioPlatinum" ref="A1:G19" tableType="queryTable" totalsRowShown="0">
  <autoFilter ref="A1:G19" xr:uid="{502F7E4B-4517-4886-8F68-A17B070EC47F}">
    <filterColumn colId="3">
      <filters>
        <filter val="3"/>
      </filters>
    </filterColumn>
  </autoFilter>
  <sortState xmlns:xlrd2="http://schemas.microsoft.com/office/spreadsheetml/2017/richdata2" ref="A11:G19">
    <sortCondition ref="A1:A19"/>
  </sortState>
  <tableColumns count="7">
    <tableColumn id="5" xr3:uid="{0094D4FC-83E5-4808-A3A9-664BC0467026}" uniqueName="5" name="Time" queryTableFieldId="5" dataDxfId="136">
      <calculatedColumnFormula>SUM(PlayerTrioPlatinum[[#This Row],[Anti-gravity]:[Silenced Banshees]])</calculatedColumnFormula>
    </tableColumn>
    <tableColumn id="6" xr3:uid="{CBA2F3D3-DBC9-476E-BEB0-F9241418B401}" uniqueName="6" name=" - " queryTableFieldId="7" dataDxfId="135"/>
    <tableColumn id="1" xr3:uid="{606A0432-83AF-4F4E-860B-636A71CA679B}" uniqueName="1" name="Player" queryTableFieldId="1" dataDxfId="134"/>
    <tableColumn id="7" xr3:uid="{DEB2907B-412B-4DD7-B392-22FEE0ED7D37}" uniqueName="7" name="Count" queryTableFieldId="8" dataDxfId="133">
      <calculatedColumnFormula>COUNT(PlayerTrioPlatinum[[#This Row],[Anti-gravity]:[Silenced Banshees]])</calculatedColumnFormula>
    </tableColumn>
    <tableColumn id="4" xr3:uid="{3F3A54B1-68C8-4B74-BBF7-BB22C34277EA}" uniqueName="4" name="Anti-gravity" queryTableFieldId="4" dataDxfId="132"/>
    <tableColumn id="2" xr3:uid="{D4EAB7CE-5CE9-42C1-82C3-4039D2FD4678}" uniqueName="2" name="Decibel" queryTableFieldId="2" dataDxfId="131"/>
    <tableColumn id="3" xr3:uid="{DBB9558F-E886-477C-A054-F37429F9217C}" uniqueName="3" name="Silenced Banshees" queryTableFieldId="3" dataDxfId="13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452139-4E50-47E2-BD0D-0060072ACBA3}" name="PlayerTeamPlatinum" displayName="PlayerTeamPlatinum" ref="A1:G27" tableType="queryTable" totalsRowShown="0">
  <autoFilter ref="A1:G27" xr:uid="{80A614E7-42ED-4C57-9A3A-673B2B726991}">
    <filterColumn colId="3">
      <filters>
        <filter val="3"/>
      </filters>
    </filterColumn>
  </autoFilter>
  <sortState xmlns:xlrd2="http://schemas.microsoft.com/office/spreadsheetml/2017/richdata2" ref="A2:G27">
    <sortCondition ref="A2:A27"/>
    <sortCondition ref="C2:C27"/>
  </sortState>
  <tableColumns count="7">
    <tableColumn id="5" xr3:uid="{D7B1B6BC-F2F9-4077-9C19-B1F3F04BB485}" uniqueName="5" name="Time" queryTableFieldId="5" dataDxfId="129">
      <calculatedColumnFormula>SUM(PlayerTeamPlatinum[[#This Row],[Special-Op Reinforcements]:[Infiltration is Imperative]])</calculatedColumnFormula>
    </tableColumn>
    <tableColumn id="6" xr3:uid="{693BB208-E461-4670-BFDC-5692BB315C1F}" uniqueName="6" name=" - " queryTableFieldId="7" dataDxfId="128"/>
    <tableColumn id="1" xr3:uid="{E13DF7C7-9EF7-424D-8E58-A7173BEFE74D}" uniqueName="1" name="Player" queryTableFieldId="1" dataDxfId="127"/>
    <tableColumn id="7" xr3:uid="{6636EEFD-28ED-4B9C-9C8D-3E33BAB6275C}" uniqueName="7" name="Count" queryTableFieldId="8" dataDxfId="126">
      <calculatedColumnFormula>COUNT(PlayerTeamPlatinum[[#This Row],[Special-Op Reinforcements]:[Infiltration is Imperative]])</calculatedColumnFormula>
    </tableColumn>
    <tableColumn id="3" xr3:uid="{F4D79D0A-7E8A-4D14-BFBB-EFB53B08EE3E}" uniqueName="3" name="Cyone's Eternal Defense" queryTableFieldId="3" dataDxfId="125"/>
    <tableColumn id="4" xr3:uid="{BB6F8BCA-E801-4621-9C15-DE02C0622EEC}" uniqueName="4" name="Infiltration is Imperative" queryTableFieldId="4" dataDxfId="124"/>
    <tableColumn id="2" xr3:uid="{0AFC05ED-B580-4113-BBE4-D515B255CA9B}" uniqueName="2" name="Special-Op Reinforcements" queryTableFieldId="2" dataDxfId="12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0A2F2F8-D3A5-4E52-A0B7-4560134B462C}" name="PlayerSoloSilver" displayName="PlayerSoloSilver" ref="A1:G17" tableType="queryTable" totalsRowShown="0">
  <autoFilter ref="A1:G17" xr:uid="{6B6812D6-BCB7-4520-B0C2-50787466A291}">
    <filterColumn colId="3">
      <filters>
        <filter val="3"/>
      </filters>
    </filterColumn>
  </autoFilter>
  <sortState xmlns:xlrd2="http://schemas.microsoft.com/office/spreadsheetml/2017/richdata2" ref="A2:G17">
    <sortCondition ref="A1:A17"/>
  </sortState>
  <tableColumns count="7">
    <tableColumn id="5" xr3:uid="{A3D4A2E1-6D71-4C9E-807A-F8419B534D60}" uniqueName="5" name="Time" queryTableFieldId="5" dataDxfId="122">
      <calculatedColumnFormula>SUM(PlayerSoloSilver[[#This Row],[Blackwatch Original]:[Mordus'' Calibrations]])</calculatedColumnFormula>
    </tableColumn>
    <tableColumn id="6" xr3:uid="{A510D2AD-F788-4B18-B5DE-441595D297AE}" uniqueName="6" name=" - " queryTableFieldId="7" dataDxfId="121"/>
    <tableColumn id="1" xr3:uid="{2F26FE28-EEF1-4546-8EAB-E1586358B10C}" uniqueName="1" name="Player" queryTableFieldId="1" dataDxfId="120"/>
    <tableColumn id="7" xr3:uid="{6B463D7B-FBA9-49F9-A62F-A8F2AC65C95A}" uniqueName="7" name="Count" queryTableFieldId="9" dataDxfId="119">
      <calculatedColumnFormula>COUNT(PlayerSoloSilver[[#This Row],[Blackwatch Original]:[Mordus'' Calibrations]])</calculatedColumnFormula>
    </tableColumn>
    <tableColumn id="2" xr3:uid="{36066AC8-8A7C-49DC-8B87-645F15DF4875}" uniqueName="2" name="Blackwatch Original" queryTableFieldId="2" dataDxfId="118"/>
    <tableColumn id="3" xr3:uid="{58897D15-3928-4FBD-8526-45EF7FB6C522}" uniqueName="3" name="Ghost" queryTableFieldId="3" dataDxfId="117"/>
    <tableColumn id="4" xr3:uid="{E7BD76FE-9821-4C2F-ACAB-C0C11F638435}" uniqueName="4" name="Mordus' Calibrations" queryTableFieldId="4" dataDxfId="11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55D152C-4F76-4647-AB5D-7159CB7687D1}" name="PlayerDuoSilver" displayName="PlayerDuoSilver" ref="A1:G20" tableType="queryTable" totalsRowShown="0">
  <autoFilter ref="A1:G20" xr:uid="{2D6E0480-AE05-4B56-AB73-44ACBB13D419}">
    <filterColumn colId="3">
      <filters>
        <filter val="3"/>
      </filters>
    </filterColumn>
  </autoFilter>
  <sortState xmlns:xlrd2="http://schemas.microsoft.com/office/spreadsheetml/2017/richdata2" ref="A2:G20">
    <sortCondition ref="A2:A20"/>
    <sortCondition ref="C2:C20"/>
  </sortState>
  <tableColumns count="7">
    <tableColumn id="5" xr3:uid="{D1A3FB46-E765-45F7-8643-0B3E797798E2}" uniqueName="5" name="Time" queryTableFieldId="5" dataDxfId="115">
      <calculatedColumnFormula>SUM(PlayerDuoSilver[[#This Row],[Marksman Raid]:[Legacy]])</calculatedColumnFormula>
    </tableColumn>
    <tableColumn id="6" xr3:uid="{C0E5F080-603B-47E4-8635-9735E8935032}" uniqueName="6" name=" - " queryTableFieldId="7" dataDxfId="114"/>
    <tableColumn id="1" xr3:uid="{C964D912-404A-46D8-B7A0-0B220A99999E}" uniqueName="1" name="Player" queryTableFieldId="1" dataDxfId="113"/>
    <tableColumn id="7" xr3:uid="{0A0A4492-904F-4F52-AA64-892F02F2B549}" uniqueName="7" name="Count" queryTableFieldId="9" dataDxfId="112">
      <calculatedColumnFormula>COUNT(PlayerDuoSilver[[#This Row],[Marksman Raid]:[Legacy]])</calculatedColumnFormula>
    </tableColumn>
    <tableColumn id="3" xr3:uid="{ED7A9372-009B-4990-A6F6-E5A64ECFB0F4}" uniqueName="3" name="Just a Couple of Mercs" queryTableFieldId="3" dataDxfId="111"/>
    <tableColumn id="4" xr3:uid="{73A802CD-418D-48F1-8516-9716F063491B}" uniqueName="4" name="Legacy" queryTableFieldId="4" dataDxfId="110"/>
    <tableColumn id="2" xr3:uid="{1455CF35-3E2E-4552-8ECC-EAB8C39B3FAE}" uniqueName="2" name="Marksman Raid" queryTableFieldId="2" dataDxfId="10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EDBCAE2-9E0E-4B40-89CC-33B5ADBED1B0}" name="PlayerSoloGold" displayName="PlayerSoloGold" ref="A1:G49" tableType="queryTable" totalsRowShown="0">
  <autoFilter ref="A1:G49" xr:uid="{F9A69291-14B9-4D54-A0FB-3EFF0610E328}">
    <filterColumn colId="3">
      <filters>
        <filter val="3"/>
      </filters>
    </filterColumn>
  </autoFilter>
  <sortState xmlns:xlrd2="http://schemas.microsoft.com/office/spreadsheetml/2017/richdata2" ref="A2:G49">
    <sortCondition ref="A1:A49"/>
  </sortState>
  <tableColumns count="7">
    <tableColumn id="5" xr3:uid="{704ABF1D-F914-4A5A-9F9A-8D1D6369D0FB}" uniqueName="5" name="Time" queryTableFieldId="5" dataDxfId="108">
      <calculatedColumnFormula>SUM(PlayerSoloGold[[#This Row],[Blackwatch Original]:[Mordus'' Calibrations]])</calculatedColumnFormula>
    </tableColumn>
    <tableColumn id="6" xr3:uid="{7B160786-9EAB-4230-AFE5-FDF93EC5EAEB}" uniqueName="6" name=" - " queryTableFieldId="7" dataDxfId="107"/>
    <tableColumn id="1" xr3:uid="{827E7FA1-7E9F-40C8-B5D2-30C254D2E704}" uniqueName="1" name="Player" queryTableFieldId="1" dataDxfId="106"/>
    <tableColumn id="7" xr3:uid="{A64AC8A7-46FF-4337-A87E-C863CF88780E}" uniqueName="7" name="Count" queryTableFieldId="9" dataDxfId="105">
      <calculatedColumnFormula>COUNT(PlayerSoloGold[[#This Row],[Blackwatch Original]:[Mordus'' Calibrations]])</calculatedColumnFormula>
    </tableColumn>
    <tableColumn id="2" xr3:uid="{DE61880E-4666-4F96-BDB5-AF99BA6B42CB}" uniqueName="2" name="Blackwatch Original" queryTableFieldId="2" dataDxfId="104"/>
    <tableColumn id="3" xr3:uid="{B9F8C51A-169D-409F-8F6C-C1E55797CA9E}" uniqueName="3" name="Ghost" queryTableFieldId="3" dataDxfId="103"/>
    <tableColumn id="4" xr3:uid="{B1260DDD-9313-4C38-AB6C-BF1B21FC610B}" uniqueName="4" name="Mordus' Calibrations" queryTableFieldId="4" dataDxfId="10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60168FB-819B-4155-B3E5-9FF3786AE9A1}" name="PlayerDuoGold" displayName="PlayerDuoGold" ref="A1:G52" tableType="queryTable" totalsRowShown="0">
  <autoFilter ref="A1:G52" xr:uid="{834CD0CF-4102-4CD0-9A6E-1017BD6500B8}">
    <filterColumn colId="3">
      <filters>
        <filter val="3"/>
      </filters>
    </filterColumn>
  </autoFilter>
  <sortState xmlns:xlrd2="http://schemas.microsoft.com/office/spreadsheetml/2017/richdata2" ref="A23:G52">
    <sortCondition ref="A1:A52"/>
  </sortState>
  <tableColumns count="7">
    <tableColumn id="5" xr3:uid="{76BB2001-D89A-44D3-AA41-14AFCD84FB03}" uniqueName="5" name="Time" queryTableFieldId="5" dataDxfId="101">
      <calculatedColumnFormula>SUM(PlayerDuoGold[[#This Row],[Just a Couple of Mercs]:[Marksman Raid]])</calculatedColumnFormula>
    </tableColumn>
    <tableColumn id="7" xr3:uid="{865823FA-3BCB-4D89-B15C-DE0909AC4EB3}" uniqueName="7" name=" - " queryTableFieldId="9" dataDxfId="100"/>
    <tableColumn id="1" xr3:uid="{B6ADB54B-C80D-49CB-A55B-0DF7AD565EE1}" uniqueName="1" name="Player" queryTableFieldId="1" dataDxfId="99"/>
    <tableColumn id="6" xr3:uid="{700828DF-56E1-48C5-9ECF-7A7EC0353A8E}" uniqueName="6" name="Count" queryTableFieldId="7" dataDxfId="98">
      <calculatedColumnFormula>COUNT(PlayerDuoGold[[#This Row],[Just a Couple of Mercs]:[Marksman Raid]])</calculatedColumnFormula>
    </tableColumn>
    <tableColumn id="3" xr3:uid="{C8E1070C-3E46-4A6E-8AA5-A54A931E806B}" uniqueName="3" name="Just a Couple of Mercs" queryTableFieldId="3" dataDxfId="97"/>
    <tableColumn id="4" xr3:uid="{89586023-E89E-4092-80C8-E0102472D53B}" uniqueName="4" name="Legacy" queryTableFieldId="4" dataDxfId="96"/>
    <tableColumn id="2" xr3:uid="{64E15935-D92A-4079-A97A-0611C7203669}" uniqueName="2" name="Marksman Raid" queryTableFieldId="2" dataDxfId="95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86D132D-6643-4307-8EF0-68073F78F14B}" name="PlayerTrioGold" displayName="PlayerTrioGold" ref="A1:G52" tableType="queryTable" totalsRowShown="0">
  <autoFilter ref="A1:G52" xr:uid="{B7F828C2-F492-468B-B464-806D717E992D}">
    <filterColumn colId="3">
      <filters>
        <filter val="3"/>
      </filters>
    </filterColumn>
  </autoFilter>
  <sortState xmlns:xlrd2="http://schemas.microsoft.com/office/spreadsheetml/2017/richdata2" ref="A17:G52">
    <sortCondition ref="A1:A52"/>
  </sortState>
  <tableColumns count="7">
    <tableColumn id="5" xr3:uid="{D6F7D9DA-D46C-4BA8-924F-43183335278F}" uniqueName="5" name="Time" queryTableFieldId="5" dataDxfId="94">
      <calculatedColumnFormula>SUM(PlayerTrioGold[[#This Row],[Anti-gravity]:[Silenced Banshees]])</calculatedColumnFormula>
    </tableColumn>
    <tableColumn id="6" xr3:uid="{AD126C6D-0A2D-412D-BF3F-6B25C88AC0D8}" uniqueName="6" name=" - " queryTableFieldId="7"/>
    <tableColumn id="1" xr3:uid="{11FAB295-DB13-40EA-8752-8ECD7612F9FC}" uniqueName="1" name="Player" queryTableFieldId="1" dataDxfId="93"/>
    <tableColumn id="7" xr3:uid="{25D5B911-C226-45A9-B5E8-E6B6EDE091F5}" uniqueName="7" name="Count" queryTableFieldId="8" dataDxfId="92">
      <calculatedColumnFormula>COUNT(PlayerTrioGold[[#This Row],[Anti-gravity]:[Silenced Banshees]])</calculatedColumnFormula>
    </tableColumn>
    <tableColumn id="4" xr3:uid="{5A63FC9D-03BF-4635-B5E8-356AF27DC684}" uniqueName="4" name="Anti-gravity" queryTableFieldId="4" dataDxfId="91"/>
    <tableColumn id="2" xr3:uid="{38C16583-A483-4684-9090-3CD9269526A6}" uniqueName="2" name="Decibel" queryTableFieldId="2" dataDxfId="90"/>
    <tableColumn id="3" xr3:uid="{DCD040C2-22CD-4F0D-B9C1-AED05274BCE2}" uniqueName="3" name="Silenced Banshees" queryTableFieldId="3" dataDxfId="8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FCBF2E-3242-431E-84C5-35E00C5FBAE8}" name="PlayerTeamGold" displayName="PlayerTeamGold" ref="A1:G42" tableType="queryTable" totalsRowShown="0">
  <autoFilter ref="A1:G42" xr:uid="{27716C0C-0D8C-473C-8D2D-FE4C7C8D92D2}">
    <filterColumn colId="3">
      <filters>
        <filter val="3"/>
      </filters>
    </filterColumn>
  </autoFilter>
  <sortState xmlns:xlrd2="http://schemas.microsoft.com/office/spreadsheetml/2017/richdata2" ref="A2:G42">
    <sortCondition ref="A2:A42"/>
    <sortCondition ref="C2:C42"/>
  </sortState>
  <tableColumns count="7">
    <tableColumn id="5" xr3:uid="{28E3F9BC-EEEB-4A9A-A333-171AD954073F}" uniqueName="5" name="Time" queryTableFieldId="5" dataDxfId="88">
      <calculatedColumnFormula>SUM(PlayerTeamGold[[#This Row],[Special-Op Reinforcements]:[Infiltration is Imperative]])</calculatedColumnFormula>
    </tableColumn>
    <tableColumn id="6" xr3:uid="{BB141E00-55C0-4AF0-B632-6492232FE550}" uniqueName="6" name=" - " queryTableFieldId="7" dataDxfId="87"/>
    <tableColumn id="1" xr3:uid="{03338127-BAA6-4F57-811B-E31902C930FA}" uniqueName="1" name="Player" queryTableFieldId="1" dataDxfId="86"/>
    <tableColumn id="7" xr3:uid="{5C414BCD-5F1F-4AC1-B23B-A144B07C5AFC}" uniqueName="7" name="Count" queryTableFieldId="8" dataDxfId="85">
      <calculatedColumnFormula>COUNT(PlayerTeamGold[[#This Row],[Special-Op Reinforcements]:[Infiltration is Imperative]])</calculatedColumnFormula>
    </tableColumn>
    <tableColumn id="3" xr3:uid="{DD3133A9-2AF0-470C-900C-0F8900CF4A9D}" uniqueName="3" name="Cyone's Eternal Defense" queryTableFieldId="3" dataDxfId="84"/>
    <tableColumn id="4" xr3:uid="{86BD05EE-8D7D-460C-9A23-890164D809FA}" uniqueName="4" name="Infiltration is Imperative" queryTableFieldId="4" dataDxfId="83"/>
    <tableColumn id="2" xr3:uid="{5F715685-10D0-4B75-84CB-36928741F19A}" uniqueName="2" name="Special-Op Reinforcements" queryTableFieldId="2" dataDxfId="8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691C831-CA23-43C1-B0E1-C5A19EA13806}" name="Blackout" displayName="Blackout" ref="A1:AJ29" tableType="queryTable" totalsRowShown="0">
  <autoFilter ref="A1:AJ29" xr:uid="{FDD5C590-2F4E-475B-8110-14E60C0BE572}">
    <filterColumn colId="3">
      <filters>
        <filter val="30"/>
      </filters>
    </filterColumn>
  </autoFilter>
  <sortState xmlns:xlrd2="http://schemas.microsoft.com/office/spreadsheetml/2017/richdata2" ref="A2:AJ29">
    <sortCondition ref="A1:A29"/>
  </sortState>
  <tableColumns count="36">
    <tableColumn id="35" xr3:uid="{BBE499B5-FE92-48F7-9BF6-D3361D8357F2}" uniqueName="35" name="Time" queryTableFieldId="35" dataDxfId="81">
      <calculatedColumnFormula>SUM(Blackout[[#This Row],[Just a Couple of Mercs]:[PlayerPlatinum.Mordus'' Calibrations]])</calculatedColumnFormula>
    </tableColumn>
    <tableColumn id="36" xr3:uid="{2AAC9E04-7182-4292-A74F-60A1389D5EE6}" uniqueName="36" name=" - " queryTableFieldId="37" dataDxfId="80"/>
    <tableColumn id="1" xr3:uid="{0520C7C5-951C-40E2-BDAC-0D597654774C}" uniqueName="1" name="Player" queryTableFieldId="1" dataDxfId="79"/>
    <tableColumn id="34" xr3:uid="{627FED58-8EEE-4CD9-A414-4F6392E13FC2}" uniqueName="34" name="Count" queryTableFieldId="34" dataDxfId="78">
      <calculatedColumnFormula>COUNT(Blackout[[#This Row],[Just a Couple of Mercs]:[PlayerPlatinum.Mordus'' Calibrations]])</calculatedColumnFormula>
    </tableColumn>
    <tableColumn id="5" xr3:uid="{F7EA7C02-C98F-437B-A84C-DBD9626532B6}" uniqueName="5" name="Blackwatch Original" queryTableFieldId="5" dataDxfId="77"/>
    <tableColumn id="6" xr3:uid="{B0099131-9FA1-4BC2-9E4F-16AF3520065A}" uniqueName="6" name="Ghost" queryTableFieldId="6" dataDxfId="76"/>
    <tableColumn id="3" xr3:uid="{F4D0FD52-A98E-4965-B680-970DF57213B7}" uniqueName="3" name="Just a Couple of Mercs" queryTableFieldId="3" dataDxfId="75"/>
    <tableColumn id="4" xr3:uid="{1A64769A-EAB6-44E9-A174-0F434D413BFA}" uniqueName="4" name="Legacy" queryTableFieldId="4" dataDxfId="74"/>
    <tableColumn id="2" xr3:uid="{EEC4EC86-8A55-4A0F-8C33-C8C0C7092C41}" uniqueName="2" name="Marksman Raid" queryTableFieldId="2" dataDxfId="73"/>
    <tableColumn id="7" xr3:uid="{811DBD1E-CD3A-444A-88C6-070C96C9228E}" uniqueName="7" name="Mordus' Calibrations" queryTableFieldId="7" dataDxfId="72"/>
    <tableColumn id="8" xr3:uid="{9E607EFE-E54F-4F64-898D-3688E74C0FDB}" uniqueName="8" name="PlayerGold.Player" queryTableFieldId="40" dataDxfId="71"/>
    <tableColumn id="9" xr3:uid="{A5648926-8B07-4A97-8CF2-FEF40A918821}" uniqueName="9" name="PlayerGold.Special-Op Reinforcements" queryTableFieldId="9" dataDxfId="70"/>
    <tableColumn id="10" xr3:uid="{6D3A360E-2ACA-47BF-B6C7-826BE15FB6D4}" uniqueName="10" name="PlayerGold.Cyone's Eternal Defense" queryTableFieldId="10" dataDxfId="69"/>
    <tableColumn id="11" xr3:uid="{121482D3-F9A5-4EB6-8556-6D43299BC55C}" uniqueName="11" name="PlayerGold.Infiltration is Imperative" queryTableFieldId="11" dataDxfId="68"/>
    <tableColumn id="12" xr3:uid="{2CF0FFC5-22A3-4038-B6F4-7593975A9E61}" uniqueName="12" name="PlayerGold.Decibel" queryTableFieldId="12" dataDxfId="67"/>
    <tableColumn id="13" xr3:uid="{87EEE46C-BA01-4348-B9B8-456A43F2B86B}" uniqueName="13" name="PlayerGold.Silenced Banshees" queryTableFieldId="13" dataDxfId="66"/>
    <tableColumn id="14" xr3:uid="{7DB18F4F-16B5-423A-9FF7-C4F641C8DEAD}" uniqueName="14" name="PlayerGold.Anti-gravity" queryTableFieldId="14" dataDxfId="65"/>
    <tableColumn id="15" xr3:uid="{0E8E5250-DE3F-4763-A62F-D14B3D590F73}" uniqueName="15" name="PlayerGold.Marksman Raid" queryTableFieldId="15" dataDxfId="64"/>
    <tableColumn id="16" xr3:uid="{C1037F3B-B749-45C3-98F2-36E0EA5C8B6D}" uniqueName="16" name="PlayerGold.Just a Couple of Mercs" queryTableFieldId="16" dataDxfId="63"/>
    <tableColumn id="17" xr3:uid="{39846CA7-65BD-4CA2-A815-15B8F0F8A8F9}" uniqueName="17" name="PlayerGold.Legacy" queryTableFieldId="17" dataDxfId="62"/>
    <tableColumn id="18" xr3:uid="{85DE1AD8-C4FA-4B97-905A-68766C601534}" uniqueName="18" name="PlayerGold.Blackwatch Original" queryTableFieldId="18" dataDxfId="61"/>
    <tableColumn id="19" xr3:uid="{77FB548F-1666-4AB0-B20B-CC3DFA960C57}" uniqueName="19" name="PlayerGold.Ghost" queryTableFieldId="19" dataDxfId="60"/>
    <tableColumn id="20" xr3:uid="{F2C7C922-C68E-4E03-80C9-D1EFE8C3883C}" uniqueName="20" name="PlayerGold.Mordus' Calibrations" queryTableFieldId="20" dataDxfId="59"/>
    <tableColumn id="21" xr3:uid="{6DB50538-869D-4D20-818C-50BD028E53D3}" uniqueName="21" name="PlayerPlatinum.Player" queryTableFieldId="41" dataDxfId="58"/>
    <tableColumn id="22" xr3:uid="{3A3DC41D-1EC9-4946-9481-E829CEC7FF6F}" uniqueName="22" name="PlayerPlatinum.Special-Op Reinforcements" queryTableFieldId="22" dataDxfId="57"/>
    <tableColumn id="23" xr3:uid="{D43BD372-E772-41CF-B33F-AE3F5158CAF5}" uniqueName="23" name="PlayerPlatinum.Cyone's Eternal Defense" queryTableFieldId="23" dataDxfId="56"/>
    <tableColumn id="24" xr3:uid="{C4538B9F-850D-4275-8B2B-2CC22DFD718A}" uniqueName="24" name="PlayerPlatinum.Infiltration is Imperative" queryTableFieldId="24" dataDxfId="55"/>
    <tableColumn id="25" xr3:uid="{F7195181-02E1-4CD7-A09F-CC2B1607155E}" uniqueName="25" name="PlayerPlatinum.Decibel" queryTableFieldId="25" dataDxfId="54"/>
    <tableColumn id="26" xr3:uid="{78C0FAEE-BFCF-44B5-8B59-B6C2BE2F2C4B}" uniqueName="26" name="PlayerPlatinum.Silenced Banshees" queryTableFieldId="26" dataDxfId="53"/>
    <tableColumn id="27" xr3:uid="{22DF30B9-69F9-4046-9C75-37F657513CE3}" uniqueName="27" name="PlayerPlatinum.Anti-gravity" queryTableFieldId="27" dataDxfId="52"/>
    <tableColumn id="28" xr3:uid="{13AA61B0-4251-4EEF-9AA2-C5DF602B47AD}" uniqueName="28" name="PlayerPlatinum.Marksman Raid" queryTableFieldId="28" dataDxfId="51"/>
    <tableColumn id="29" xr3:uid="{0849226B-5312-4A16-B2C0-1AC5B0FCDC97}" uniqueName="29" name="PlayerPlatinum.Just a Couple of Mercs" queryTableFieldId="29" dataDxfId="50"/>
    <tableColumn id="30" xr3:uid="{35D20AA0-6EE4-4600-8259-3954C0542611}" uniqueName="30" name="PlayerPlatinum.Legacy" queryTableFieldId="30" dataDxfId="49"/>
    <tableColumn id="31" xr3:uid="{F9F8126F-1194-4268-B478-7C2336F63AE7}" uniqueName="31" name="PlayerPlatinum.Blackwatch Original" queryTableFieldId="31" dataDxfId="48"/>
    <tableColumn id="32" xr3:uid="{82CECF1F-2F9B-4113-A31E-3156D049B0CE}" uniqueName="32" name="PlayerPlatinum.Ghost" queryTableFieldId="32" dataDxfId="47"/>
    <tableColumn id="33" xr3:uid="{E85BBC96-1098-470C-9B1A-971E63D7B190}" uniqueName="33" name="PlayerPlatinum.Mordus' Calibrations" queryTableFieldId="33" dataDxfId="4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DA24CD-5775-4D58-98B0-9BCC05C976B7}" name="TeamDuoSilver" displayName="TeamDuoSilver" ref="A1:G12" tableType="queryTable" totalsRowShown="0">
  <autoFilter ref="A1:G12" xr:uid="{F069C7AD-21CA-4E69-9318-65D3C451AADC}">
    <filterColumn colId="3">
      <filters>
        <filter val="3"/>
      </filters>
    </filterColumn>
  </autoFilter>
  <sortState xmlns:xlrd2="http://schemas.microsoft.com/office/spreadsheetml/2017/richdata2" ref="A2:G12">
    <sortCondition ref="A1:A12"/>
  </sortState>
  <tableColumns count="7">
    <tableColumn id="5" xr3:uid="{EEA604A1-F82C-4DF6-813B-64AF797C54A8}" uniqueName="5" name="Time" queryTableFieldId="5" dataDxfId="198">
      <calculatedColumnFormula>SUM(TeamDuoSilver[[#This Row],[Marksman Raid]:[Legacy]])</calculatedColumnFormula>
    </tableColumn>
    <tableColumn id="6" xr3:uid="{3030D8FA-6F40-4CB6-BA76-CA2996FE8CA0}" uniqueName="6" name=" - " queryTableFieldId="7" dataDxfId="197"/>
    <tableColumn id="1" xr3:uid="{27D16E22-7821-4D14-86F4-6E46AD4A2399}" uniqueName="1" name="Team" queryTableFieldId="1" dataDxfId="196"/>
    <tableColumn id="7" xr3:uid="{68637D9D-3B49-458F-AD9C-E447F96F053C}" uniqueName="7" name="Count" queryTableFieldId="9" dataDxfId="195">
      <calculatedColumnFormula>COUNT(TeamDuoSilver[[#This Row],[Marksman Raid]:[Legacy]])</calculatedColumnFormula>
    </tableColumn>
    <tableColumn id="3" xr3:uid="{858E015B-AA16-44E6-A7F8-6AE69C476936}" uniqueName="3" name="Just a Couple of Mercs" queryTableFieldId="3" dataDxfId="194"/>
    <tableColumn id="4" xr3:uid="{7688BC04-3634-45D6-880F-B5BEB2E79D4A}" uniqueName="4" name="Legacy" queryTableFieldId="4" dataDxfId="193"/>
    <tableColumn id="2" xr3:uid="{C389360E-0A93-4918-AF15-866FC5A4EFCA}" uniqueName="2" name="Marksman Raid" queryTableFieldId="2" dataDxfId="19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96F15E-13F5-40C3-8F2D-F859F1B7C75E}" name="PlayerPlatinum" displayName="PlayerPlatinum" ref="A1:P45" tableType="queryTable" totalsRowShown="0">
  <autoFilter ref="A1:P45" xr:uid="{CEEC556E-CD08-4DF7-9BFF-F998BB68785C}"/>
  <sortState xmlns:xlrd2="http://schemas.microsoft.com/office/spreadsheetml/2017/richdata2" ref="A2:P45">
    <sortCondition descending="1" ref="D2:D45"/>
    <sortCondition ref="A2:A45"/>
  </sortState>
  <tableColumns count="16">
    <tableColumn id="15" xr3:uid="{3C88E12B-A717-40A4-9D08-10F2C1C325E7}" uniqueName="15" name="Time" queryTableFieldId="15" dataDxfId="45">
      <calculatedColumnFormula>SUM(PlayerPlatinum[[#This Row],[Anti-gravity]:[Special-Op Reinforcements]])</calculatedColumnFormula>
    </tableColumn>
    <tableColumn id="16" xr3:uid="{EC9350BA-7A1A-46DA-89AF-028B9B6306F3}" uniqueName="16" name=" - " queryTableFieldId="17" dataDxfId="44"/>
    <tableColumn id="2" xr3:uid="{FCBF7C60-BAE4-4F64-8EE1-077CE660D26C}" uniqueName="2" name="Player" queryTableFieldId="2" dataDxfId="43"/>
    <tableColumn id="17" xr3:uid="{3B739F4F-4398-4D60-A365-8F75C789E22A}" uniqueName="17" name="Count" queryTableFieldId="18" dataDxfId="42">
      <calculatedColumnFormula>COUNT(PlayerPlatinum[[#This Row],[Anti-gravity]:[Special-Op Reinforcements]])</calculatedColumnFormula>
    </tableColumn>
    <tableColumn id="8" xr3:uid="{98D1CE85-92D5-45E9-A8EF-8BC6206EA808}" uniqueName="8" name="Anti-gravity" queryTableFieldId="8" dataDxfId="41"/>
    <tableColumn id="12" xr3:uid="{BFABA250-5AD1-41C1-BB90-753D196AC6A6}" uniqueName="12" name="Blackwatch Original" queryTableFieldId="12" dataDxfId="40"/>
    <tableColumn id="4" xr3:uid="{AFA7CA15-F793-469F-B7E4-2E2074CA5359}" uniqueName="4" name="Cyone's Eternal Defense" queryTableFieldId="4" dataDxfId="39"/>
    <tableColumn id="6" xr3:uid="{C1271C09-07C2-457C-B1A4-36D084BC6E37}" uniqueName="6" name="Decibel" queryTableFieldId="6" dataDxfId="38"/>
    <tableColumn id="13" xr3:uid="{571BBE38-5B6A-4F42-AB01-E46BAB613227}" uniqueName="13" name="Ghost" queryTableFieldId="13" dataDxfId="37"/>
    <tableColumn id="5" xr3:uid="{74858883-B3C3-402E-938B-0BADA283875C}" uniqueName="5" name="Infiltration is Imperative" queryTableFieldId="5" dataDxfId="36"/>
    <tableColumn id="10" xr3:uid="{EEB25651-A2CA-4243-A788-B620D650778D}" uniqueName="10" name="Just a Couple of Mercs" queryTableFieldId="10" dataDxfId="35"/>
    <tableColumn id="11" xr3:uid="{C79EACE8-9FEC-4E5F-A155-0F43575BF3D3}" uniqueName="11" name="Legacy" queryTableFieldId="11" dataDxfId="34"/>
    <tableColumn id="9" xr3:uid="{54FAD477-A8F4-4D6A-9388-EE9D60728DB3}" uniqueName="9" name="Marksman Raid" queryTableFieldId="9" dataDxfId="33"/>
    <tableColumn id="14" xr3:uid="{D98FA573-5667-46B4-A57D-A706D6896F0F}" uniqueName="14" name="Mordus' Calibrations" queryTableFieldId="14" dataDxfId="32"/>
    <tableColumn id="7" xr3:uid="{5F9FBBA5-1F76-4506-A589-E224B7ADDEF3}" uniqueName="7" name="Silenced Banshees" queryTableFieldId="7" dataDxfId="31"/>
    <tableColumn id="3" xr3:uid="{99CE819C-4623-4927-B29C-3B6A2E564E72}" uniqueName="3" name="Special-Op Reinforcements" queryTableFieldId="3" dataDxfId="30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E75204-A646-44FC-A639-F5D4AA51D1DD}" name="PlayerGold" displayName="PlayerGold" ref="A1:P98" tableType="queryTable" totalsRowShown="0">
  <autoFilter ref="A1:P98" xr:uid="{75E32DF2-B7D1-4E21-B067-53EB9F9748A2}"/>
  <sortState xmlns:xlrd2="http://schemas.microsoft.com/office/spreadsheetml/2017/richdata2" ref="A2:P98">
    <sortCondition descending="1" ref="D2:D98"/>
    <sortCondition ref="A2:A98"/>
  </sortState>
  <tableColumns count="16">
    <tableColumn id="15" xr3:uid="{EDDD632F-97A5-450A-A02F-573A672F38AD}" uniqueName="15" name="Time" queryTableFieldId="15" dataDxfId="29">
      <calculatedColumnFormula>SUM(PlayerGold[[#This Row],[Anti-gravity]:[Special-Op Reinforcements]])</calculatedColumnFormula>
    </tableColumn>
    <tableColumn id="16" xr3:uid="{BEC20656-0D98-41A4-A5E6-592E8E555E2C}" uniqueName="16" name=" - " queryTableFieldId="17" dataDxfId="28"/>
    <tableColumn id="2" xr3:uid="{109F6945-579B-461B-9EDE-3853C1B22DDB}" uniqueName="2" name="Player" queryTableFieldId="2" dataDxfId="27"/>
    <tableColumn id="17" xr3:uid="{DC60D44E-66DA-4427-8334-D0AA3B26010B}" uniqueName="17" name="Count" queryTableFieldId="18" dataDxfId="26">
      <calculatedColumnFormula>COUNT(PlayerGold[[#This Row],[Anti-gravity]:[Special-Op Reinforcements]])</calculatedColumnFormula>
    </tableColumn>
    <tableColumn id="8" xr3:uid="{715BD3D2-C46C-4641-87FD-D5D8825798BC}" uniqueName="8" name="Anti-gravity" queryTableFieldId="8" dataDxfId="25"/>
    <tableColumn id="12" xr3:uid="{304A7C5B-00C8-4566-B963-5FAB2F6472ED}" uniqueName="12" name="Blackwatch Original" queryTableFieldId="12" dataDxfId="24"/>
    <tableColumn id="4" xr3:uid="{FC83B9C7-33A7-4803-9DCF-3D1D76773DEE}" uniqueName="4" name="Cyone's Eternal Defense" queryTableFieldId="4" dataDxfId="23"/>
    <tableColumn id="6" xr3:uid="{C0E19330-E8CE-4B8F-A0A1-957665AC647D}" uniqueName="6" name="Decibel" queryTableFieldId="6" dataDxfId="22"/>
    <tableColumn id="13" xr3:uid="{778C8D21-9F0C-4CC0-9B35-FFF9F591370D}" uniqueName="13" name="Ghost" queryTableFieldId="13" dataDxfId="21"/>
    <tableColumn id="5" xr3:uid="{15559DA4-70C3-4909-AB78-12EA96E95025}" uniqueName="5" name="Infiltration is Imperative" queryTableFieldId="5" dataDxfId="20"/>
    <tableColumn id="10" xr3:uid="{FCB3C900-C122-42D6-90A7-0813ED6BDEC3}" uniqueName="10" name="Just a Couple of Mercs" queryTableFieldId="10" dataDxfId="19"/>
    <tableColumn id="11" xr3:uid="{6F9423FA-129F-454F-B874-794ED28989A9}" uniqueName="11" name="Legacy" queryTableFieldId="11" dataDxfId="18"/>
    <tableColumn id="9" xr3:uid="{0052CD60-EE89-4326-A714-64262467991C}" uniqueName="9" name="Marksman Raid" queryTableFieldId="9" dataDxfId="17"/>
    <tableColumn id="14" xr3:uid="{24835FE4-7A4F-4257-B628-2653C14C468E}" uniqueName="14" name="Mordus' Calibrations" queryTableFieldId="14" dataDxfId="16"/>
    <tableColumn id="7" xr3:uid="{29170132-6AEC-4739-A09A-26EBB812E309}" uniqueName="7" name="Silenced Banshees" queryTableFieldId="7" dataDxfId="15"/>
    <tableColumn id="3" xr3:uid="{E3E9C1D5-BFDA-40EE-8B2C-24ED2E9FFC10}" uniqueName="3" name="Special-Op Reinforcements" queryTableFieldId="3" dataDxfId="14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A9B0CF-5F2C-42AA-8CE3-5FC0479307E0}" name="PlayerSilver" displayName="PlayerSilver" ref="A1:J29" tableType="queryTable" totalsRowShown="0">
  <autoFilter ref="A1:J29" xr:uid="{43B876E8-1309-46D1-ADA7-29B2C9014CE8}">
    <filterColumn colId="3">
      <filters>
        <filter val="6"/>
      </filters>
    </filterColumn>
  </autoFilter>
  <sortState xmlns:xlrd2="http://schemas.microsoft.com/office/spreadsheetml/2017/richdata2" ref="A2:J29">
    <sortCondition ref="A1:A29"/>
  </sortState>
  <tableColumns count="10">
    <tableColumn id="9" xr3:uid="{537840EC-9FB0-4D4A-9FAE-320F7338F936}" uniqueName="9" name="Time" queryTableFieldId="9" dataDxfId="13">
      <calculatedColumnFormula>SUM(PlayerSilver[[#This Row],[Marksman Raid]:[Mordus'' Calibrations]])</calculatedColumnFormula>
    </tableColumn>
    <tableColumn id="10" xr3:uid="{12697284-97F7-463E-B48B-67E10EA4EDEF}" uniqueName="10" name=" - " queryTableFieldId="11" dataDxfId="12"/>
    <tableColumn id="2" xr3:uid="{8AFDD43A-FE47-48CE-A787-1C4565674134}" uniqueName="2" name="Player" queryTableFieldId="2" dataDxfId="11"/>
    <tableColumn id="11" xr3:uid="{96EBEAF6-0F35-40BD-A0B8-DFD13A66A783}" uniqueName="11" name="Count" queryTableFieldId="12" dataDxfId="10">
      <calculatedColumnFormula>COUNT(PlayerSilver[[#This Row],[Marksman Raid]:[Mordus'' Calibrations]])</calculatedColumnFormula>
    </tableColumn>
    <tableColumn id="6" xr3:uid="{1A030EC0-D7A7-41CA-AB0F-B50C295A6F52}" uniqueName="6" name="Blackwatch Original" queryTableFieldId="6" dataDxfId="9"/>
    <tableColumn id="7" xr3:uid="{5B2FCC0A-9B49-4FB1-8251-C3D1C8D295CE}" uniqueName="7" name="Ghost" queryTableFieldId="7" dataDxfId="8"/>
    <tableColumn id="4" xr3:uid="{BE278C97-E9F3-4B2F-93E6-7B0B221C0CFD}" uniqueName="4" name="Just a Couple of Mercs" queryTableFieldId="4" dataDxfId="7"/>
    <tableColumn id="5" xr3:uid="{DBB3D76D-E0E0-4B09-80B0-F99337B10A39}" uniqueName="5" name="Legacy" queryTableFieldId="5" dataDxfId="6"/>
    <tableColumn id="3" xr3:uid="{37614B19-84A8-4886-A37D-BBC7CC595CD0}" uniqueName="3" name="Marksman Raid" queryTableFieldId="3" dataDxfId="5"/>
    <tableColumn id="8" xr3:uid="{18E2CA90-A7F0-4F72-B86D-7F12370748D1}" uniqueName="8" name="Mordus' Calibrations" queryTableFieldId="8" dataDxfId="4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4B2AF-7E97-4DAB-806D-0E126A10FBCC}" name="PlayerRuns" displayName="PlayerRuns" ref="A1:E648" tableType="queryTable" totalsRowShown="0">
  <autoFilter ref="A1:E648" xr:uid="{EBB2027E-6C2B-48B0-817B-1A24A20ECBA3}"/>
  <sortState xmlns:xlrd2="http://schemas.microsoft.com/office/spreadsheetml/2017/richdata2" ref="A2:E648">
    <sortCondition ref="A2:A648"/>
    <sortCondition ref="C2:C648"/>
    <sortCondition ref="D2:D648"/>
  </sortState>
  <tableColumns count="5">
    <tableColumn id="1" xr3:uid="{02522EF2-8458-49C8-80DA-536C86DD5712}" uniqueName="1" name="Base" queryTableFieldId="1" dataDxfId="3"/>
    <tableColumn id="5" xr3:uid="{0DEDE640-5033-4B98-810F-29A0A8BDC10C}" uniqueName="5" name="Type" queryTableFieldId="5" dataDxfId="2"/>
    <tableColumn id="2" xr3:uid="{AC7982F9-486D-487B-8C4A-2F0ECEAC3B5C}" uniqueName="2" name="Difficulty" queryTableFieldId="2" dataDxfId="1"/>
    <tableColumn id="3" xr3:uid="{F3A92030-0FBA-4C17-83C0-A277D2EA9CD1}" uniqueName="3" name="Player" queryTableFieldId="3" dataDxfId="0"/>
    <tableColumn id="4" xr3:uid="{C7AD0137-696B-4734-8123-7453FC67A5F6}" uniqueName="4" name="Best Tim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99035B-2DF2-4B1B-ACD0-C2BACBD27A19}" name="TeamDuoGold" displayName="TeamDuoGold" ref="A1:G47" tableType="queryTable" totalsRowShown="0">
  <autoFilter ref="A1:G47" xr:uid="{BDCBEB59-C5EA-4E36-8B73-F8C7A717967D}">
    <filterColumn colId="3">
      <filters>
        <filter val="3"/>
      </filters>
    </filterColumn>
  </autoFilter>
  <sortState xmlns:xlrd2="http://schemas.microsoft.com/office/spreadsheetml/2017/richdata2" ref="A28:G47">
    <sortCondition ref="A1:A47"/>
  </sortState>
  <tableColumns count="7">
    <tableColumn id="5" xr3:uid="{119D4AF5-2DAB-442E-A345-BD37D9F536B7}" uniqueName="5" name="Time" queryTableFieldId="5" dataDxfId="191">
      <calculatedColumnFormula>SUM(TeamDuoGold[[#This Row],[Just a Couple of Mercs]:[Marksman Raid]])</calculatedColumnFormula>
    </tableColumn>
    <tableColumn id="7" xr3:uid="{37B36BB2-97B6-4E56-BC1E-52A12821DECE}" uniqueName="7" name=" - " queryTableFieldId="9" dataDxfId="190"/>
    <tableColumn id="1" xr3:uid="{B7C9AE12-13A0-4432-AA98-5AD0BC162505}" uniqueName="1" name="Team" queryTableFieldId="1" dataDxfId="189"/>
    <tableColumn id="6" xr3:uid="{E8AB61DC-57F6-48F0-AA0E-76CA27C5A177}" uniqueName="6" name="Count" queryTableFieldId="7" dataDxfId="188">
      <calculatedColumnFormula>COUNT(TeamDuoGold[[#This Row],[Just a Couple of Mercs]:[Marksman Raid]])</calculatedColumnFormula>
    </tableColumn>
    <tableColumn id="3" xr3:uid="{611288E3-A359-4221-ADAE-B2A99D669365}" uniqueName="3" name="Just a Couple of Mercs" queryTableFieldId="3" dataDxfId="187"/>
    <tableColumn id="4" xr3:uid="{BDCBDE79-DEAE-4B7F-959C-7B7D0A4F4612}" uniqueName="4" name="Legacy" queryTableFieldId="4" dataDxfId="186"/>
    <tableColumn id="2" xr3:uid="{C7E46A6D-9CC8-485A-B65E-4FC3756F925B}" uniqueName="2" name="Marksman Raid" queryTableFieldId="2" dataDxfId="18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E8AAECD-1519-418A-8ADE-209307FC707C}" name="TeamDuoPlatinum" displayName="TeamDuoPlatinum" ref="A1:G15" tableType="queryTable" totalsRowShown="0">
  <autoFilter ref="A1:G15" xr:uid="{2A23B2C5-CDCA-4FE2-9A20-B93DEC255177}">
    <filterColumn colId="3">
      <filters>
        <filter val="3"/>
      </filters>
    </filterColumn>
  </autoFilter>
  <sortState xmlns:xlrd2="http://schemas.microsoft.com/office/spreadsheetml/2017/richdata2" ref="A2:G15">
    <sortCondition ref="A1:A15"/>
  </sortState>
  <tableColumns count="7">
    <tableColumn id="5" xr3:uid="{0E4D2712-5F8F-40F3-B4E0-BD5E7A89EA01}" uniqueName="5" name="Time" queryTableFieldId="5" dataDxfId="184">
      <calculatedColumnFormula>SUM(TeamDuoPlatinum[[#This Row],[Marksman Raid]:[Legacy]])</calculatedColumnFormula>
    </tableColumn>
    <tableColumn id="6" xr3:uid="{3AF5D2A1-F20E-49FF-BCA0-4CEC5FBF0179}" uniqueName="6" name=" - " queryTableFieldId="7"/>
    <tableColumn id="1" xr3:uid="{EC4F1D1C-C86E-4D9A-A30E-675A875ED6B1}" uniqueName="1" name="Team" queryTableFieldId="1" dataDxfId="183"/>
    <tableColumn id="7" xr3:uid="{3697C66C-A3A3-4E96-A4B8-10F8C834A4D1}" uniqueName="7" name="Count" queryTableFieldId="8" dataDxfId="182">
      <calculatedColumnFormula>COUNT(TeamDuoPlatinum[[#This Row],[Marksman Raid]:[Legacy]])</calculatedColumnFormula>
    </tableColumn>
    <tableColumn id="3" xr3:uid="{F4A7F244-0B5A-4C89-A766-8C8B4394F337}" uniqueName="3" name="Just a Couple of Mercs" queryTableFieldId="3" dataDxfId="181"/>
    <tableColumn id="4" xr3:uid="{B916304F-29A2-4E36-A0FB-62A5708D4879}" uniqueName="4" name="Legacy" queryTableFieldId="4" dataDxfId="180"/>
    <tableColumn id="2" xr3:uid="{2E7BD518-871C-4303-B134-3241F9AEE313}" uniqueName="2" name="Marksman Raid" queryTableFieldId="2" dataDxfId="17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55C1381-7367-42A3-9FD7-B71EB156A48D}" name="TeamTrioGold" displayName="TeamTrioGold" ref="A1:G35" tableType="queryTable" totalsRowShown="0">
  <autoFilter ref="A1:G35" xr:uid="{80DE717D-7E40-4E0D-B5AC-9719B3508B25}">
    <filterColumn colId="3">
      <filters>
        <filter val="3"/>
      </filters>
    </filterColumn>
  </autoFilter>
  <sortState xmlns:xlrd2="http://schemas.microsoft.com/office/spreadsheetml/2017/richdata2" ref="A24:G35">
    <sortCondition ref="A1:A35"/>
  </sortState>
  <tableColumns count="7">
    <tableColumn id="5" xr3:uid="{1DC2FFA7-AC3D-43CD-BD45-6BFDDA96AC6A}" uniqueName="5" name="Time" queryTableFieldId="5" dataDxfId="178">
      <calculatedColumnFormula>SUM(TeamTrioGold[[#This Row],[Anti-gravity]:[Silenced Banshees]])</calculatedColumnFormula>
    </tableColumn>
    <tableColumn id="6" xr3:uid="{9E4E9F51-8BFF-4E3B-B8F4-4A7250FA5052}" uniqueName="6" name=" - " queryTableFieldId="7" dataDxfId="177"/>
    <tableColumn id="1" xr3:uid="{602E606A-5244-4F3D-9D76-4CEC99ACA867}" uniqueName="1" name="Team" queryTableFieldId="1" dataDxfId="176"/>
    <tableColumn id="7" xr3:uid="{345EFDA2-C2E0-4FCA-891F-ADB93910CEE1}" uniqueName="7" name="Count" queryTableFieldId="8" dataDxfId="175">
      <calculatedColumnFormula>COUNT(TeamTrioGold[[#This Row],[Anti-gravity]:[Silenced Banshees]])</calculatedColumnFormula>
    </tableColumn>
    <tableColumn id="4" xr3:uid="{454E5942-48A4-49DA-A607-49A6583615FF}" uniqueName="4" name="Anti-gravity" queryTableFieldId="4" dataDxfId="174"/>
    <tableColumn id="2" xr3:uid="{82163458-E368-4399-B156-63A40885D17C}" uniqueName="2" name="Decibel" queryTableFieldId="2" dataDxfId="173"/>
    <tableColumn id="3" xr3:uid="{AFE425A0-97D3-42B3-8978-8AAFE8252210}" uniqueName="3" name="Silenced Banshees" queryTableFieldId="3" dataDxfId="17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8842799-3903-433B-A474-931C23F3F36C}" name="TeamTrioPlatinum" displayName="TeamTrioPlatinum" ref="A1:G12" tableType="queryTable" totalsRowShown="0">
  <autoFilter ref="A1:G12" xr:uid="{515C0C41-41C8-4E97-B026-2FAA023D864F}">
    <filterColumn colId="3">
      <filters>
        <filter val="3"/>
      </filters>
    </filterColumn>
  </autoFilter>
  <sortState xmlns:xlrd2="http://schemas.microsoft.com/office/spreadsheetml/2017/richdata2" ref="A2:G12">
    <sortCondition ref="A1:A12"/>
  </sortState>
  <tableColumns count="7">
    <tableColumn id="5" xr3:uid="{46441A4F-0620-4A93-9656-85F8CBD2337A}" uniqueName="5" name="Time" queryTableFieldId="5" dataDxfId="171">
      <calculatedColumnFormula>SUM(TeamTrioPlatinum[[#This Row],[Decibel]:[Anti-gravity]])</calculatedColumnFormula>
    </tableColumn>
    <tableColumn id="6" xr3:uid="{0677930A-20E2-460E-A2A5-A9F10C7A6A19}" uniqueName="6" name=" - " queryTableFieldId="7" dataDxfId="170"/>
    <tableColumn id="1" xr3:uid="{6A0C0030-692D-4C98-944A-2D63EE3831FD}" uniqueName="1" name="Team" queryTableFieldId="1" dataDxfId="169"/>
    <tableColumn id="7" xr3:uid="{C4493CB0-E9AF-4967-B483-EBD55E0DA583}" uniqueName="7" name="Count" queryTableFieldId="8" dataDxfId="168">
      <calculatedColumnFormula>COUNT(TeamTrioPlatinum[[#This Row],[Decibel]:[Anti-gravity]])</calculatedColumnFormula>
    </tableColumn>
    <tableColumn id="4" xr3:uid="{AAB903BA-A547-46AB-828E-ED13ADF39978}" uniqueName="4" name="Anti-gravity" queryTableFieldId="4" dataDxfId="167"/>
    <tableColumn id="2" xr3:uid="{C582EA56-26EB-4DDF-BEDD-FD922F4EFECB}" uniqueName="2" name="Decibel" queryTableFieldId="2" dataDxfId="166"/>
    <tableColumn id="3" xr3:uid="{D8DE64B2-70C1-4591-AB59-4BB59EB88813}" uniqueName="3" name="Silenced Banshees" queryTableFieldId="3" dataDxfId="16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485542F-6500-4DC4-8AA2-D1BF47A40106}" name="TeamTeamGold" displayName="TeamTeamGold" ref="A1:G18" tableType="queryTable" totalsRowShown="0">
  <autoFilter ref="A1:G18" xr:uid="{CBBCED77-A85B-4C39-A4D8-E08D6648A64A}">
    <filterColumn colId="3">
      <filters>
        <filter val="3"/>
      </filters>
    </filterColumn>
  </autoFilter>
  <sortState xmlns:xlrd2="http://schemas.microsoft.com/office/spreadsheetml/2017/richdata2" ref="A2:G18">
    <sortCondition ref="A1:A18"/>
  </sortState>
  <tableColumns count="7">
    <tableColumn id="5" xr3:uid="{41E6101F-EED8-4A3E-8AF1-BE36C3773816}" uniqueName="5" name="Time" queryTableFieldId="5" dataDxfId="164">
      <calculatedColumnFormula>SUM(TeamTeamGold[[#This Row],[Special-Op Reinforcements]:[Infiltration is Imperative]])</calculatedColumnFormula>
    </tableColumn>
    <tableColumn id="6" xr3:uid="{B4B9613D-6C89-454F-93FC-8D0D60F7149D}" uniqueName="6" name=" - " queryTableFieldId="7" dataDxfId="163"/>
    <tableColumn id="1" xr3:uid="{CCFF0695-2980-472E-8D1E-D05A801FD794}" uniqueName="1" name="Team" queryTableFieldId="1" dataDxfId="162"/>
    <tableColumn id="7" xr3:uid="{51AAD9E0-8DA2-4AA3-9E69-7A9D523AB321}" uniqueName="7" name="Count" queryTableFieldId="8" dataDxfId="161">
      <calculatedColumnFormula>COUNT(TeamTeamGold[[#This Row],[Special-Op Reinforcements]:[Infiltration is Imperative]])</calculatedColumnFormula>
    </tableColumn>
    <tableColumn id="3" xr3:uid="{C47F0F98-2F4F-42BD-A5D0-E4C77058FFBD}" uniqueName="3" name="Cyone's Eternal Defense" queryTableFieldId="3" dataDxfId="160"/>
    <tableColumn id="4" xr3:uid="{A6AEE2B1-12D8-44A3-A8A8-20E9FF7AE2BE}" uniqueName="4" name="Infiltration is Imperative" queryTableFieldId="4" dataDxfId="159"/>
    <tableColumn id="2" xr3:uid="{CEDB4202-432B-4454-9ED6-68C6EABC0653}" uniqueName="2" name="Special-Op Reinforcements" queryTableFieldId="2" dataDxfId="15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335664B-6A7F-41AA-9EC7-B1CD79248B09}" name="TeamTeamPlatinum" displayName="TeamTeamPlatinum" ref="A1:G12" tableType="queryTable" totalsRowShown="0">
  <autoFilter ref="A1:G12" xr:uid="{2D15F030-F6FF-44A9-A144-BCB443C2214D}">
    <filterColumn colId="3">
      <filters>
        <filter val="3"/>
      </filters>
    </filterColumn>
  </autoFilter>
  <sortState xmlns:xlrd2="http://schemas.microsoft.com/office/spreadsheetml/2017/richdata2" ref="A2:G12">
    <sortCondition ref="A1:A12"/>
  </sortState>
  <tableColumns count="7">
    <tableColumn id="5" xr3:uid="{5F3E86AB-DA66-4604-910E-DE0EF12B893E}" uniqueName="5" name="Time" queryTableFieldId="5" dataDxfId="157">
      <calculatedColumnFormula>SUM(TeamTeamPlatinum[[#This Row],[Special-Op Reinforcements]:[Infiltration is Imperative]])</calculatedColumnFormula>
    </tableColumn>
    <tableColumn id="6" xr3:uid="{42F25FBA-F7CF-4F07-8335-FEF145EF13EE}" uniqueName="6" name=" - " queryTableFieldId="7" dataDxfId="156"/>
    <tableColumn id="1" xr3:uid="{55DD4C52-68B9-4E1E-A984-325F63C84092}" uniqueName="1" name="Team" queryTableFieldId="1" dataDxfId="155"/>
    <tableColumn id="7" xr3:uid="{53689E7F-6231-4192-9B64-958E1466055D}" uniqueName="7" name="Count" queryTableFieldId="8" dataDxfId="154">
      <calculatedColumnFormula>COUNT(TeamTeamPlatinum[[#This Row],[Special-Op Reinforcements]:[Infiltration is Imperative]])</calculatedColumnFormula>
    </tableColumn>
    <tableColumn id="3" xr3:uid="{D8E6BFE0-3347-4B62-9162-15994345806B}" uniqueName="3" name="Cyone's Eternal Defense" queryTableFieldId="3" dataDxfId="153"/>
    <tableColumn id="4" xr3:uid="{2718AD7F-9067-4D1F-A453-763EF6BD0942}" uniqueName="4" name="Infiltration is Imperative" queryTableFieldId="4" dataDxfId="152"/>
    <tableColumn id="2" xr3:uid="{B90A70AF-AEF4-43E1-85BC-DB3A75420FD5}" uniqueName="2" name="Special-Op Reinforcements" queryTableFieldId="2" dataDxfId="15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6F5B4F7-40F1-4BA7-A883-2650FF6741BB}" name="PlayerSoloPlatinum" displayName="PlayerSoloPlatinum" ref="A1:G18" tableType="queryTable" totalsRowShown="0">
  <autoFilter ref="A1:G18" xr:uid="{57FEFA20-6120-44D8-BCA4-17F7011A33F8}">
    <filterColumn colId="3">
      <filters>
        <filter val="3"/>
      </filters>
    </filterColumn>
  </autoFilter>
  <sortState xmlns:xlrd2="http://schemas.microsoft.com/office/spreadsheetml/2017/richdata2" ref="A2:G18">
    <sortCondition ref="A1:A18"/>
  </sortState>
  <tableColumns count="7">
    <tableColumn id="5" xr3:uid="{8E68D2C5-E7B6-431E-BF8C-375D32C15255}" uniqueName="5" name="Time" queryTableFieldId="5" dataDxfId="150">
      <calculatedColumnFormula>SUM(PlayerSoloPlatinum[[#This Row],[Blackwatch Original]:[Mordus'' Calibrations]])</calculatedColumnFormula>
    </tableColumn>
    <tableColumn id="6" xr3:uid="{E23324B7-387F-439F-8CBA-345FCFBA5061}" uniqueName="6" name=" - " queryTableFieldId="7" dataDxfId="149"/>
    <tableColumn id="1" xr3:uid="{0A021C51-41B1-4F27-97FC-8ABC61850CC9}" uniqueName="1" name="Player" queryTableFieldId="1" dataDxfId="148"/>
    <tableColumn id="7" xr3:uid="{DCF18D52-EB5E-44F1-9902-AA428738EAC8}" uniqueName="7" name="Count" queryTableFieldId="9" dataDxfId="147">
      <calculatedColumnFormula>COUNT(PlayerSoloPlatinum[[#This Row],[Blackwatch Original]:[Mordus'' Calibrations]])</calculatedColumnFormula>
    </tableColumn>
    <tableColumn id="2" xr3:uid="{AAAA3FF8-624B-486F-BDAD-41019BA3D490}" uniqueName="2" name="Blackwatch Original" queryTableFieldId="2" dataDxfId="146"/>
    <tableColumn id="3" xr3:uid="{CC36DD58-D10B-4C7E-A032-AA10F91E278F}" uniqueName="3" name="Ghost" queryTableFieldId="3" dataDxfId="145"/>
    <tableColumn id="4" xr3:uid="{ED2BFAC7-ED8F-40D0-87FC-292CB2602164}" uniqueName="4" name="Mordus' Calibrations" queryTableFieldId="4" dataDxfId="1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7ABB1-B8CF-47E9-8E38-FC5E7F186EB6}">
  <dimension ref="A1:E426"/>
  <sheetViews>
    <sheetView workbookViewId="0">
      <selection sqref="A1:E408"/>
    </sheetView>
  </sheetViews>
  <sheetFormatPr defaultRowHeight="15" x14ac:dyDescent="0.25"/>
  <cols>
    <col min="1" max="1" width="25.7109375" bestFit="1" customWidth="1"/>
    <col min="2" max="2" width="7.5703125" bestFit="1" customWidth="1"/>
    <col min="3" max="3" width="11.42578125" bestFit="1" customWidth="1"/>
    <col min="4" max="4" width="70.42578125" bestFit="1" customWidth="1"/>
    <col min="5" max="5" width="12" bestFit="1" customWidth="1"/>
  </cols>
  <sheetData>
    <row r="1" spans="1:5" x14ac:dyDescent="0.25">
      <c r="A1" t="s">
        <v>0</v>
      </c>
      <c r="B1" t="s">
        <v>129</v>
      </c>
      <c r="C1" t="s">
        <v>1</v>
      </c>
      <c r="D1" t="s">
        <v>130</v>
      </c>
      <c r="E1" t="s">
        <v>3</v>
      </c>
    </row>
    <row r="2" spans="1:5" x14ac:dyDescent="0.25">
      <c r="A2" s="1" t="s">
        <v>38</v>
      </c>
      <c r="B2" s="1" t="s">
        <v>131</v>
      </c>
      <c r="C2" s="1" t="s">
        <v>5</v>
      </c>
      <c r="D2" s="1" t="s">
        <v>204</v>
      </c>
      <c r="E2">
        <v>1.5844907407407408E-2</v>
      </c>
    </row>
    <row r="3" spans="1:5" x14ac:dyDescent="0.25">
      <c r="A3" s="1" t="s">
        <v>38</v>
      </c>
      <c r="B3" s="1" t="s">
        <v>131</v>
      </c>
      <c r="C3" s="1" t="s">
        <v>5</v>
      </c>
      <c r="D3" s="1" t="s">
        <v>206</v>
      </c>
      <c r="E3">
        <v>1.3877314814814815E-2</v>
      </c>
    </row>
    <row r="4" spans="1:5" x14ac:dyDescent="0.25">
      <c r="A4" s="1" t="s">
        <v>38</v>
      </c>
      <c r="B4" s="1" t="s">
        <v>131</v>
      </c>
      <c r="C4" s="1" t="s">
        <v>5</v>
      </c>
      <c r="D4" s="1" t="s">
        <v>219</v>
      </c>
      <c r="E4">
        <v>1.4560185185185183E-2</v>
      </c>
    </row>
    <row r="5" spans="1:5" x14ac:dyDescent="0.25">
      <c r="A5" s="1" t="s">
        <v>38</v>
      </c>
      <c r="B5" s="1" t="s">
        <v>131</v>
      </c>
      <c r="C5" s="1" t="s">
        <v>5</v>
      </c>
      <c r="D5" s="1" t="s">
        <v>202</v>
      </c>
      <c r="E5">
        <v>1.2094907407407408E-2</v>
      </c>
    </row>
    <row r="6" spans="1:5" x14ac:dyDescent="0.25">
      <c r="A6" s="1" t="s">
        <v>38</v>
      </c>
      <c r="B6" s="1" t="s">
        <v>131</v>
      </c>
      <c r="C6" s="1" t="s">
        <v>5</v>
      </c>
      <c r="D6" s="1" t="s">
        <v>201</v>
      </c>
      <c r="E6">
        <v>1.0034722222222221E-2</v>
      </c>
    </row>
    <row r="7" spans="1:5" x14ac:dyDescent="0.25">
      <c r="A7" s="1" t="s">
        <v>38</v>
      </c>
      <c r="B7" s="1" t="s">
        <v>131</v>
      </c>
      <c r="C7" s="1" t="s">
        <v>5</v>
      </c>
      <c r="D7" s="1" t="s">
        <v>285</v>
      </c>
      <c r="E7">
        <v>1.3148148148148147E-2</v>
      </c>
    </row>
    <row r="8" spans="1:5" x14ac:dyDescent="0.25">
      <c r="A8" s="1" t="s">
        <v>38</v>
      </c>
      <c r="B8" s="1" t="s">
        <v>131</v>
      </c>
      <c r="C8" s="1" t="s">
        <v>5</v>
      </c>
      <c r="D8" s="1" t="s">
        <v>208</v>
      </c>
      <c r="E8">
        <v>1.3599537037037037E-2</v>
      </c>
    </row>
    <row r="9" spans="1:5" x14ac:dyDescent="0.25">
      <c r="A9" s="1" t="s">
        <v>38</v>
      </c>
      <c r="B9" s="1" t="s">
        <v>131</v>
      </c>
      <c r="C9" s="1" t="s">
        <v>5</v>
      </c>
      <c r="D9" s="1" t="s">
        <v>222</v>
      </c>
      <c r="E9">
        <v>1.1770833333333333E-2</v>
      </c>
    </row>
    <row r="10" spans="1:5" x14ac:dyDescent="0.25">
      <c r="A10" s="1" t="s">
        <v>38</v>
      </c>
      <c r="B10" s="1" t="s">
        <v>131</v>
      </c>
      <c r="C10" s="1" t="s">
        <v>5</v>
      </c>
      <c r="D10" s="1" t="s">
        <v>209</v>
      </c>
      <c r="E10">
        <v>1.5023148148148148E-2</v>
      </c>
    </row>
    <row r="11" spans="1:5" x14ac:dyDescent="0.25">
      <c r="A11" s="1" t="s">
        <v>38</v>
      </c>
      <c r="B11" s="1" t="s">
        <v>131</v>
      </c>
      <c r="C11" s="1" t="s">
        <v>5</v>
      </c>
      <c r="D11" s="1" t="s">
        <v>211</v>
      </c>
      <c r="E11">
        <v>1.5763888888888886E-2</v>
      </c>
    </row>
    <row r="12" spans="1:5" x14ac:dyDescent="0.25">
      <c r="A12" s="1" t="s">
        <v>38</v>
      </c>
      <c r="B12" s="1" t="s">
        <v>131</v>
      </c>
      <c r="C12" s="1" t="s">
        <v>5</v>
      </c>
      <c r="D12" s="1" t="s">
        <v>226</v>
      </c>
      <c r="E12">
        <v>9.3634259259259261E-3</v>
      </c>
    </row>
    <row r="13" spans="1:5" x14ac:dyDescent="0.25">
      <c r="A13" s="1" t="s">
        <v>38</v>
      </c>
      <c r="B13" s="1" t="s">
        <v>131</v>
      </c>
      <c r="C13" s="1" t="s">
        <v>5</v>
      </c>
      <c r="D13" s="1" t="s">
        <v>227</v>
      </c>
      <c r="E13">
        <v>1.1064814814814814E-2</v>
      </c>
    </row>
    <row r="14" spans="1:5" x14ac:dyDescent="0.25">
      <c r="A14" s="1" t="s">
        <v>38</v>
      </c>
      <c r="B14" s="1" t="s">
        <v>131</v>
      </c>
      <c r="C14" s="1" t="s">
        <v>5</v>
      </c>
      <c r="D14" s="1" t="s">
        <v>212</v>
      </c>
      <c r="E14">
        <v>1.7499999999999998E-2</v>
      </c>
    </row>
    <row r="15" spans="1:5" x14ac:dyDescent="0.25">
      <c r="A15" s="1" t="s">
        <v>38</v>
      </c>
      <c r="B15" s="1" t="s">
        <v>131</v>
      </c>
      <c r="C15" s="1" t="s">
        <v>5</v>
      </c>
      <c r="D15" s="1" t="s">
        <v>228</v>
      </c>
      <c r="E15">
        <v>1.1701388888888891E-2</v>
      </c>
    </row>
    <row r="16" spans="1:5" x14ac:dyDescent="0.25">
      <c r="A16" s="1" t="s">
        <v>38</v>
      </c>
      <c r="B16" s="1" t="s">
        <v>131</v>
      </c>
      <c r="C16" s="1" t="s">
        <v>5</v>
      </c>
      <c r="D16" s="1" t="s">
        <v>215</v>
      </c>
      <c r="E16">
        <v>1.4456018518518519E-2</v>
      </c>
    </row>
    <row r="17" spans="1:5" x14ac:dyDescent="0.25">
      <c r="A17" s="1" t="s">
        <v>38</v>
      </c>
      <c r="B17" s="1" t="s">
        <v>131</v>
      </c>
      <c r="C17" s="1" t="s">
        <v>5</v>
      </c>
      <c r="D17" s="1" t="s">
        <v>230</v>
      </c>
      <c r="E17">
        <v>1.2858796296296297E-2</v>
      </c>
    </row>
    <row r="18" spans="1:5" x14ac:dyDescent="0.25">
      <c r="A18" s="1" t="s">
        <v>38</v>
      </c>
      <c r="B18" s="1" t="s">
        <v>131</v>
      </c>
      <c r="C18" s="1" t="s">
        <v>5</v>
      </c>
      <c r="D18" s="1" t="s">
        <v>217</v>
      </c>
      <c r="E18">
        <v>1.4814814814814814E-2</v>
      </c>
    </row>
    <row r="19" spans="1:5" x14ac:dyDescent="0.25">
      <c r="A19" s="1" t="s">
        <v>38</v>
      </c>
      <c r="B19" s="1" t="s">
        <v>131</v>
      </c>
      <c r="C19" s="1" t="s">
        <v>5</v>
      </c>
      <c r="D19" s="1" t="s">
        <v>231</v>
      </c>
      <c r="E19">
        <v>1.3611111111111114E-2</v>
      </c>
    </row>
    <row r="20" spans="1:5" x14ac:dyDescent="0.25">
      <c r="A20" s="1" t="s">
        <v>38</v>
      </c>
      <c r="B20" s="1" t="s">
        <v>131</v>
      </c>
      <c r="C20" s="1" t="s">
        <v>5</v>
      </c>
      <c r="D20" s="1" t="s">
        <v>218</v>
      </c>
      <c r="E20">
        <v>1.3171296296296294E-2</v>
      </c>
    </row>
    <row r="21" spans="1:5" x14ac:dyDescent="0.25">
      <c r="A21" s="1" t="s">
        <v>38</v>
      </c>
      <c r="B21" s="1" t="s">
        <v>131</v>
      </c>
      <c r="C21" s="1" t="s">
        <v>17</v>
      </c>
      <c r="D21" s="1" t="s">
        <v>203</v>
      </c>
      <c r="E21">
        <v>1.357638888888889E-2</v>
      </c>
    </row>
    <row r="22" spans="1:5" x14ac:dyDescent="0.25">
      <c r="A22" s="1" t="s">
        <v>38</v>
      </c>
      <c r="B22" s="1" t="s">
        <v>131</v>
      </c>
      <c r="C22" s="1" t="s">
        <v>17</v>
      </c>
      <c r="D22" s="1" t="s">
        <v>250</v>
      </c>
      <c r="E22">
        <v>1.3622685185185184E-2</v>
      </c>
    </row>
    <row r="23" spans="1:5" x14ac:dyDescent="0.25">
      <c r="A23" s="1" t="s">
        <v>38</v>
      </c>
      <c r="B23" s="1" t="s">
        <v>131</v>
      </c>
      <c r="C23" s="1" t="s">
        <v>17</v>
      </c>
      <c r="D23" s="1" t="s">
        <v>251</v>
      </c>
      <c r="E23">
        <v>1.9444444444444445E-2</v>
      </c>
    </row>
    <row r="24" spans="1:5" x14ac:dyDescent="0.25">
      <c r="A24" s="1" t="s">
        <v>38</v>
      </c>
      <c r="B24" s="1" t="s">
        <v>131</v>
      </c>
      <c r="C24" s="1" t="s">
        <v>17</v>
      </c>
      <c r="D24" s="1" t="s">
        <v>253</v>
      </c>
      <c r="E24">
        <v>1.6203703703703703E-2</v>
      </c>
    </row>
    <row r="25" spans="1:5" x14ac:dyDescent="0.25">
      <c r="A25" s="1" t="s">
        <v>38</v>
      </c>
      <c r="B25" s="1" t="s">
        <v>131</v>
      </c>
      <c r="C25" s="1" t="s">
        <v>17</v>
      </c>
      <c r="D25" s="1" t="s">
        <v>227</v>
      </c>
      <c r="E25">
        <v>1.3275462962962963E-2</v>
      </c>
    </row>
    <row r="26" spans="1:5" x14ac:dyDescent="0.25">
      <c r="A26" s="1" t="s">
        <v>38</v>
      </c>
      <c r="B26" s="1" t="s">
        <v>131</v>
      </c>
      <c r="C26" s="1" t="s">
        <v>17</v>
      </c>
      <c r="D26" s="1" t="s">
        <v>256</v>
      </c>
      <c r="E26">
        <v>1.292824074074074E-2</v>
      </c>
    </row>
    <row r="27" spans="1:5" x14ac:dyDescent="0.25">
      <c r="A27" s="1" t="s">
        <v>38</v>
      </c>
      <c r="B27" s="1" t="s">
        <v>131</v>
      </c>
      <c r="C27" s="1" t="s">
        <v>17</v>
      </c>
      <c r="D27" s="1" t="s">
        <v>252</v>
      </c>
      <c r="E27">
        <v>1.4733796296296295E-2</v>
      </c>
    </row>
    <row r="28" spans="1:5" x14ac:dyDescent="0.25">
      <c r="A28" s="1" t="s">
        <v>54</v>
      </c>
      <c r="B28" s="1" t="s">
        <v>133</v>
      </c>
      <c r="C28" s="1" t="s">
        <v>5</v>
      </c>
      <c r="D28" s="1" t="s">
        <v>94</v>
      </c>
      <c r="E28">
        <v>1.5833333333333335E-2</v>
      </c>
    </row>
    <row r="29" spans="1:5" x14ac:dyDescent="0.25">
      <c r="A29" s="1" t="s">
        <v>54</v>
      </c>
      <c r="B29" s="1" t="s">
        <v>133</v>
      </c>
      <c r="C29" s="1" t="s">
        <v>5</v>
      </c>
      <c r="D29" s="1" t="s">
        <v>61</v>
      </c>
      <c r="E29">
        <v>1.6932870370370369E-2</v>
      </c>
    </row>
    <row r="30" spans="1:5" x14ac:dyDescent="0.25">
      <c r="A30" s="1" t="s">
        <v>54</v>
      </c>
      <c r="B30" s="1" t="s">
        <v>133</v>
      </c>
      <c r="C30" s="1" t="s">
        <v>5</v>
      </c>
      <c r="D30" s="1" t="s">
        <v>59</v>
      </c>
      <c r="E30">
        <v>1.3784722222222224E-2</v>
      </c>
    </row>
    <row r="31" spans="1:5" x14ac:dyDescent="0.25">
      <c r="A31" s="1" t="s">
        <v>54</v>
      </c>
      <c r="B31" s="1" t="s">
        <v>133</v>
      </c>
      <c r="C31" s="1" t="s">
        <v>5</v>
      </c>
      <c r="D31" s="1" t="s">
        <v>64</v>
      </c>
      <c r="E31">
        <v>1.7546296296296296E-2</v>
      </c>
    </row>
    <row r="32" spans="1:5" x14ac:dyDescent="0.25">
      <c r="A32" s="1" t="s">
        <v>54</v>
      </c>
      <c r="B32" s="1" t="s">
        <v>133</v>
      </c>
      <c r="C32" s="1" t="s">
        <v>5</v>
      </c>
      <c r="D32" s="1" t="s">
        <v>29</v>
      </c>
      <c r="E32">
        <v>1.7164351851851851E-2</v>
      </c>
    </row>
    <row r="33" spans="1:5" x14ac:dyDescent="0.25">
      <c r="A33" s="1" t="s">
        <v>54</v>
      </c>
      <c r="B33" s="1" t="s">
        <v>133</v>
      </c>
      <c r="C33" s="1" t="s">
        <v>5</v>
      </c>
      <c r="D33" s="1" t="s">
        <v>13</v>
      </c>
      <c r="E33">
        <v>1.6400462962962964E-2</v>
      </c>
    </row>
    <row r="34" spans="1:5" x14ac:dyDescent="0.25">
      <c r="A34" s="1" t="s">
        <v>54</v>
      </c>
      <c r="B34" s="1" t="s">
        <v>133</v>
      </c>
      <c r="C34" s="1" t="s">
        <v>5</v>
      </c>
      <c r="D34" s="1" t="s">
        <v>55</v>
      </c>
      <c r="E34">
        <v>1.8969907407407408E-2</v>
      </c>
    </row>
    <row r="35" spans="1:5" x14ac:dyDescent="0.25">
      <c r="A35" s="1" t="s">
        <v>54</v>
      </c>
      <c r="B35" s="1" t="s">
        <v>133</v>
      </c>
      <c r="C35" s="1" t="s">
        <v>5</v>
      </c>
      <c r="D35" s="1" t="s">
        <v>18</v>
      </c>
      <c r="E35">
        <v>1.5694444444444445E-2</v>
      </c>
    </row>
    <row r="36" spans="1:5" x14ac:dyDescent="0.25">
      <c r="A36" s="1" t="s">
        <v>54</v>
      </c>
      <c r="B36" s="1" t="s">
        <v>133</v>
      </c>
      <c r="C36" s="1" t="s">
        <v>5</v>
      </c>
      <c r="D36" s="1" t="s">
        <v>16</v>
      </c>
      <c r="E36">
        <v>2.2025462962962958E-2</v>
      </c>
    </row>
    <row r="37" spans="1:5" x14ac:dyDescent="0.25">
      <c r="A37" s="1" t="s">
        <v>54</v>
      </c>
      <c r="B37" s="1" t="s">
        <v>133</v>
      </c>
      <c r="C37" s="1" t="s">
        <v>5</v>
      </c>
      <c r="D37" s="1" t="s">
        <v>23</v>
      </c>
      <c r="E37">
        <v>1.3599537037037037E-2</v>
      </c>
    </row>
    <row r="38" spans="1:5" x14ac:dyDescent="0.25">
      <c r="A38" s="1" t="s">
        <v>54</v>
      </c>
      <c r="B38" s="1" t="s">
        <v>133</v>
      </c>
      <c r="C38" s="1" t="s">
        <v>5</v>
      </c>
      <c r="D38" s="1" t="s">
        <v>62</v>
      </c>
      <c r="E38">
        <v>1.7314814814814814E-2</v>
      </c>
    </row>
    <row r="39" spans="1:5" x14ac:dyDescent="0.25">
      <c r="A39" s="1" t="s">
        <v>54</v>
      </c>
      <c r="B39" s="1" t="s">
        <v>133</v>
      </c>
      <c r="C39" s="1" t="s">
        <v>5</v>
      </c>
      <c r="D39" s="1" t="s">
        <v>47</v>
      </c>
      <c r="E39">
        <v>1.6932870370370369E-2</v>
      </c>
    </row>
    <row r="40" spans="1:5" x14ac:dyDescent="0.25">
      <c r="A40" s="1" t="s">
        <v>54</v>
      </c>
      <c r="B40" s="1" t="s">
        <v>133</v>
      </c>
      <c r="C40" s="1" t="s">
        <v>5</v>
      </c>
      <c r="D40" s="1" t="s">
        <v>95</v>
      </c>
      <c r="E40">
        <v>2.5416666666666667E-2</v>
      </c>
    </row>
    <row r="41" spans="1:5" x14ac:dyDescent="0.25">
      <c r="A41" s="1" t="s">
        <v>54</v>
      </c>
      <c r="B41" s="1" t="s">
        <v>133</v>
      </c>
      <c r="C41" s="1" t="s">
        <v>5</v>
      </c>
      <c r="D41" s="1" t="s">
        <v>60</v>
      </c>
      <c r="E41">
        <v>1.5648148148148151E-2</v>
      </c>
    </row>
    <row r="42" spans="1:5" x14ac:dyDescent="0.25">
      <c r="A42" s="1" t="s">
        <v>54</v>
      </c>
      <c r="B42" s="1" t="s">
        <v>133</v>
      </c>
      <c r="C42" s="1" t="s">
        <v>5</v>
      </c>
      <c r="D42" s="1" t="s">
        <v>67</v>
      </c>
      <c r="E42">
        <v>1.8912037037037036E-2</v>
      </c>
    </row>
    <row r="43" spans="1:5" x14ac:dyDescent="0.25">
      <c r="A43" s="1" t="s">
        <v>54</v>
      </c>
      <c r="B43" s="1" t="s">
        <v>133</v>
      </c>
      <c r="C43" s="1" t="s">
        <v>5</v>
      </c>
      <c r="D43" s="1" t="s">
        <v>9</v>
      </c>
      <c r="E43">
        <v>1.4282407407407409E-2</v>
      </c>
    </row>
    <row r="44" spans="1:5" x14ac:dyDescent="0.25">
      <c r="A44" s="1" t="s">
        <v>54</v>
      </c>
      <c r="B44" s="1" t="s">
        <v>133</v>
      </c>
      <c r="C44" s="1" t="s">
        <v>5</v>
      </c>
      <c r="D44" s="1" t="s">
        <v>6</v>
      </c>
      <c r="E44">
        <v>1.8263888888888889E-2</v>
      </c>
    </row>
    <row r="45" spans="1:5" x14ac:dyDescent="0.25">
      <c r="A45" s="1" t="s">
        <v>54</v>
      </c>
      <c r="B45" s="1" t="s">
        <v>133</v>
      </c>
      <c r="C45" s="1" t="s">
        <v>5</v>
      </c>
      <c r="D45" s="1" t="s">
        <v>70</v>
      </c>
      <c r="E45">
        <v>2.2048611111111113E-2</v>
      </c>
    </row>
    <row r="46" spans="1:5" x14ac:dyDescent="0.25">
      <c r="A46" s="1" t="s">
        <v>54</v>
      </c>
      <c r="B46" s="1" t="s">
        <v>133</v>
      </c>
      <c r="C46" s="1" t="s">
        <v>5</v>
      </c>
      <c r="D46" s="1" t="s">
        <v>75</v>
      </c>
      <c r="E46">
        <v>2.568287037037037E-2</v>
      </c>
    </row>
    <row r="47" spans="1:5" x14ac:dyDescent="0.25">
      <c r="A47" s="1" t="s">
        <v>54</v>
      </c>
      <c r="B47" s="1" t="s">
        <v>133</v>
      </c>
      <c r="C47" s="1" t="s">
        <v>5</v>
      </c>
      <c r="D47" s="1" t="s">
        <v>72</v>
      </c>
      <c r="E47">
        <v>2.3310185185185187E-2</v>
      </c>
    </row>
    <row r="48" spans="1:5" x14ac:dyDescent="0.25">
      <c r="A48" s="1" t="s">
        <v>54</v>
      </c>
      <c r="B48" s="1" t="s">
        <v>133</v>
      </c>
      <c r="C48" s="1" t="s">
        <v>5</v>
      </c>
      <c r="D48" s="1" t="s">
        <v>69</v>
      </c>
      <c r="E48">
        <v>2.0798611111111111E-2</v>
      </c>
    </row>
    <row r="49" spans="1:5" x14ac:dyDescent="0.25">
      <c r="A49" s="1" t="s">
        <v>54</v>
      </c>
      <c r="B49" s="1" t="s">
        <v>133</v>
      </c>
      <c r="C49" s="1" t="s">
        <v>5</v>
      </c>
      <c r="D49" s="1" t="s">
        <v>22</v>
      </c>
      <c r="E49">
        <v>2.9374999999999998E-2</v>
      </c>
    </row>
    <row r="50" spans="1:5" x14ac:dyDescent="0.25">
      <c r="A50" s="1" t="s">
        <v>54</v>
      </c>
      <c r="B50" s="1" t="s">
        <v>133</v>
      </c>
      <c r="C50" s="1" t="s">
        <v>5</v>
      </c>
      <c r="D50" s="1" t="s">
        <v>63</v>
      </c>
      <c r="E50">
        <v>1.7361111111111112E-2</v>
      </c>
    </row>
    <row r="51" spans="1:5" x14ac:dyDescent="0.25">
      <c r="A51" s="1" t="s">
        <v>54</v>
      </c>
      <c r="B51" s="1" t="s">
        <v>133</v>
      </c>
      <c r="C51" s="1" t="s">
        <v>5</v>
      </c>
      <c r="D51" s="1" t="s">
        <v>12</v>
      </c>
      <c r="E51">
        <v>1.9953703703703706E-2</v>
      </c>
    </row>
    <row r="52" spans="1:5" x14ac:dyDescent="0.25">
      <c r="A52" s="1" t="s">
        <v>54</v>
      </c>
      <c r="B52" s="1" t="s">
        <v>133</v>
      </c>
      <c r="C52" s="1" t="s">
        <v>5</v>
      </c>
      <c r="D52" s="1" t="s">
        <v>39</v>
      </c>
      <c r="E52">
        <v>1.34375E-2</v>
      </c>
    </row>
    <row r="53" spans="1:5" x14ac:dyDescent="0.25">
      <c r="A53" s="1" t="s">
        <v>54</v>
      </c>
      <c r="B53" s="1" t="s">
        <v>133</v>
      </c>
      <c r="C53" s="1" t="s">
        <v>5</v>
      </c>
      <c r="D53" s="1" t="s">
        <v>27</v>
      </c>
      <c r="E53">
        <v>1.8842592592592591E-2</v>
      </c>
    </row>
    <row r="54" spans="1:5" x14ac:dyDescent="0.25">
      <c r="A54" s="1" t="s">
        <v>54</v>
      </c>
      <c r="B54" s="1" t="s">
        <v>133</v>
      </c>
      <c r="C54" s="1" t="s">
        <v>5</v>
      </c>
      <c r="D54" s="1" t="s">
        <v>25</v>
      </c>
      <c r="E54">
        <v>1.525462962962963E-2</v>
      </c>
    </row>
    <row r="55" spans="1:5" x14ac:dyDescent="0.25">
      <c r="A55" s="1" t="s">
        <v>54</v>
      </c>
      <c r="B55" s="1" t="s">
        <v>133</v>
      </c>
      <c r="C55" s="1" t="s">
        <v>5</v>
      </c>
      <c r="D55" s="1" t="s">
        <v>7</v>
      </c>
      <c r="E55">
        <v>1.7152777777777777E-2</v>
      </c>
    </row>
    <row r="56" spans="1:5" x14ac:dyDescent="0.25">
      <c r="A56" s="1" t="s">
        <v>54</v>
      </c>
      <c r="B56" s="1" t="s">
        <v>133</v>
      </c>
      <c r="C56" s="1" t="s">
        <v>5</v>
      </c>
      <c r="D56" s="1" t="s">
        <v>66</v>
      </c>
      <c r="E56">
        <v>1.8101851851851852E-2</v>
      </c>
    </row>
    <row r="57" spans="1:5" x14ac:dyDescent="0.25">
      <c r="A57" s="1" t="s">
        <v>54</v>
      </c>
      <c r="B57" s="1" t="s">
        <v>133</v>
      </c>
      <c r="C57" s="1" t="s">
        <v>5</v>
      </c>
      <c r="D57" s="1" t="s">
        <v>8</v>
      </c>
      <c r="E57">
        <v>2.1747685185185186E-2</v>
      </c>
    </row>
    <row r="58" spans="1:5" x14ac:dyDescent="0.25">
      <c r="A58" s="1" t="s">
        <v>54</v>
      </c>
      <c r="B58" s="1" t="s">
        <v>133</v>
      </c>
      <c r="C58" s="1" t="s">
        <v>5</v>
      </c>
      <c r="D58" s="1" t="s">
        <v>32</v>
      </c>
      <c r="E58">
        <v>1.3553240740740741E-2</v>
      </c>
    </row>
    <row r="59" spans="1:5" x14ac:dyDescent="0.25">
      <c r="A59" s="1" t="s">
        <v>54</v>
      </c>
      <c r="B59" s="1" t="s">
        <v>133</v>
      </c>
      <c r="C59" s="1" t="s">
        <v>5</v>
      </c>
      <c r="D59" s="1" t="s">
        <v>96</v>
      </c>
      <c r="E59">
        <v>1.2534722222222223E-2</v>
      </c>
    </row>
    <row r="60" spans="1:5" x14ac:dyDescent="0.25">
      <c r="A60" s="1" t="s">
        <v>54</v>
      </c>
      <c r="B60" s="1" t="s">
        <v>133</v>
      </c>
      <c r="C60" s="1" t="s">
        <v>5</v>
      </c>
      <c r="D60" s="1" t="s">
        <v>71</v>
      </c>
      <c r="E60">
        <v>2.2303240740740738E-2</v>
      </c>
    </row>
    <row r="61" spans="1:5" x14ac:dyDescent="0.25">
      <c r="A61" s="1" t="s">
        <v>54</v>
      </c>
      <c r="B61" s="1" t="s">
        <v>133</v>
      </c>
      <c r="C61" s="1" t="s">
        <v>5</v>
      </c>
      <c r="D61" s="1" t="s">
        <v>73</v>
      </c>
      <c r="E61">
        <v>2.3819444444444445E-2</v>
      </c>
    </row>
    <row r="62" spans="1:5" x14ac:dyDescent="0.25">
      <c r="A62" s="1" t="s">
        <v>54</v>
      </c>
      <c r="B62" s="1" t="s">
        <v>133</v>
      </c>
      <c r="C62" s="1" t="s">
        <v>5</v>
      </c>
      <c r="D62" s="1" t="s">
        <v>14</v>
      </c>
      <c r="E62">
        <v>1.9872685185185184E-2</v>
      </c>
    </row>
    <row r="63" spans="1:5" x14ac:dyDescent="0.25">
      <c r="A63" s="1" t="s">
        <v>54</v>
      </c>
      <c r="B63" s="1" t="s">
        <v>133</v>
      </c>
      <c r="C63" s="1" t="s">
        <v>5</v>
      </c>
      <c r="D63" s="1" t="s">
        <v>65</v>
      </c>
      <c r="E63">
        <v>1.7719907407407406E-2</v>
      </c>
    </row>
    <row r="64" spans="1:5" x14ac:dyDescent="0.25">
      <c r="A64" s="1" t="s">
        <v>54</v>
      </c>
      <c r="B64" s="1" t="s">
        <v>133</v>
      </c>
      <c r="C64" s="1" t="s">
        <v>5</v>
      </c>
      <c r="D64" s="1" t="s">
        <v>42</v>
      </c>
      <c r="E64">
        <v>1.5648148148148151E-2</v>
      </c>
    </row>
    <row r="65" spans="1:5" x14ac:dyDescent="0.25">
      <c r="A65" s="1" t="s">
        <v>54</v>
      </c>
      <c r="B65" s="1" t="s">
        <v>133</v>
      </c>
      <c r="C65" s="1" t="s">
        <v>5</v>
      </c>
      <c r="D65" s="1" t="s">
        <v>76</v>
      </c>
      <c r="E65">
        <v>3.4374999999999996E-2</v>
      </c>
    </row>
    <row r="66" spans="1:5" x14ac:dyDescent="0.25">
      <c r="A66" s="1" t="s">
        <v>54</v>
      </c>
      <c r="B66" s="1" t="s">
        <v>133</v>
      </c>
      <c r="C66" s="1" t="s">
        <v>5</v>
      </c>
      <c r="D66" s="1" t="s">
        <v>56</v>
      </c>
      <c r="E66">
        <v>3.2233796296296295E-2</v>
      </c>
    </row>
    <row r="67" spans="1:5" x14ac:dyDescent="0.25">
      <c r="A67" s="1" t="s">
        <v>54</v>
      </c>
      <c r="B67" s="1" t="s">
        <v>133</v>
      </c>
      <c r="C67" s="1" t="s">
        <v>5</v>
      </c>
      <c r="D67" s="1" t="s">
        <v>48</v>
      </c>
      <c r="E67">
        <v>2.3009259259259257E-2</v>
      </c>
    </row>
    <row r="68" spans="1:5" x14ac:dyDescent="0.25">
      <c r="A68" s="1" t="s">
        <v>54</v>
      </c>
      <c r="B68" s="1" t="s">
        <v>133</v>
      </c>
      <c r="C68" s="1" t="s">
        <v>5</v>
      </c>
      <c r="D68" s="1" t="s">
        <v>74</v>
      </c>
      <c r="E68">
        <v>2.5243055555555557E-2</v>
      </c>
    </row>
    <row r="69" spans="1:5" x14ac:dyDescent="0.25">
      <c r="A69" s="1" t="s">
        <v>54</v>
      </c>
      <c r="B69" s="1" t="s">
        <v>133</v>
      </c>
      <c r="C69" s="1" t="s">
        <v>5</v>
      </c>
      <c r="D69" s="1" t="s">
        <v>58</v>
      </c>
      <c r="E69">
        <v>1.3356481481481483E-2</v>
      </c>
    </row>
    <row r="70" spans="1:5" x14ac:dyDescent="0.25">
      <c r="A70" s="1" t="s">
        <v>54</v>
      </c>
      <c r="B70" s="1" t="s">
        <v>133</v>
      </c>
      <c r="C70" s="1" t="s">
        <v>5</v>
      </c>
      <c r="D70" s="1" t="s">
        <v>41</v>
      </c>
      <c r="E70">
        <v>2.7256944444444445E-2</v>
      </c>
    </row>
    <row r="71" spans="1:5" x14ac:dyDescent="0.25">
      <c r="A71" s="1" t="s">
        <v>54</v>
      </c>
      <c r="B71" s="1" t="s">
        <v>133</v>
      </c>
      <c r="C71" s="1" t="s">
        <v>5</v>
      </c>
      <c r="D71" s="1" t="s">
        <v>19</v>
      </c>
      <c r="E71">
        <v>1.3194444444444444E-2</v>
      </c>
    </row>
    <row r="72" spans="1:5" x14ac:dyDescent="0.25">
      <c r="A72" s="1" t="s">
        <v>54</v>
      </c>
      <c r="B72" s="1" t="s">
        <v>133</v>
      </c>
      <c r="C72" s="1" t="s">
        <v>5</v>
      </c>
      <c r="D72" s="1" t="s">
        <v>68</v>
      </c>
      <c r="E72">
        <v>1.9594907407407405E-2</v>
      </c>
    </row>
    <row r="73" spans="1:5" x14ac:dyDescent="0.25">
      <c r="A73" s="1" t="s">
        <v>54</v>
      </c>
      <c r="B73" s="1" t="s">
        <v>133</v>
      </c>
      <c r="C73" s="1" t="s">
        <v>5</v>
      </c>
      <c r="D73" s="1" t="s">
        <v>21</v>
      </c>
      <c r="E73">
        <v>1.1412037037037038E-2</v>
      </c>
    </row>
    <row r="74" spans="1:5" x14ac:dyDescent="0.25">
      <c r="A74" s="1" t="s">
        <v>54</v>
      </c>
      <c r="B74" s="1" t="s">
        <v>133</v>
      </c>
      <c r="C74" s="1" t="s">
        <v>5</v>
      </c>
      <c r="D74" s="1" t="s">
        <v>77</v>
      </c>
      <c r="E74">
        <v>3.7523148148148146E-2</v>
      </c>
    </row>
    <row r="75" spans="1:5" x14ac:dyDescent="0.25">
      <c r="A75" s="1" t="s">
        <v>54</v>
      </c>
      <c r="B75" s="1" t="s">
        <v>133</v>
      </c>
      <c r="C75" s="1" t="s">
        <v>17</v>
      </c>
      <c r="D75" s="1" t="s">
        <v>55</v>
      </c>
      <c r="E75">
        <v>4.8761574074074075E-2</v>
      </c>
    </row>
    <row r="76" spans="1:5" x14ac:dyDescent="0.25">
      <c r="A76" s="1" t="s">
        <v>54</v>
      </c>
      <c r="B76" s="1" t="s">
        <v>133</v>
      </c>
      <c r="C76" s="1" t="s">
        <v>17</v>
      </c>
      <c r="D76" s="1" t="s">
        <v>18</v>
      </c>
      <c r="E76">
        <v>3.7638888888888895E-2</v>
      </c>
    </row>
    <row r="77" spans="1:5" x14ac:dyDescent="0.25">
      <c r="A77" s="1" t="s">
        <v>54</v>
      </c>
      <c r="B77" s="1" t="s">
        <v>133</v>
      </c>
      <c r="C77" s="1" t="s">
        <v>17</v>
      </c>
      <c r="D77" s="1" t="s">
        <v>23</v>
      </c>
      <c r="E77">
        <v>3.5740740740740747E-2</v>
      </c>
    </row>
    <row r="78" spans="1:5" x14ac:dyDescent="0.25">
      <c r="A78" s="1" t="s">
        <v>54</v>
      </c>
      <c r="B78" s="1" t="s">
        <v>133</v>
      </c>
      <c r="C78" s="1" t="s">
        <v>17</v>
      </c>
      <c r="D78" s="1" t="s">
        <v>9</v>
      </c>
      <c r="E78">
        <v>2.3668981481481485E-2</v>
      </c>
    </row>
    <row r="79" spans="1:5" x14ac:dyDescent="0.25">
      <c r="A79" s="1" t="s">
        <v>54</v>
      </c>
      <c r="B79" s="1" t="s">
        <v>133</v>
      </c>
      <c r="C79" s="1" t="s">
        <v>17</v>
      </c>
      <c r="D79" s="1" t="s">
        <v>39</v>
      </c>
      <c r="E79">
        <v>2.2534722222222223E-2</v>
      </c>
    </row>
    <row r="80" spans="1:5" x14ac:dyDescent="0.25">
      <c r="A80" s="1" t="s">
        <v>54</v>
      </c>
      <c r="B80" s="1" t="s">
        <v>133</v>
      </c>
      <c r="C80" s="1" t="s">
        <v>17</v>
      </c>
      <c r="D80" s="1" t="s">
        <v>25</v>
      </c>
      <c r="E80">
        <v>2.7627314814814813E-2</v>
      </c>
    </row>
    <row r="81" spans="1:5" x14ac:dyDescent="0.25">
      <c r="A81" s="1" t="s">
        <v>54</v>
      </c>
      <c r="B81" s="1" t="s">
        <v>133</v>
      </c>
      <c r="C81" s="1" t="s">
        <v>17</v>
      </c>
      <c r="D81" s="1" t="s">
        <v>92</v>
      </c>
      <c r="E81">
        <v>3.6388888888888887E-2</v>
      </c>
    </row>
    <row r="82" spans="1:5" x14ac:dyDescent="0.25">
      <c r="A82" s="1" t="s">
        <v>54</v>
      </c>
      <c r="B82" s="1" t="s">
        <v>133</v>
      </c>
      <c r="C82" s="1" t="s">
        <v>17</v>
      </c>
      <c r="D82" s="1" t="s">
        <v>7</v>
      </c>
      <c r="E82">
        <v>3.7569444444444447E-2</v>
      </c>
    </row>
    <row r="83" spans="1:5" x14ac:dyDescent="0.25">
      <c r="A83" s="1" t="s">
        <v>54</v>
      </c>
      <c r="B83" s="1" t="s">
        <v>133</v>
      </c>
      <c r="C83" s="1" t="s">
        <v>17</v>
      </c>
      <c r="D83" s="1" t="s">
        <v>78</v>
      </c>
      <c r="E83">
        <v>2.2766203703703702E-2</v>
      </c>
    </row>
    <row r="84" spans="1:5" x14ac:dyDescent="0.25">
      <c r="A84" s="1" t="s">
        <v>54</v>
      </c>
      <c r="B84" s="1" t="s">
        <v>133</v>
      </c>
      <c r="C84" s="1" t="s">
        <v>17</v>
      </c>
      <c r="D84" s="1" t="s">
        <v>32</v>
      </c>
      <c r="E84">
        <v>2.2777777777777775E-2</v>
      </c>
    </row>
    <row r="85" spans="1:5" x14ac:dyDescent="0.25">
      <c r="A85" s="1" t="s">
        <v>54</v>
      </c>
      <c r="B85" s="1" t="s">
        <v>133</v>
      </c>
      <c r="C85" s="1" t="s">
        <v>17</v>
      </c>
      <c r="D85" s="1" t="s">
        <v>42</v>
      </c>
      <c r="E85">
        <v>3.8796296296296294E-2</v>
      </c>
    </row>
    <row r="86" spans="1:5" x14ac:dyDescent="0.25">
      <c r="A86" s="1" t="s">
        <v>54</v>
      </c>
      <c r="B86" s="1" t="s">
        <v>133</v>
      </c>
      <c r="C86" s="1" t="s">
        <v>17</v>
      </c>
      <c r="D86" s="1" t="s">
        <v>10</v>
      </c>
      <c r="E86">
        <v>3.2499999999999994E-2</v>
      </c>
    </row>
    <row r="87" spans="1:5" x14ac:dyDescent="0.25">
      <c r="A87" s="1" t="s">
        <v>54</v>
      </c>
      <c r="B87" s="1" t="s">
        <v>133</v>
      </c>
      <c r="C87" s="1" t="s">
        <v>17</v>
      </c>
      <c r="D87" s="1" t="s">
        <v>58</v>
      </c>
      <c r="E87">
        <v>2.297453703703704E-2</v>
      </c>
    </row>
    <row r="88" spans="1:5" x14ac:dyDescent="0.25">
      <c r="A88" s="1" t="s">
        <v>54</v>
      </c>
      <c r="B88" s="1" t="s">
        <v>133</v>
      </c>
      <c r="C88" s="1" t="s">
        <v>17</v>
      </c>
      <c r="D88" s="1" t="s">
        <v>19</v>
      </c>
      <c r="E88">
        <v>3.0416666666666665E-2</v>
      </c>
    </row>
    <row r="89" spans="1:5" x14ac:dyDescent="0.25">
      <c r="A89" s="1" t="s">
        <v>54</v>
      </c>
      <c r="B89" s="1" t="s">
        <v>133</v>
      </c>
      <c r="C89" s="1" t="s">
        <v>17</v>
      </c>
      <c r="D89" s="1" t="s">
        <v>21</v>
      </c>
      <c r="E89">
        <v>1.9745370370370371E-2</v>
      </c>
    </row>
    <row r="90" spans="1:5" x14ac:dyDescent="0.25">
      <c r="A90" s="1" t="s">
        <v>54</v>
      </c>
      <c r="B90" s="1" t="s">
        <v>133</v>
      </c>
      <c r="C90" s="1" t="s">
        <v>44</v>
      </c>
      <c r="D90" s="1" t="s">
        <v>13</v>
      </c>
      <c r="E90">
        <v>1.2881944444444446E-2</v>
      </c>
    </row>
    <row r="91" spans="1:5" x14ac:dyDescent="0.25">
      <c r="A91" s="1" t="s">
        <v>54</v>
      </c>
      <c r="B91" s="1" t="s">
        <v>133</v>
      </c>
      <c r="C91" s="1" t="s">
        <v>44</v>
      </c>
      <c r="D91" s="1" t="s">
        <v>55</v>
      </c>
      <c r="E91">
        <v>1.2094907407407408E-2</v>
      </c>
    </row>
    <row r="92" spans="1:5" x14ac:dyDescent="0.25">
      <c r="A92" s="1" t="s">
        <v>54</v>
      </c>
      <c r="B92" s="1" t="s">
        <v>133</v>
      </c>
      <c r="C92" s="1" t="s">
        <v>44</v>
      </c>
      <c r="D92" s="1" t="s">
        <v>18</v>
      </c>
      <c r="E92">
        <v>1.283564814814815E-2</v>
      </c>
    </row>
    <row r="93" spans="1:5" x14ac:dyDescent="0.25">
      <c r="A93" s="1" t="s">
        <v>54</v>
      </c>
      <c r="B93" s="1" t="s">
        <v>133</v>
      </c>
      <c r="C93" s="1" t="s">
        <v>44</v>
      </c>
      <c r="D93" s="1" t="s">
        <v>23</v>
      </c>
      <c r="E93">
        <v>1.0868055555555556E-2</v>
      </c>
    </row>
    <row r="94" spans="1:5" x14ac:dyDescent="0.25">
      <c r="A94" s="1" t="s">
        <v>54</v>
      </c>
      <c r="B94" s="1" t="s">
        <v>133</v>
      </c>
      <c r="C94" s="1" t="s">
        <v>44</v>
      </c>
      <c r="D94" s="1" t="s">
        <v>93</v>
      </c>
      <c r="E94">
        <v>1.2499999999999999E-2</v>
      </c>
    </row>
    <row r="95" spans="1:5" x14ac:dyDescent="0.25">
      <c r="A95" s="1" t="s">
        <v>54</v>
      </c>
      <c r="B95" s="1" t="s">
        <v>133</v>
      </c>
      <c r="C95" s="1" t="s">
        <v>44</v>
      </c>
      <c r="D95" s="1" t="s">
        <v>9</v>
      </c>
      <c r="E95">
        <v>9.4212962962962957E-3</v>
      </c>
    </row>
    <row r="96" spans="1:5" x14ac:dyDescent="0.25">
      <c r="A96" s="1" t="s">
        <v>54</v>
      </c>
      <c r="B96" s="1" t="s">
        <v>133</v>
      </c>
      <c r="C96" s="1" t="s">
        <v>44</v>
      </c>
      <c r="D96" s="1" t="s">
        <v>39</v>
      </c>
      <c r="E96">
        <v>9.8958333333333329E-3</v>
      </c>
    </row>
    <row r="97" spans="1:5" x14ac:dyDescent="0.25">
      <c r="A97" s="1" t="s">
        <v>54</v>
      </c>
      <c r="B97" s="1" t="s">
        <v>133</v>
      </c>
      <c r="C97" s="1" t="s">
        <v>44</v>
      </c>
      <c r="D97" s="1" t="s">
        <v>27</v>
      </c>
      <c r="E97">
        <v>1.269675925925926E-2</v>
      </c>
    </row>
    <row r="98" spans="1:5" x14ac:dyDescent="0.25">
      <c r="A98" s="1" t="s">
        <v>54</v>
      </c>
      <c r="B98" s="1" t="s">
        <v>133</v>
      </c>
      <c r="C98" s="1" t="s">
        <v>44</v>
      </c>
      <c r="D98" s="1" t="s">
        <v>25</v>
      </c>
      <c r="E98">
        <v>1.1006944444444444E-2</v>
      </c>
    </row>
    <row r="99" spans="1:5" x14ac:dyDescent="0.25">
      <c r="A99" s="1" t="s">
        <v>54</v>
      </c>
      <c r="B99" s="1" t="s">
        <v>133</v>
      </c>
      <c r="C99" s="1" t="s">
        <v>44</v>
      </c>
      <c r="D99" s="1" t="s">
        <v>57</v>
      </c>
      <c r="E99">
        <v>4.1342592592592591E-2</v>
      </c>
    </row>
    <row r="100" spans="1:5" x14ac:dyDescent="0.25">
      <c r="A100" s="1" t="s">
        <v>54</v>
      </c>
      <c r="B100" s="1" t="s">
        <v>133</v>
      </c>
      <c r="C100" s="1" t="s">
        <v>44</v>
      </c>
      <c r="D100" s="1" t="s">
        <v>14</v>
      </c>
      <c r="E100">
        <v>1.1851851851851851E-2</v>
      </c>
    </row>
    <row r="101" spans="1:5" x14ac:dyDescent="0.25">
      <c r="A101" s="1" t="s">
        <v>54</v>
      </c>
      <c r="B101" s="1" t="s">
        <v>133</v>
      </c>
      <c r="C101" s="1" t="s">
        <v>44</v>
      </c>
      <c r="D101" s="1" t="s">
        <v>56</v>
      </c>
      <c r="E101">
        <v>1.5127314814814816E-2</v>
      </c>
    </row>
    <row r="102" spans="1:5" x14ac:dyDescent="0.25">
      <c r="A102" s="1" t="s">
        <v>54</v>
      </c>
      <c r="B102" s="1" t="s">
        <v>133</v>
      </c>
      <c r="C102" s="1" t="s">
        <v>44</v>
      </c>
      <c r="D102" s="1" t="s">
        <v>91</v>
      </c>
      <c r="E102">
        <v>1.6828703703703703E-2</v>
      </c>
    </row>
    <row r="103" spans="1:5" x14ac:dyDescent="0.25">
      <c r="A103" s="1" t="s">
        <v>54</v>
      </c>
      <c r="B103" s="1" t="s">
        <v>133</v>
      </c>
      <c r="C103" s="1" t="s">
        <v>44</v>
      </c>
      <c r="D103" s="1" t="s">
        <v>48</v>
      </c>
      <c r="E103">
        <v>1.3217592592592593E-2</v>
      </c>
    </row>
    <row r="104" spans="1:5" x14ac:dyDescent="0.25">
      <c r="A104" s="1" t="s">
        <v>54</v>
      </c>
      <c r="B104" s="1" t="s">
        <v>133</v>
      </c>
      <c r="C104" s="1" t="s">
        <v>44</v>
      </c>
      <c r="D104" s="1" t="s">
        <v>19</v>
      </c>
      <c r="E104">
        <v>1.005787037037037E-2</v>
      </c>
    </row>
    <row r="105" spans="1:5" x14ac:dyDescent="0.25">
      <c r="A105" s="1" t="s">
        <v>54</v>
      </c>
      <c r="B105" s="1" t="s">
        <v>133</v>
      </c>
      <c r="C105" s="1" t="s">
        <v>44</v>
      </c>
      <c r="D105" s="1" t="s">
        <v>21</v>
      </c>
      <c r="E105">
        <v>9.3634259259259261E-3</v>
      </c>
    </row>
    <row r="106" spans="1:5" x14ac:dyDescent="0.25">
      <c r="A106" s="1" t="s">
        <v>20</v>
      </c>
      <c r="B106" s="1" t="s">
        <v>130</v>
      </c>
      <c r="C106" s="1" t="s">
        <v>5</v>
      </c>
      <c r="D106" s="1" t="s">
        <v>184</v>
      </c>
      <c r="E106">
        <v>1.1770833333333333E-2</v>
      </c>
    </row>
    <row r="107" spans="1:5" x14ac:dyDescent="0.25">
      <c r="A107" s="1" t="s">
        <v>20</v>
      </c>
      <c r="B107" s="1" t="s">
        <v>130</v>
      </c>
      <c r="C107" s="1" t="s">
        <v>5</v>
      </c>
      <c r="D107" s="1" t="s">
        <v>185</v>
      </c>
      <c r="E107">
        <v>1.283564814814815E-2</v>
      </c>
    </row>
    <row r="108" spans="1:5" x14ac:dyDescent="0.25">
      <c r="A108" s="1" t="s">
        <v>20</v>
      </c>
      <c r="B108" s="1" t="s">
        <v>130</v>
      </c>
      <c r="C108" s="1" t="s">
        <v>5</v>
      </c>
      <c r="D108" s="1" t="s">
        <v>183</v>
      </c>
      <c r="E108">
        <v>9.8379629629629633E-3</v>
      </c>
    </row>
    <row r="109" spans="1:5" x14ac:dyDescent="0.25">
      <c r="A109" s="1" t="s">
        <v>20</v>
      </c>
      <c r="B109" s="1" t="s">
        <v>130</v>
      </c>
      <c r="C109" s="1" t="s">
        <v>5</v>
      </c>
      <c r="D109" s="1" t="s">
        <v>194</v>
      </c>
      <c r="E109">
        <v>1.0902777777777777E-2</v>
      </c>
    </row>
    <row r="110" spans="1:5" x14ac:dyDescent="0.25">
      <c r="A110" s="1" t="s">
        <v>20</v>
      </c>
      <c r="B110" s="1" t="s">
        <v>130</v>
      </c>
      <c r="C110" s="1" t="s">
        <v>5</v>
      </c>
      <c r="D110" s="1" t="s">
        <v>190</v>
      </c>
      <c r="E110">
        <v>1.2893518518518519E-2</v>
      </c>
    </row>
    <row r="111" spans="1:5" x14ac:dyDescent="0.25">
      <c r="A111" s="1" t="s">
        <v>20</v>
      </c>
      <c r="B111" s="1" t="s">
        <v>130</v>
      </c>
      <c r="C111" s="1" t="s">
        <v>5</v>
      </c>
      <c r="D111" s="1" t="s">
        <v>197</v>
      </c>
      <c r="E111">
        <v>1.0219907407407408E-2</v>
      </c>
    </row>
    <row r="112" spans="1:5" x14ac:dyDescent="0.25">
      <c r="A112" s="1" t="s">
        <v>20</v>
      </c>
      <c r="B112" s="1" t="s">
        <v>130</v>
      </c>
      <c r="C112" s="1" t="s">
        <v>5</v>
      </c>
      <c r="D112" s="1" t="s">
        <v>191</v>
      </c>
      <c r="E112">
        <v>2.1736111111111112E-2</v>
      </c>
    </row>
    <row r="113" spans="1:5" x14ac:dyDescent="0.25">
      <c r="A113" s="1" t="s">
        <v>20</v>
      </c>
      <c r="B113" s="1" t="s">
        <v>130</v>
      </c>
      <c r="C113" s="1" t="s">
        <v>5</v>
      </c>
      <c r="D113" s="1" t="s">
        <v>198</v>
      </c>
      <c r="E113">
        <v>1.0694444444444444E-2</v>
      </c>
    </row>
    <row r="114" spans="1:5" x14ac:dyDescent="0.25">
      <c r="A114" s="1" t="s">
        <v>20</v>
      </c>
      <c r="B114" s="1" t="s">
        <v>130</v>
      </c>
      <c r="C114" s="1" t="s">
        <v>5</v>
      </c>
      <c r="D114" s="1" t="s">
        <v>199</v>
      </c>
      <c r="E114">
        <v>1.3449074074074073E-2</v>
      </c>
    </row>
    <row r="115" spans="1:5" x14ac:dyDescent="0.25">
      <c r="A115" s="1" t="s">
        <v>20</v>
      </c>
      <c r="B115" s="1" t="s">
        <v>130</v>
      </c>
      <c r="C115" s="1" t="s">
        <v>17</v>
      </c>
      <c r="D115" s="1" t="s">
        <v>241</v>
      </c>
      <c r="E115">
        <v>1.4537037037037038E-2</v>
      </c>
    </row>
    <row r="116" spans="1:5" x14ac:dyDescent="0.25">
      <c r="A116" s="1" t="s">
        <v>20</v>
      </c>
      <c r="B116" s="1" t="s">
        <v>130</v>
      </c>
      <c r="C116" s="1" t="s">
        <v>17</v>
      </c>
      <c r="D116" s="1" t="s">
        <v>242</v>
      </c>
      <c r="E116">
        <v>1.34375E-2</v>
      </c>
    </row>
    <row r="117" spans="1:5" x14ac:dyDescent="0.25">
      <c r="A117" s="1" t="s">
        <v>20</v>
      </c>
      <c r="B117" s="1" t="s">
        <v>130</v>
      </c>
      <c r="C117" s="1" t="s">
        <v>17</v>
      </c>
      <c r="D117" s="1" t="s">
        <v>243</v>
      </c>
      <c r="E117">
        <v>1.4027777777777778E-2</v>
      </c>
    </row>
    <row r="118" spans="1:5" x14ac:dyDescent="0.25">
      <c r="A118" s="1" t="s">
        <v>20</v>
      </c>
      <c r="B118" s="1" t="s">
        <v>130</v>
      </c>
      <c r="C118" s="1" t="s">
        <v>17</v>
      </c>
      <c r="D118" s="1" t="s">
        <v>248</v>
      </c>
      <c r="E118">
        <v>1.9907407407407408E-2</v>
      </c>
    </row>
    <row r="119" spans="1:5" x14ac:dyDescent="0.25">
      <c r="A119" s="1" t="s">
        <v>20</v>
      </c>
      <c r="B119" s="1" t="s">
        <v>130</v>
      </c>
      <c r="C119" s="1" t="s">
        <v>17</v>
      </c>
      <c r="D119" s="1" t="s">
        <v>249</v>
      </c>
      <c r="E119">
        <v>1.4965277777777779E-2</v>
      </c>
    </row>
    <row r="120" spans="1:5" x14ac:dyDescent="0.25">
      <c r="A120" s="1" t="s">
        <v>26</v>
      </c>
      <c r="B120" s="1" t="s">
        <v>131</v>
      </c>
      <c r="C120" s="1" t="s">
        <v>5</v>
      </c>
      <c r="D120" s="1" t="s">
        <v>203</v>
      </c>
      <c r="E120">
        <v>1.207175925925926E-2</v>
      </c>
    </row>
    <row r="121" spans="1:5" x14ac:dyDescent="0.25">
      <c r="A121" s="1" t="s">
        <v>26</v>
      </c>
      <c r="B121" s="1" t="s">
        <v>131</v>
      </c>
      <c r="C121" s="1" t="s">
        <v>5</v>
      </c>
      <c r="D121" s="1" t="s">
        <v>204</v>
      </c>
      <c r="E121">
        <v>1.4374999999999999E-2</v>
      </c>
    </row>
    <row r="122" spans="1:5" x14ac:dyDescent="0.25">
      <c r="A122" s="1" t="s">
        <v>26</v>
      </c>
      <c r="B122" s="1" t="s">
        <v>131</v>
      </c>
      <c r="C122" s="1" t="s">
        <v>5</v>
      </c>
      <c r="D122" s="1" t="s">
        <v>206</v>
      </c>
      <c r="E122">
        <v>1.5092592592592593E-2</v>
      </c>
    </row>
    <row r="123" spans="1:5" x14ac:dyDescent="0.25">
      <c r="A123" s="1" t="s">
        <v>26</v>
      </c>
      <c r="B123" s="1" t="s">
        <v>131</v>
      </c>
      <c r="C123" s="1" t="s">
        <v>5</v>
      </c>
      <c r="D123" s="1" t="s">
        <v>219</v>
      </c>
      <c r="E123">
        <v>1.4131944444444445E-2</v>
      </c>
    </row>
    <row r="124" spans="1:5" x14ac:dyDescent="0.25">
      <c r="A124" s="1" t="s">
        <v>26</v>
      </c>
      <c r="B124" s="1" t="s">
        <v>131</v>
      </c>
      <c r="C124" s="1" t="s">
        <v>5</v>
      </c>
      <c r="D124" s="1" t="s">
        <v>202</v>
      </c>
      <c r="E124">
        <v>1.2592592592592593E-2</v>
      </c>
    </row>
    <row r="125" spans="1:5" x14ac:dyDescent="0.25">
      <c r="A125" s="1" t="s">
        <v>26</v>
      </c>
      <c r="B125" s="1" t="s">
        <v>131</v>
      </c>
      <c r="C125" s="1" t="s">
        <v>5</v>
      </c>
      <c r="D125" s="1" t="s">
        <v>207</v>
      </c>
      <c r="E125">
        <v>1.375E-2</v>
      </c>
    </row>
    <row r="126" spans="1:5" x14ac:dyDescent="0.25">
      <c r="A126" s="1" t="s">
        <v>26</v>
      </c>
      <c r="B126" s="1" t="s">
        <v>131</v>
      </c>
      <c r="C126" s="1" t="s">
        <v>5</v>
      </c>
      <c r="D126" s="1" t="s">
        <v>208</v>
      </c>
      <c r="E126">
        <v>1.3981481481481482E-2</v>
      </c>
    </row>
    <row r="127" spans="1:5" x14ac:dyDescent="0.25">
      <c r="A127" s="1" t="s">
        <v>26</v>
      </c>
      <c r="B127" s="1" t="s">
        <v>131</v>
      </c>
      <c r="C127" s="1" t="s">
        <v>5</v>
      </c>
      <c r="D127" s="1" t="s">
        <v>221</v>
      </c>
      <c r="E127">
        <v>1.252314814814815E-2</v>
      </c>
    </row>
    <row r="128" spans="1:5" x14ac:dyDescent="0.25">
      <c r="A128" s="1" t="s">
        <v>26</v>
      </c>
      <c r="B128" s="1" t="s">
        <v>131</v>
      </c>
      <c r="C128" s="1" t="s">
        <v>5</v>
      </c>
      <c r="D128" s="1" t="s">
        <v>222</v>
      </c>
      <c r="E128">
        <v>1.2118055555555556E-2</v>
      </c>
    </row>
    <row r="129" spans="1:5" x14ac:dyDescent="0.25">
      <c r="A129" s="1" t="s">
        <v>26</v>
      </c>
      <c r="B129" s="1" t="s">
        <v>131</v>
      </c>
      <c r="C129" s="1" t="s">
        <v>5</v>
      </c>
      <c r="D129" s="1" t="s">
        <v>209</v>
      </c>
      <c r="E129">
        <v>1.3738425925925926E-2</v>
      </c>
    </row>
    <row r="130" spans="1:5" x14ac:dyDescent="0.25">
      <c r="A130" s="1" t="s">
        <v>26</v>
      </c>
      <c r="B130" s="1" t="s">
        <v>131</v>
      </c>
      <c r="C130" s="1" t="s">
        <v>5</v>
      </c>
      <c r="D130" s="1" t="s">
        <v>210</v>
      </c>
      <c r="E130">
        <v>1.315972222222222E-2</v>
      </c>
    </row>
    <row r="131" spans="1:5" x14ac:dyDescent="0.25">
      <c r="A131" s="1" t="s">
        <v>26</v>
      </c>
      <c r="B131" s="1" t="s">
        <v>131</v>
      </c>
      <c r="C131" s="1" t="s">
        <v>5</v>
      </c>
      <c r="D131" s="1" t="s">
        <v>225</v>
      </c>
      <c r="E131">
        <v>1.2916666666666667E-2</v>
      </c>
    </row>
    <row r="132" spans="1:5" x14ac:dyDescent="0.25">
      <c r="A132" s="1" t="s">
        <v>26</v>
      </c>
      <c r="B132" s="1" t="s">
        <v>131</v>
      </c>
      <c r="C132" s="1" t="s">
        <v>5</v>
      </c>
      <c r="D132" s="1" t="s">
        <v>223</v>
      </c>
      <c r="E132">
        <v>1.0983796296296297E-2</v>
      </c>
    </row>
    <row r="133" spans="1:5" x14ac:dyDescent="0.25">
      <c r="A133" s="1" t="s">
        <v>26</v>
      </c>
      <c r="B133" s="1" t="s">
        <v>131</v>
      </c>
      <c r="C133" s="1" t="s">
        <v>5</v>
      </c>
      <c r="D133" s="1" t="s">
        <v>224</v>
      </c>
      <c r="E133">
        <v>1.105324074074074E-2</v>
      </c>
    </row>
    <row r="134" spans="1:5" x14ac:dyDescent="0.25">
      <c r="A134" s="1" t="s">
        <v>26</v>
      </c>
      <c r="B134" s="1" t="s">
        <v>131</v>
      </c>
      <c r="C134" s="1" t="s">
        <v>5</v>
      </c>
      <c r="D134" s="1" t="s">
        <v>212</v>
      </c>
      <c r="E134">
        <v>1.6840277777777777E-2</v>
      </c>
    </row>
    <row r="135" spans="1:5" x14ac:dyDescent="0.25">
      <c r="A135" s="1" t="s">
        <v>26</v>
      </c>
      <c r="B135" s="1" t="s">
        <v>131</v>
      </c>
      <c r="C135" s="1" t="s">
        <v>5</v>
      </c>
      <c r="D135" s="1" t="s">
        <v>213</v>
      </c>
      <c r="E135">
        <v>1.9131944444444444E-2</v>
      </c>
    </row>
    <row r="136" spans="1:5" x14ac:dyDescent="0.25">
      <c r="A136" s="1" t="s">
        <v>26</v>
      </c>
      <c r="B136" s="1" t="s">
        <v>131</v>
      </c>
      <c r="C136" s="1" t="s">
        <v>5</v>
      </c>
      <c r="D136" s="1" t="s">
        <v>215</v>
      </c>
      <c r="E136">
        <v>1.5868055555555555E-2</v>
      </c>
    </row>
    <row r="137" spans="1:5" x14ac:dyDescent="0.25">
      <c r="A137" s="1" t="s">
        <v>26</v>
      </c>
      <c r="B137" s="1" t="s">
        <v>131</v>
      </c>
      <c r="C137" s="1" t="s">
        <v>5</v>
      </c>
      <c r="D137" s="1" t="s">
        <v>217</v>
      </c>
      <c r="E137">
        <v>1.5208333333333332E-2</v>
      </c>
    </row>
    <row r="138" spans="1:5" x14ac:dyDescent="0.25">
      <c r="A138" s="1" t="s">
        <v>26</v>
      </c>
      <c r="B138" s="1" t="s">
        <v>131</v>
      </c>
      <c r="C138" s="1" t="s">
        <v>5</v>
      </c>
      <c r="D138" s="1" t="s">
        <v>231</v>
      </c>
      <c r="E138">
        <v>1.3854166666666666E-2</v>
      </c>
    </row>
    <row r="139" spans="1:5" x14ac:dyDescent="0.25">
      <c r="A139" s="1" t="s">
        <v>26</v>
      </c>
      <c r="B139" s="1" t="s">
        <v>131</v>
      </c>
      <c r="C139" s="1" t="s">
        <v>17</v>
      </c>
      <c r="D139" s="1" t="s">
        <v>250</v>
      </c>
      <c r="E139">
        <v>1.7986111111111109E-2</v>
      </c>
    </row>
    <row r="140" spans="1:5" x14ac:dyDescent="0.25">
      <c r="A140" s="1" t="s">
        <v>26</v>
      </c>
      <c r="B140" s="1" t="s">
        <v>131</v>
      </c>
      <c r="C140" s="1" t="s">
        <v>17</v>
      </c>
      <c r="D140" s="1" t="s">
        <v>254</v>
      </c>
      <c r="E140">
        <v>1.4641203703703703E-2</v>
      </c>
    </row>
    <row r="141" spans="1:5" x14ac:dyDescent="0.25">
      <c r="A141" s="1" t="s">
        <v>26</v>
      </c>
      <c r="B141" s="1" t="s">
        <v>131</v>
      </c>
      <c r="C141" s="1" t="s">
        <v>17</v>
      </c>
      <c r="D141" s="1" t="s">
        <v>255</v>
      </c>
      <c r="E141">
        <v>1.7650462962962962E-2</v>
      </c>
    </row>
    <row r="142" spans="1:5" x14ac:dyDescent="0.25">
      <c r="A142" s="1" t="s">
        <v>26</v>
      </c>
      <c r="B142" s="1" t="s">
        <v>131</v>
      </c>
      <c r="C142" s="1" t="s">
        <v>17</v>
      </c>
      <c r="D142" s="1" t="s">
        <v>256</v>
      </c>
      <c r="E142">
        <v>1.621527777777778E-2</v>
      </c>
    </row>
    <row r="143" spans="1:5" x14ac:dyDescent="0.25">
      <c r="A143" s="1" t="s">
        <v>26</v>
      </c>
      <c r="B143" s="1" t="s">
        <v>131</v>
      </c>
      <c r="C143" s="1" t="s">
        <v>17</v>
      </c>
      <c r="D143" s="1" t="s">
        <v>252</v>
      </c>
      <c r="E143">
        <v>1.8472222222222223E-2</v>
      </c>
    </row>
    <row r="144" spans="1:5" x14ac:dyDescent="0.25">
      <c r="A144" s="1" t="s">
        <v>79</v>
      </c>
      <c r="B144" s="1" t="s">
        <v>133</v>
      </c>
      <c r="C144" s="1" t="s">
        <v>5</v>
      </c>
      <c r="D144" s="1" t="s">
        <v>61</v>
      </c>
      <c r="E144">
        <v>2.7291666666666662E-2</v>
      </c>
    </row>
    <row r="145" spans="1:5" x14ac:dyDescent="0.25">
      <c r="A145" s="1" t="s">
        <v>79</v>
      </c>
      <c r="B145" s="1" t="s">
        <v>133</v>
      </c>
      <c r="C145" s="1" t="s">
        <v>5</v>
      </c>
      <c r="D145" s="1" t="s">
        <v>59</v>
      </c>
      <c r="E145">
        <v>1.7407407407407406E-2</v>
      </c>
    </row>
    <row r="146" spans="1:5" x14ac:dyDescent="0.25">
      <c r="A146" s="1" t="s">
        <v>79</v>
      </c>
      <c r="B146" s="1" t="s">
        <v>133</v>
      </c>
      <c r="C146" s="1" t="s">
        <v>5</v>
      </c>
      <c r="D146" s="1" t="s">
        <v>64</v>
      </c>
      <c r="E146">
        <v>2.3067129629629632E-2</v>
      </c>
    </row>
    <row r="147" spans="1:5" x14ac:dyDescent="0.25">
      <c r="A147" s="1" t="s">
        <v>79</v>
      </c>
      <c r="B147" s="1" t="s">
        <v>133</v>
      </c>
      <c r="C147" s="1" t="s">
        <v>5</v>
      </c>
      <c r="D147" s="1" t="s">
        <v>29</v>
      </c>
      <c r="E147">
        <v>2.3483796296296298E-2</v>
      </c>
    </row>
    <row r="148" spans="1:5" x14ac:dyDescent="0.25">
      <c r="A148" s="1" t="s">
        <v>79</v>
      </c>
      <c r="B148" s="1" t="s">
        <v>133</v>
      </c>
      <c r="C148" s="1" t="s">
        <v>5</v>
      </c>
      <c r="D148" s="1" t="s">
        <v>18</v>
      </c>
      <c r="E148">
        <v>2.101851851851852E-2</v>
      </c>
    </row>
    <row r="149" spans="1:5" x14ac:dyDescent="0.25">
      <c r="A149" s="1" t="s">
        <v>79</v>
      </c>
      <c r="B149" s="1" t="s">
        <v>133</v>
      </c>
      <c r="C149" s="1" t="s">
        <v>5</v>
      </c>
      <c r="D149" s="1" t="s">
        <v>16</v>
      </c>
      <c r="E149">
        <v>3.2083333333333332E-2</v>
      </c>
    </row>
    <row r="150" spans="1:5" x14ac:dyDescent="0.25">
      <c r="A150" s="1" t="s">
        <v>79</v>
      </c>
      <c r="B150" s="1" t="s">
        <v>133</v>
      </c>
      <c r="C150" s="1" t="s">
        <v>5</v>
      </c>
      <c r="D150" s="1" t="s">
        <v>23</v>
      </c>
      <c r="E150">
        <v>1.9756944444444445E-2</v>
      </c>
    </row>
    <row r="151" spans="1:5" x14ac:dyDescent="0.25">
      <c r="A151" s="1" t="s">
        <v>79</v>
      </c>
      <c r="B151" s="1" t="s">
        <v>133</v>
      </c>
      <c r="C151" s="1" t="s">
        <v>5</v>
      </c>
      <c r="D151" s="1" t="s">
        <v>62</v>
      </c>
      <c r="E151">
        <v>1.5740740740740743E-2</v>
      </c>
    </row>
    <row r="152" spans="1:5" x14ac:dyDescent="0.25">
      <c r="A152" s="1" t="s">
        <v>79</v>
      </c>
      <c r="B152" s="1" t="s">
        <v>133</v>
      </c>
      <c r="C152" s="1" t="s">
        <v>5</v>
      </c>
      <c r="D152" s="1" t="s">
        <v>47</v>
      </c>
      <c r="E152">
        <v>2.0196759259259258E-2</v>
      </c>
    </row>
    <row r="153" spans="1:5" x14ac:dyDescent="0.25">
      <c r="A153" s="1" t="s">
        <v>79</v>
      </c>
      <c r="B153" s="1" t="s">
        <v>133</v>
      </c>
      <c r="C153" s="1" t="s">
        <v>5</v>
      </c>
      <c r="D153" s="1" t="s">
        <v>95</v>
      </c>
      <c r="E153">
        <v>2.4861111111111108E-2</v>
      </c>
    </row>
    <row r="154" spans="1:5" x14ac:dyDescent="0.25">
      <c r="A154" s="1" t="s">
        <v>79</v>
      </c>
      <c r="B154" s="1" t="s">
        <v>133</v>
      </c>
      <c r="C154" s="1" t="s">
        <v>5</v>
      </c>
      <c r="D154" s="1" t="s">
        <v>67</v>
      </c>
      <c r="E154">
        <v>2.8182870370370372E-2</v>
      </c>
    </row>
    <row r="155" spans="1:5" x14ac:dyDescent="0.25">
      <c r="A155" s="1" t="s">
        <v>79</v>
      </c>
      <c r="B155" s="1" t="s">
        <v>133</v>
      </c>
      <c r="C155" s="1" t="s">
        <v>5</v>
      </c>
      <c r="D155" s="1" t="s">
        <v>9</v>
      </c>
      <c r="E155">
        <v>1.7453703703703704E-2</v>
      </c>
    </row>
    <row r="156" spans="1:5" x14ac:dyDescent="0.25">
      <c r="A156" s="1" t="s">
        <v>79</v>
      </c>
      <c r="B156" s="1" t="s">
        <v>133</v>
      </c>
      <c r="C156" s="1" t="s">
        <v>5</v>
      </c>
      <c r="D156" s="1" t="s">
        <v>6</v>
      </c>
      <c r="E156">
        <v>2.1458333333333333E-2</v>
      </c>
    </row>
    <row r="157" spans="1:5" x14ac:dyDescent="0.25">
      <c r="A157" s="1" t="s">
        <v>79</v>
      </c>
      <c r="B157" s="1" t="s">
        <v>133</v>
      </c>
      <c r="C157" s="1" t="s">
        <v>5</v>
      </c>
      <c r="D157" s="1" t="s">
        <v>70</v>
      </c>
      <c r="E157">
        <v>2.9236111111111112E-2</v>
      </c>
    </row>
    <row r="158" spans="1:5" x14ac:dyDescent="0.25">
      <c r="A158" s="1" t="s">
        <v>79</v>
      </c>
      <c r="B158" s="1" t="s">
        <v>133</v>
      </c>
      <c r="C158" s="1" t="s">
        <v>5</v>
      </c>
      <c r="D158" s="1" t="s">
        <v>75</v>
      </c>
      <c r="E158">
        <v>3.1284722222222221E-2</v>
      </c>
    </row>
    <row r="159" spans="1:5" x14ac:dyDescent="0.25">
      <c r="A159" s="1" t="s">
        <v>79</v>
      </c>
      <c r="B159" s="1" t="s">
        <v>133</v>
      </c>
      <c r="C159" s="1" t="s">
        <v>5</v>
      </c>
      <c r="D159" s="1" t="s">
        <v>22</v>
      </c>
      <c r="E159">
        <v>3.4479166666666665E-2</v>
      </c>
    </row>
    <row r="160" spans="1:5" x14ac:dyDescent="0.25">
      <c r="A160" s="1" t="s">
        <v>79</v>
      </c>
      <c r="B160" s="1" t="s">
        <v>133</v>
      </c>
      <c r="C160" s="1" t="s">
        <v>5</v>
      </c>
      <c r="D160" s="1" t="s">
        <v>63</v>
      </c>
      <c r="E160">
        <v>2.0034722222222221E-2</v>
      </c>
    </row>
    <row r="161" spans="1:5" x14ac:dyDescent="0.25">
      <c r="A161" s="1" t="s">
        <v>79</v>
      </c>
      <c r="B161" s="1" t="s">
        <v>133</v>
      </c>
      <c r="C161" s="1" t="s">
        <v>5</v>
      </c>
      <c r="D161" s="1" t="s">
        <v>12</v>
      </c>
      <c r="E161">
        <v>2.4432870370370369E-2</v>
      </c>
    </row>
    <row r="162" spans="1:5" x14ac:dyDescent="0.25">
      <c r="A162" s="1" t="s">
        <v>79</v>
      </c>
      <c r="B162" s="1" t="s">
        <v>133</v>
      </c>
      <c r="C162" s="1" t="s">
        <v>5</v>
      </c>
      <c r="D162" s="1" t="s">
        <v>39</v>
      </c>
      <c r="E162">
        <v>1.6863425925925928E-2</v>
      </c>
    </row>
    <row r="163" spans="1:5" x14ac:dyDescent="0.25">
      <c r="A163" s="1" t="s">
        <v>79</v>
      </c>
      <c r="B163" s="1" t="s">
        <v>133</v>
      </c>
      <c r="C163" s="1" t="s">
        <v>5</v>
      </c>
      <c r="D163" s="1" t="s">
        <v>27</v>
      </c>
      <c r="E163">
        <v>2.4201388888888887E-2</v>
      </c>
    </row>
    <row r="164" spans="1:5" x14ac:dyDescent="0.25">
      <c r="A164" s="1" t="s">
        <v>79</v>
      </c>
      <c r="B164" s="1" t="s">
        <v>133</v>
      </c>
      <c r="C164" s="1" t="s">
        <v>5</v>
      </c>
      <c r="D164" s="1" t="s">
        <v>25</v>
      </c>
      <c r="E164">
        <v>1.9409722222222221E-2</v>
      </c>
    </row>
    <row r="165" spans="1:5" x14ac:dyDescent="0.25">
      <c r="A165" s="1" t="s">
        <v>79</v>
      </c>
      <c r="B165" s="1" t="s">
        <v>133</v>
      </c>
      <c r="C165" s="1" t="s">
        <v>5</v>
      </c>
      <c r="D165" s="1" t="s">
        <v>7</v>
      </c>
      <c r="E165">
        <v>2.3923611111111114E-2</v>
      </c>
    </row>
    <row r="166" spans="1:5" x14ac:dyDescent="0.25">
      <c r="A166" s="1" t="s">
        <v>79</v>
      </c>
      <c r="B166" s="1" t="s">
        <v>133</v>
      </c>
      <c r="C166" s="1" t="s">
        <v>5</v>
      </c>
      <c r="D166" s="1" t="s">
        <v>66</v>
      </c>
      <c r="E166">
        <v>2.0162037037037037E-2</v>
      </c>
    </row>
    <row r="167" spans="1:5" x14ac:dyDescent="0.25">
      <c r="A167" s="1" t="s">
        <v>79</v>
      </c>
      <c r="B167" s="1" t="s">
        <v>133</v>
      </c>
      <c r="C167" s="1" t="s">
        <v>5</v>
      </c>
      <c r="D167" s="1" t="s">
        <v>8</v>
      </c>
      <c r="E167">
        <v>2.4386574074074074E-2</v>
      </c>
    </row>
    <row r="168" spans="1:5" x14ac:dyDescent="0.25">
      <c r="A168" s="1" t="s">
        <v>79</v>
      </c>
      <c r="B168" s="1" t="s">
        <v>133</v>
      </c>
      <c r="C168" s="1" t="s">
        <v>5</v>
      </c>
      <c r="D168" s="1" t="s">
        <v>32</v>
      </c>
      <c r="E168">
        <v>1.5694444444444445E-2</v>
      </c>
    </row>
    <row r="169" spans="1:5" x14ac:dyDescent="0.25">
      <c r="A169" s="1" t="s">
        <v>79</v>
      </c>
      <c r="B169" s="1" t="s">
        <v>133</v>
      </c>
      <c r="C169" s="1" t="s">
        <v>5</v>
      </c>
      <c r="D169" s="1" t="s">
        <v>71</v>
      </c>
      <c r="E169">
        <v>2.7986111111111111E-2</v>
      </c>
    </row>
    <row r="170" spans="1:5" x14ac:dyDescent="0.25">
      <c r="A170" s="1" t="s">
        <v>79</v>
      </c>
      <c r="B170" s="1" t="s">
        <v>133</v>
      </c>
      <c r="C170" s="1" t="s">
        <v>5</v>
      </c>
      <c r="D170" s="1" t="s">
        <v>73</v>
      </c>
      <c r="E170">
        <v>2.7858796296296298E-2</v>
      </c>
    </row>
    <row r="171" spans="1:5" x14ac:dyDescent="0.25">
      <c r="A171" s="1" t="s">
        <v>79</v>
      </c>
      <c r="B171" s="1" t="s">
        <v>133</v>
      </c>
      <c r="C171" s="1" t="s">
        <v>5</v>
      </c>
      <c r="D171" s="1" t="s">
        <v>14</v>
      </c>
      <c r="E171">
        <v>2.0243055555555552E-2</v>
      </c>
    </row>
    <row r="172" spans="1:5" x14ac:dyDescent="0.25">
      <c r="A172" s="1" t="s">
        <v>79</v>
      </c>
      <c r="B172" s="1" t="s">
        <v>133</v>
      </c>
      <c r="C172" s="1" t="s">
        <v>5</v>
      </c>
      <c r="D172" s="1" t="s">
        <v>65</v>
      </c>
      <c r="E172">
        <v>2.7939814814814817E-2</v>
      </c>
    </row>
    <row r="173" spans="1:5" x14ac:dyDescent="0.25">
      <c r="A173" s="1" t="s">
        <v>79</v>
      </c>
      <c r="B173" s="1" t="s">
        <v>133</v>
      </c>
      <c r="C173" s="1" t="s">
        <v>5</v>
      </c>
      <c r="D173" s="1" t="s">
        <v>42</v>
      </c>
      <c r="E173">
        <v>1.8414351851851852E-2</v>
      </c>
    </row>
    <row r="174" spans="1:5" x14ac:dyDescent="0.25">
      <c r="A174" s="1" t="s">
        <v>79</v>
      </c>
      <c r="B174" s="1" t="s">
        <v>133</v>
      </c>
      <c r="C174" s="1" t="s">
        <v>5</v>
      </c>
      <c r="D174" s="1" t="s">
        <v>76</v>
      </c>
      <c r="E174">
        <v>3.6076388888888887E-2</v>
      </c>
    </row>
    <row r="175" spans="1:5" x14ac:dyDescent="0.25">
      <c r="A175" s="1" t="s">
        <v>79</v>
      </c>
      <c r="B175" s="1" t="s">
        <v>133</v>
      </c>
      <c r="C175" s="1" t="s">
        <v>5</v>
      </c>
      <c r="D175" s="1" t="s">
        <v>48</v>
      </c>
      <c r="E175">
        <v>2.97337962962963E-2</v>
      </c>
    </row>
    <row r="176" spans="1:5" x14ac:dyDescent="0.25">
      <c r="A176" s="1" t="s">
        <v>79</v>
      </c>
      <c r="B176" s="1" t="s">
        <v>133</v>
      </c>
      <c r="C176" s="1" t="s">
        <v>5</v>
      </c>
      <c r="D176" s="1" t="s">
        <v>74</v>
      </c>
      <c r="E176">
        <v>3.3726851851851855E-2</v>
      </c>
    </row>
    <row r="177" spans="1:5" x14ac:dyDescent="0.25">
      <c r="A177" s="1" t="s">
        <v>79</v>
      </c>
      <c r="B177" s="1" t="s">
        <v>133</v>
      </c>
      <c r="C177" s="1" t="s">
        <v>5</v>
      </c>
      <c r="D177" s="1" t="s">
        <v>41</v>
      </c>
      <c r="E177">
        <v>2.8900462962962961E-2</v>
      </c>
    </row>
    <row r="178" spans="1:5" x14ac:dyDescent="0.25">
      <c r="A178" s="1" t="s">
        <v>79</v>
      </c>
      <c r="B178" s="1" t="s">
        <v>133</v>
      </c>
      <c r="C178" s="1" t="s">
        <v>5</v>
      </c>
      <c r="D178" s="1" t="s">
        <v>19</v>
      </c>
      <c r="E178">
        <v>1.4965277777777779E-2</v>
      </c>
    </row>
    <row r="179" spans="1:5" x14ac:dyDescent="0.25">
      <c r="A179" s="1" t="s">
        <v>79</v>
      </c>
      <c r="B179" s="1" t="s">
        <v>133</v>
      </c>
      <c r="C179" s="1" t="s">
        <v>5</v>
      </c>
      <c r="D179" s="1" t="s">
        <v>68</v>
      </c>
      <c r="E179">
        <v>2.2164351851851852E-2</v>
      </c>
    </row>
    <row r="180" spans="1:5" x14ac:dyDescent="0.25">
      <c r="A180" s="1" t="s">
        <v>79</v>
      </c>
      <c r="B180" s="1" t="s">
        <v>133</v>
      </c>
      <c r="C180" s="1" t="s">
        <v>5</v>
      </c>
      <c r="D180" s="1" t="s">
        <v>21</v>
      </c>
      <c r="E180">
        <v>1.4872685185185185E-2</v>
      </c>
    </row>
    <row r="181" spans="1:5" x14ac:dyDescent="0.25">
      <c r="A181" s="1" t="s">
        <v>79</v>
      </c>
      <c r="B181" s="1" t="s">
        <v>133</v>
      </c>
      <c r="C181" s="1" t="s">
        <v>17</v>
      </c>
      <c r="D181" s="1" t="s">
        <v>18</v>
      </c>
      <c r="E181">
        <v>3.6944444444444446E-2</v>
      </c>
    </row>
    <row r="182" spans="1:5" x14ac:dyDescent="0.25">
      <c r="A182" s="1" t="s">
        <v>79</v>
      </c>
      <c r="B182" s="1" t="s">
        <v>133</v>
      </c>
      <c r="C182" s="1" t="s">
        <v>17</v>
      </c>
      <c r="D182" s="1" t="s">
        <v>93</v>
      </c>
      <c r="E182">
        <v>3.936342592592592E-2</v>
      </c>
    </row>
    <row r="183" spans="1:5" x14ac:dyDescent="0.25">
      <c r="A183" s="1" t="s">
        <v>79</v>
      </c>
      <c r="B183" s="1" t="s">
        <v>133</v>
      </c>
      <c r="C183" s="1" t="s">
        <v>17</v>
      </c>
      <c r="D183" s="1" t="s">
        <v>9</v>
      </c>
      <c r="E183">
        <v>2.8784722222222225E-2</v>
      </c>
    </row>
    <row r="184" spans="1:5" x14ac:dyDescent="0.25">
      <c r="A184" s="1" t="s">
        <v>79</v>
      </c>
      <c r="B184" s="1" t="s">
        <v>133</v>
      </c>
      <c r="C184" s="1" t="s">
        <v>17</v>
      </c>
      <c r="D184" s="1" t="s">
        <v>92</v>
      </c>
      <c r="E184">
        <v>4.6863425925925926E-2</v>
      </c>
    </row>
    <row r="185" spans="1:5" x14ac:dyDescent="0.25">
      <c r="A185" s="1" t="s">
        <v>79</v>
      </c>
      <c r="B185" s="1" t="s">
        <v>133</v>
      </c>
      <c r="C185" s="1" t="s">
        <v>17</v>
      </c>
      <c r="D185" s="1" t="s">
        <v>8</v>
      </c>
      <c r="E185">
        <v>5.1099537037037034E-2</v>
      </c>
    </row>
    <row r="186" spans="1:5" x14ac:dyDescent="0.25">
      <c r="A186" s="1" t="s">
        <v>79</v>
      </c>
      <c r="B186" s="1" t="s">
        <v>133</v>
      </c>
      <c r="C186" s="1" t="s">
        <v>17</v>
      </c>
      <c r="D186" s="1" t="s">
        <v>42</v>
      </c>
      <c r="E186">
        <v>3.5416666666666666E-2</v>
      </c>
    </row>
    <row r="187" spans="1:5" x14ac:dyDescent="0.25">
      <c r="A187" s="1" t="s">
        <v>79</v>
      </c>
      <c r="B187" s="1" t="s">
        <v>133</v>
      </c>
      <c r="C187" s="1" t="s">
        <v>17</v>
      </c>
      <c r="D187" s="1" t="s">
        <v>10</v>
      </c>
      <c r="E187">
        <v>3.577546296296296E-2</v>
      </c>
    </row>
    <row r="188" spans="1:5" x14ac:dyDescent="0.25">
      <c r="A188" s="1" t="s">
        <v>79</v>
      </c>
      <c r="B188" s="1" t="s">
        <v>133</v>
      </c>
      <c r="C188" s="1" t="s">
        <v>17</v>
      </c>
      <c r="D188" s="1" t="s">
        <v>58</v>
      </c>
      <c r="E188">
        <v>2.297453703703704E-2</v>
      </c>
    </row>
    <row r="189" spans="1:5" x14ac:dyDescent="0.25">
      <c r="A189" s="1" t="s">
        <v>79</v>
      </c>
      <c r="B189" s="1" t="s">
        <v>133</v>
      </c>
      <c r="C189" s="1" t="s">
        <v>17</v>
      </c>
      <c r="D189" s="1" t="s">
        <v>19</v>
      </c>
      <c r="E189">
        <v>2.7662037037037041E-2</v>
      </c>
    </row>
    <row r="190" spans="1:5" x14ac:dyDescent="0.25">
      <c r="A190" s="1" t="s">
        <v>79</v>
      </c>
      <c r="B190" s="1" t="s">
        <v>133</v>
      </c>
      <c r="C190" s="1" t="s">
        <v>17</v>
      </c>
      <c r="D190" s="1" t="s">
        <v>21</v>
      </c>
      <c r="E190">
        <v>2.2916666666666669E-2</v>
      </c>
    </row>
    <row r="191" spans="1:5" x14ac:dyDescent="0.25">
      <c r="A191" s="1" t="s">
        <v>79</v>
      </c>
      <c r="B191" s="1" t="s">
        <v>133</v>
      </c>
      <c r="C191" s="1" t="s">
        <v>44</v>
      </c>
      <c r="D191" s="1" t="s">
        <v>18</v>
      </c>
      <c r="E191">
        <v>1.4340277777777776E-2</v>
      </c>
    </row>
    <row r="192" spans="1:5" x14ac:dyDescent="0.25">
      <c r="A192" s="1" t="s">
        <v>79</v>
      </c>
      <c r="B192" s="1" t="s">
        <v>133</v>
      </c>
      <c r="C192" s="1" t="s">
        <v>44</v>
      </c>
      <c r="D192" s="1" t="s">
        <v>23</v>
      </c>
      <c r="E192">
        <v>1.3946759259259258E-2</v>
      </c>
    </row>
    <row r="193" spans="1:5" x14ac:dyDescent="0.25">
      <c r="A193" s="1" t="s">
        <v>79</v>
      </c>
      <c r="B193" s="1" t="s">
        <v>133</v>
      </c>
      <c r="C193" s="1" t="s">
        <v>44</v>
      </c>
      <c r="D193" s="1" t="s">
        <v>93</v>
      </c>
      <c r="E193">
        <v>1.2974537037037036E-2</v>
      </c>
    </row>
    <row r="194" spans="1:5" x14ac:dyDescent="0.25">
      <c r="A194" s="1" t="s">
        <v>79</v>
      </c>
      <c r="B194" s="1" t="s">
        <v>133</v>
      </c>
      <c r="C194" s="1" t="s">
        <v>44</v>
      </c>
      <c r="D194" s="1" t="s">
        <v>9</v>
      </c>
      <c r="E194">
        <v>1.0613425925925927E-2</v>
      </c>
    </row>
    <row r="195" spans="1:5" x14ac:dyDescent="0.25">
      <c r="A195" s="1" t="s">
        <v>79</v>
      </c>
      <c r="B195" s="1" t="s">
        <v>133</v>
      </c>
      <c r="C195" s="1" t="s">
        <v>44</v>
      </c>
      <c r="D195" s="1" t="s">
        <v>27</v>
      </c>
      <c r="E195">
        <v>1.34375E-2</v>
      </c>
    </row>
    <row r="196" spans="1:5" x14ac:dyDescent="0.25">
      <c r="A196" s="1" t="s">
        <v>79</v>
      </c>
      <c r="B196" s="1" t="s">
        <v>133</v>
      </c>
      <c r="C196" s="1" t="s">
        <v>44</v>
      </c>
      <c r="D196" s="1" t="s">
        <v>57</v>
      </c>
      <c r="E196">
        <v>4.7129629629629625E-2</v>
      </c>
    </row>
    <row r="197" spans="1:5" x14ac:dyDescent="0.25">
      <c r="A197" s="1" t="s">
        <v>79</v>
      </c>
      <c r="B197" s="1" t="s">
        <v>133</v>
      </c>
      <c r="C197" s="1" t="s">
        <v>44</v>
      </c>
      <c r="D197" s="1" t="s">
        <v>14</v>
      </c>
      <c r="E197">
        <v>1.4444444444444446E-2</v>
      </c>
    </row>
    <row r="198" spans="1:5" x14ac:dyDescent="0.25">
      <c r="A198" s="1" t="s">
        <v>79</v>
      </c>
      <c r="B198" s="1" t="s">
        <v>133</v>
      </c>
      <c r="C198" s="1" t="s">
        <v>44</v>
      </c>
      <c r="D198" s="1" t="s">
        <v>91</v>
      </c>
      <c r="E198">
        <v>1.4756944444444446E-2</v>
      </c>
    </row>
    <row r="199" spans="1:5" x14ac:dyDescent="0.25">
      <c r="A199" s="1" t="s">
        <v>79</v>
      </c>
      <c r="B199" s="1" t="s">
        <v>133</v>
      </c>
      <c r="C199" s="1" t="s">
        <v>44</v>
      </c>
      <c r="D199" s="1" t="s">
        <v>19</v>
      </c>
      <c r="E199">
        <v>9.9421296296296289E-3</v>
      </c>
    </row>
    <row r="200" spans="1:5" x14ac:dyDescent="0.25">
      <c r="A200" s="1" t="s">
        <v>79</v>
      </c>
      <c r="B200" s="1" t="s">
        <v>133</v>
      </c>
      <c r="C200" s="1" t="s">
        <v>44</v>
      </c>
      <c r="D200" s="1" t="s">
        <v>21</v>
      </c>
      <c r="E200">
        <v>1.0208333333333333E-2</v>
      </c>
    </row>
    <row r="201" spans="1:5" x14ac:dyDescent="0.25">
      <c r="A201" s="1" t="s">
        <v>24</v>
      </c>
      <c r="B201" s="1" t="s">
        <v>130</v>
      </c>
      <c r="C201" s="1" t="s">
        <v>5</v>
      </c>
      <c r="D201" s="1" t="s">
        <v>184</v>
      </c>
      <c r="E201">
        <v>9.8611111111111104E-3</v>
      </c>
    </row>
    <row r="202" spans="1:5" x14ac:dyDescent="0.25">
      <c r="A202" s="1" t="s">
        <v>24</v>
      </c>
      <c r="B202" s="1" t="s">
        <v>130</v>
      </c>
      <c r="C202" s="1" t="s">
        <v>5</v>
      </c>
      <c r="D202" s="1" t="s">
        <v>186</v>
      </c>
      <c r="E202">
        <v>1.0752314814814814E-2</v>
      </c>
    </row>
    <row r="203" spans="1:5" x14ac:dyDescent="0.25">
      <c r="A203" s="1" t="s">
        <v>24</v>
      </c>
      <c r="B203" s="1" t="s">
        <v>130</v>
      </c>
      <c r="C203" s="1" t="s">
        <v>5</v>
      </c>
      <c r="D203" s="1" t="s">
        <v>183</v>
      </c>
      <c r="E203">
        <v>8.1944444444444452E-3</v>
      </c>
    </row>
    <row r="204" spans="1:5" x14ac:dyDescent="0.25">
      <c r="A204" s="1" t="s">
        <v>24</v>
      </c>
      <c r="B204" s="1" t="s">
        <v>130</v>
      </c>
      <c r="C204" s="1" t="s">
        <v>5</v>
      </c>
      <c r="D204" s="1" t="s">
        <v>194</v>
      </c>
      <c r="E204">
        <v>1.0543981481481481E-2</v>
      </c>
    </row>
    <row r="205" spans="1:5" x14ac:dyDescent="0.25">
      <c r="A205" s="1" t="s">
        <v>24</v>
      </c>
      <c r="B205" s="1" t="s">
        <v>130</v>
      </c>
      <c r="C205" s="1" t="s">
        <v>5</v>
      </c>
      <c r="D205" s="1" t="s">
        <v>190</v>
      </c>
      <c r="E205">
        <v>1.1805555555555555E-2</v>
      </c>
    </row>
    <row r="206" spans="1:5" x14ac:dyDescent="0.25">
      <c r="A206" s="1" t="s">
        <v>24</v>
      </c>
      <c r="B206" s="1" t="s">
        <v>130</v>
      </c>
      <c r="C206" s="1" t="s">
        <v>5</v>
      </c>
      <c r="D206" s="1" t="s">
        <v>195</v>
      </c>
      <c r="E206">
        <v>8.773148148148148E-3</v>
      </c>
    </row>
    <row r="207" spans="1:5" x14ac:dyDescent="0.25">
      <c r="A207" s="1" t="s">
        <v>24</v>
      </c>
      <c r="B207" s="1" t="s">
        <v>130</v>
      </c>
      <c r="C207" s="1" t="s">
        <v>5</v>
      </c>
      <c r="D207" s="1" t="s">
        <v>198</v>
      </c>
      <c r="E207">
        <v>9.5949074074074079E-3</v>
      </c>
    </row>
    <row r="208" spans="1:5" x14ac:dyDescent="0.25">
      <c r="A208" s="1" t="s">
        <v>24</v>
      </c>
      <c r="B208" s="1" t="s">
        <v>130</v>
      </c>
      <c r="C208" s="1" t="s">
        <v>5</v>
      </c>
      <c r="D208" s="1" t="s">
        <v>199</v>
      </c>
      <c r="E208">
        <v>1.0833333333333334E-2</v>
      </c>
    </row>
    <row r="209" spans="1:5" x14ac:dyDescent="0.25">
      <c r="A209" s="1" t="s">
        <v>24</v>
      </c>
      <c r="B209" s="1" t="s">
        <v>130</v>
      </c>
      <c r="C209" s="1" t="s">
        <v>17</v>
      </c>
      <c r="D209" s="1" t="s">
        <v>242</v>
      </c>
      <c r="E209">
        <v>1.0972222222222223E-2</v>
      </c>
    </row>
    <row r="210" spans="1:5" x14ac:dyDescent="0.25">
      <c r="A210" s="1" t="s">
        <v>24</v>
      </c>
      <c r="B210" s="1" t="s">
        <v>130</v>
      </c>
      <c r="C210" s="1" t="s">
        <v>17</v>
      </c>
      <c r="D210" s="1" t="s">
        <v>243</v>
      </c>
      <c r="E210">
        <v>1.074074074074074E-2</v>
      </c>
    </row>
    <row r="211" spans="1:5" x14ac:dyDescent="0.25">
      <c r="A211" s="1" t="s">
        <v>24</v>
      </c>
      <c r="B211" s="1" t="s">
        <v>130</v>
      </c>
      <c r="C211" s="1" t="s">
        <v>17</v>
      </c>
      <c r="D211" s="1" t="s">
        <v>244</v>
      </c>
      <c r="E211">
        <v>1.136574074074074E-2</v>
      </c>
    </row>
    <row r="212" spans="1:5" x14ac:dyDescent="0.25">
      <c r="A212" s="1" t="s">
        <v>24</v>
      </c>
      <c r="B212" s="1" t="s">
        <v>130</v>
      </c>
      <c r="C212" s="1" t="s">
        <v>17</v>
      </c>
      <c r="D212" s="1" t="s">
        <v>248</v>
      </c>
      <c r="E212">
        <v>1.2048611111111112E-2</v>
      </c>
    </row>
    <row r="213" spans="1:5" x14ac:dyDescent="0.25">
      <c r="A213" s="1" t="s">
        <v>24</v>
      </c>
      <c r="B213" s="1" t="s">
        <v>130</v>
      </c>
      <c r="C213" s="1" t="s">
        <v>17</v>
      </c>
      <c r="D213" s="1" t="s">
        <v>249</v>
      </c>
      <c r="E213">
        <v>1.1261574074074071E-2</v>
      </c>
    </row>
    <row r="214" spans="1:5" x14ac:dyDescent="0.25">
      <c r="A214" s="1" t="s">
        <v>50</v>
      </c>
      <c r="B214" s="1" t="s">
        <v>132</v>
      </c>
      <c r="C214" s="1" t="s">
        <v>5</v>
      </c>
      <c r="D214" s="1" t="s">
        <v>151</v>
      </c>
      <c r="E214">
        <v>1.7326388888888888E-2</v>
      </c>
    </row>
    <row r="215" spans="1:5" x14ac:dyDescent="0.25">
      <c r="A215" s="1" t="s">
        <v>50</v>
      </c>
      <c r="B215" s="1" t="s">
        <v>132</v>
      </c>
      <c r="C215" s="1" t="s">
        <v>5</v>
      </c>
      <c r="D215" s="1" t="s">
        <v>152</v>
      </c>
      <c r="E215">
        <v>2.0810185185185185E-2</v>
      </c>
    </row>
    <row r="216" spans="1:5" x14ac:dyDescent="0.25">
      <c r="A216" s="1" t="s">
        <v>50</v>
      </c>
      <c r="B216" s="1" t="s">
        <v>132</v>
      </c>
      <c r="C216" s="1" t="s">
        <v>5</v>
      </c>
      <c r="D216" s="1" t="s">
        <v>173</v>
      </c>
      <c r="E216">
        <v>1.9039351851851852E-2</v>
      </c>
    </row>
    <row r="217" spans="1:5" x14ac:dyDescent="0.25">
      <c r="A217" s="1" t="s">
        <v>50</v>
      </c>
      <c r="B217" s="1" t="s">
        <v>132</v>
      </c>
      <c r="C217" s="1" t="s">
        <v>5</v>
      </c>
      <c r="D217" s="1" t="s">
        <v>134</v>
      </c>
      <c r="E217">
        <v>1.8749999999999999E-2</v>
      </c>
    </row>
    <row r="218" spans="1:5" x14ac:dyDescent="0.25">
      <c r="A218" s="1" t="s">
        <v>50</v>
      </c>
      <c r="B218" s="1" t="s">
        <v>132</v>
      </c>
      <c r="C218" s="1" t="s">
        <v>5</v>
      </c>
      <c r="D218" s="1" t="s">
        <v>145</v>
      </c>
      <c r="E218">
        <v>2.3483796296296298E-2</v>
      </c>
    </row>
    <row r="219" spans="1:5" x14ac:dyDescent="0.25">
      <c r="A219" s="1" t="s">
        <v>50</v>
      </c>
      <c r="B219" s="1" t="s">
        <v>132</v>
      </c>
      <c r="C219" s="1" t="s">
        <v>5</v>
      </c>
      <c r="D219" s="1" t="s">
        <v>154</v>
      </c>
      <c r="E219">
        <v>3.1412037037037037E-2</v>
      </c>
    </row>
    <row r="220" spans="1:5" x14ac:dyDescent="0.25">
      <c r="A220" s="1" t="s">
        <v>50</v>
      </c>
      <c r="B220" s="1" t="s">
        <v>132</v>
      </c>
      <c r="C220" s="1" t="s">
        <v>5</v>
      </c>
      <c r="D220" s="1" t="s">
        <v>160</v>
      </c>
      <c r="E220">
        <v>2.119212962962963E-2</v>
      </c>
    </row>
    <row r="221" spans="1:5" x14ac:dyDescent="0.25">
      <c r="A221" s="1" t="s">
        <v>50</v>
      </c>
      <c r="B221" s="1" t="s">
        <v>132</v>
      </c>
      <c r="C221" s="1" t="s">
        <v>5</v>
      </c>
      <c r="D221" s="1" t="s">
        <v>143</v>
      </c>
      <c r="E221">
        <v>1.539351851851852E-2</v>
      </c>
    </row>
    <row r="222" spans="1:5" x14ac:dyDescent="0.25">
      <c r="A222" s="1" t="s">
        <v>50</v>
      </c>
      <c r="B222" s="1" t="s">
        <v>132</v>
      </c>
      <c r="C222" s="1" t="s">
        <v>5</v>
      </c>
      <c r="D222" s="1" t="s">
        <v>162</v>
      </c>
      <c r="E222">
        <v>2.5497685185185189E-2</v>
      </c>
    </row>
    <row r="223" spans="1:5" x14ac:dyDescent="0.25">
      <c r="A223" s="1" t="s">
        <v>50</v>
      </c>
      <c r="B223" s="1" t="s">
        <v>132</v>
      </c>
      <c r="C223" s="1" t="s">
        <v>5</v>
      </c>
      <c r="D223" s="1" t="s">
        <v>163</v>
      </c>
      <c r="E223">
        <v>2.4999999999999998E-2</v>
      </c>
    </row>
    <row r="224" spans="1:5" x14ac:dyDescent="0.25">
      <c r="A224" s="1" t="s">
        <v>50</v>
      </c>
      <c r="B224" s="1" t="s">
        <v>132</v>
      </c>
      <c r="C224" s="1" t="s">
        <v>5</v>
      </c>
      <c r="D224" s="1" t="s">
        <v>139</v>
      </c>
      <c r="E224">
        <v>2.0370370370370369E-2</v>
      </c>
    </row>
    <row r="225" spans="1:5" x14ac:dyDescent="0.25">
      <c r="A225" s="1" t="s">
        <v>50</v>
      </c>
      <c r="B225" s="1" t="s">
        <v>132</v>
      </c>
      <c r="C225" s="1" t="s">
        <v>5</v>
      </c>
      <c r="D225" s="1" t="s">
        <v>170</v>
      </c>
      <c r="E225">
        <v>2.3796296296296298E-2</v>
      </c>
    </row>
    <row r="226" spans="1:5" x14ac:dyDescent="0.25">
      <c r="A226" s="1" t="s">
        <v>50</v>
      </c>
      <c r="B226" s="1" t="s">
        <v>132</v>
      </c>
      <c r="C226" s="1" t="s">
        <v>5</v>
      </c>
      <c r="D226" s="1" t="s">
        <v>171</v>
      </c>
      <c r="E226">
        <v>1.7962962962962962E-2</v>
      </c>
    </row>
    <row r="227" spans="1:5" x14ac:dyDescent="0.25">
      <c r="A227" s="1" t="s">
        <v>50</v>
      </c>
      <c r="B227" s="1" t="s">
        <v>132</v>
      </c>
      <c r="C227" s="1" t="s">
        <v>5</v>
      </c>
      <c r="D227" s="1" t="s">
        <v>172</v>
      </c>
      <c r="E227">
        <v>1.5694444444444445E-2</v>
      </c>
    </row>
    <row r="228" spans="1:5" x14ac:dyDescent="0.25">
      <c r="A228" s="1" t="s">
        <v>50</v>
      </c>
      <c r="B228" s="1" t="s">
        <v>132</v>
      </c>
      <c r="C228" s="1" t="s">
        <v>17</v>
      </c>
      <c r="D228" s="1" t="s">
        <v>134</v>
      </c>
      <c r="E228">
        <v>2.5034722222222222E-2</v>
      </c>
    </row>
    <row r="229" spans="1:5" x14ac:dyDescent="0.25">
      <c r="A229" s="1" t="s">
        <v>50</v>
      </c>
      <c r="B229" s="1" t="s">
        <v>132</v>
      </c>
      <c r="C229" s="1" t="s">
        <v>17</v>
      </c>
      <c r="D229" s="1" t="s">
        <v>234</v>
      </c>
      <c r="E229">
        <v>2.5451388888888888E-2</v>
      </c>
    </row>
    <row r="230" spans="1:5" x14ac:dyDescent="0.25">
      <c r="A230" s="1" t="s">
        <v>50</v>
      </c>
      <c r="B230" s="1" t="s">
        <v>132</v>
      </c>
      <c r="C230" s="1" t="s">
        <v>17</v>
      </c>
      <c r="D230" s="1" t="s">
        <v>238</v>
      </c>
      <c r="E230">
        <v>2.1527777777777781E-2</v>
      </c>
    </row>
    <row r="231" spans="1:5" x14ac:dyDescent="0.25">
      <c r="A231" s="1" t="s">
        <v>50</v>
      </c>
      <c r="B231" s="1" t="s">
        <v>132</v>
      </c>
      <c r="C231" s="1" t="s">
        <v>17</v>
      </c>
      <c r="D231" s="1" t="s">
        <v>143</v>
      </c>
      <c r="E231">
        <v>1.7951388888888888E-2</v>
      </c>
    </row>
    <row r="232" spans="1:5" x14ac:dyDescent="0.25">
      <c r="A232" s="1" t="s">
        <v>50</v>
      </c>
      <c r="B232" s="1" t="s">
        <v>132</v>
      </c>
      <c r="C232" s="1" t="s">
        <v>17</v>
      </c>
      <c r="D232" s="1" t="s">
        <v>236</v>
      </c>
      <c r="E232">
        <v>2.5914351851851855E-2</v>
      </c>
    </row>
    <row r="233" spans="1:5" x14ac:dyDescent="0.25">
      <c r="A233" s="1" t="s">
        <v>50</v>
      </c>
      <c r="B233" s="1" t="s">
        <v>132</v>
      </c>
      <c r="C233" s="1" t="s">
        <v>44</v>
      </c>
      <c r="D233" s="1" t="s">
        <v>134</v>
      </c>
      <c r="E233">
        <v>1.3611111111111114E-2</v>
      </c>
    </row>
    <row r="234" spans="1:5" x14ac:dyDescent="0.25">
      <c r="A234" s="1" t="s">
        <v>50</v>
      </c>
      <c r="B234" s="1" t="s">
        <v>132</v>
      </c>
      <c r="C234" s="1" t="s">
        <v>44</v>
      </c>
      <c r="D234" s="1" t="s">
        <v>142</v>
      </c>
      <c r="E234">
        <v>1.0763888888888891E-2</v>
      </c>
    </row>
    <row r="235" spans="1:5" x14ac:dyDescent="0.25">
      <c r="A235" s="1" t="s">
        <v>50</v>
      </c>
      <c r="B235" s="1" t="s">
        <v>132</v>
      </c>
      <c r="C235" s="1" t="s">
        <v>44</v>
      </c>
      <c r="D235" s="1" t="s">
        <v>143</v>
      </c>
      <c r="E235">
        <v>1.0844907407407407E-2</v>
      </c>
    </row>
    <row r="236" spans="1:5" x14ac:dyDescent="0.25">
      <c r="A236" s="1" t="s">
        <v>50</v>
      </c>
      <c r="B236" s="1" t="s">
        <v>132</v>
      </c>
      <c r="C236" s="1" t="s">
        <v>44</v>
      </c>
      <c r="D236" s="1" t="s">
        <v>139</v>
      </c>
      <c r="E236">
        <v>1.2569444444444446E-2</v>
      </c>
    </row>
    <row r="237" spans="1:5" x14ac:dyDescent="0.25">
      <c r="A237" s="1" t="s">
        <v>52</v>
      </c>
      <c r="B237" s="1" t="s">
        <v>132</v>
      </c>
      <c r="C237" s="1" t="s">
        <v>5</v>
      </c>
      <c r="D237" s="1" t="s">
        <v>150</v>
      </c>
      <c r="E237">
        <v>2.2962962962962966E-2</v>
      </c>
    </row>
    <row r="238" spans="1:5" x14ac:dyDescent="0.25">
      <c r="A238" s="1" t="s">
        <v>52</v>
      </c>
      <c r="B238" s="1" t="s">
        <v>132</v>
      </c>
      <c r="C238" s="1" t="s">
        <v>5</v>
      </c>
      <c r="D238" s="1" t="s">
        <v>151</v>
      </c>
      <c r="E238">
        <v>1.9432870370370371E-2</v>
      </c>
    </row>
    <row r="239" spans="1:5" x14ac:dyDescent="0.25">
      <c r="A239" s="1" t="s">
        <v>52</v>
      </c>
      <c r="B239" s="1" t="s">
        <v>132</v>
      </c>
      <c r="C239" s="1" t="s">
        <v>5</v>
      </c>
      <c r="D239" s="1" t="s">
        <v>152</v>
      </c>
      <c r="E239">
        <v>1.9594907407407405E-2</v>
      </c>
    </row>
    <row r="240" spans="1:5" x14ac:dyDescent="0.25">
      <c r="A240" s="1" t="s">
        <v>52</v>
      </c>
      <c r="B240" s="1" t="s">
        <v>132</v>
      </c>
      <c r="C240" s="1" t="s">
        <v>5</v>
      </c>
      <c r="D240" s="1" t="s">
        <v>173</v>
      </c>
      <c r="E240">
        <v>1.9791666666666666E-2</v>
      </c>
    </row>
    <row r="241" spans="1:5" x14ac:dyDescent="0.25">
      <c r="A241" s="1" t="s">
        <v>52</v>
      </c>
      <c r="B241" s="1" t="s">
        <v>132</v>
      </c>
      <c r="C241" s="1" t="s">
        <v>5</v>
      </c>
      <c r="D241" s="1" t="s">
        <v>140</v>
      </c>
      <c r="E241">
        <v>1.9571759259259257E-2</v>
      </c>
    </row>
    <row r="242" spans="1:5" x14ac:dyDescent="0.25">
      <c r="A242" s="1" t="s">
        <v>52</v>
      </c>
      <c r="B242" s="1" t="s">
        <v>132</v>
      </c>
      <c r="C242" s="1" t="s">
        <v>5</v>
      </c>
      <c r="D242" s="1" t="s">
        <v>134</v>
      </c>
      <c r="E242">
        <v>1.7094907407407409E-2</v>
      </c>
    </row>
    <row r="243" spans="1:5" x14ac:dyDescent="0.25">
      <c r="A243" s="1" t="s">
        <v>52</v>
      </c>
      <c r="B243" s="1" t="s">
        <v>132</v>
      </c>
      <c r="C243" s="1" t="s">
        <v>5</v>
      </c>
      <c r="D243" s="1" t="s">
        <v>145</v>
      </c>
      <c r="E243">
        <v>1.9594907407407405E-2</v>
      </c>
    </row>
    <row r="244" spans="1:5" x14ac:dyDescent="0.25">
      <c r="A244" s="1" t="s">
        <v>52</v>
      </c>
      <c r="B244" s="1" t="s">
        <v>132</v>
      </c>
      <c r="C244" s="1" t="s">
        <v>5</v>
      </c>
      <c r="D244" s="1" t="s">
        <v>174</v>
      </c>
      <c r="E244">
        <v>1.818287037037037E-2</v>
      </c>
    </row>
    <row r="245" spans="1:5" x14ac:dyDescent="0.25">
      <c r="A245" s="1" t="s">
        <v>52</v>
      </c>
      <c r="B245" s="1" t="s">
        <v>132</v>
      </c>
      <c r="C245" s="1" t="s">
        <v>5</v>
      </c>
      <c r="D245" s="1" t="s">
        <v>160</v>
      </c>
      <c r="E245">
        <v>2.3067129629629632E-2</v>
      </c>
    </row>
    <row r="246" spans="1:5" x14ac:dyDescent="0.25">
      <c r="A246" s="1" t="s">
        <v>52</v>
      </c>
      <c r="B246" s="1" t="s">
        <v>132</v>
      </c>
      <c r="C246" s="1" t="s">
        <v>5</v>
      </c>
      <c r="D246" s="1" t="s">
        <v>177</v>
      </c>
      <c r="E246">
        <v>1.712962962962963E-2</v>
      </c>
    </row>
    <row r="247" spans="1:5" x14ac:dyDescent="0.25">
      <c r="A247" s="1" t="s">
        <v>52</v>
      </c>
      <c r="B247" s="1" t="s">
        <v>132</v>
      </c>
      <c r="C247" s="1" t="s">
        <v>5</v>
      </c>
      <c r="D247" s="1" t="s">
        <v>142</v>
      </c>
      <c r="E247">
        <v>1.5648148148148151E-2</v>
      </c>
    </row>
    <row r="248" spans="1:5" x14ac:dyDescent="0.25">
      <c r="A248" s="1" t="s">
        <v>52</v>
      </c>
      <c r="B248" s="1" t="s">
        <v>132</v>
      </c>
      <c r="C248" s="1" t="s">
        <v>5</v>
      </c>
      <c r="D248" s="1" t="s">
        <v>143</v>
      </c>
      <c r="E248">
        <v>1.5335648148148147E-2</v>
      </c>
    </row>
    <row r="249" spans="1:5" x14ac:dyDescent="0.25">
      <c r="A249" s="1" t="s">
        <v>52</v>
      </c>
      <c r="B249" s="1" t="s">
        <v>132</v>
      </c>
      <c r="C249" s="1" t="s">
        <v>5</v>
      </c>
      <c r="D249" s="1" t="s">
        <v>161</v>
      </c>
      <c r="E249">
        <v>2.1446759259259259E-2</v>
      </c>
    </row>
    <row r="250" spans="1:5" x14ac:dyDescent="0.25">
      <c r="A250" s="1" t="s">
        <v>52</v>
      </c>
      <c r="B250" s="1" t="s">
        <v>132</v>
      </c>
      <c r="C250" s="1" t="s">
        <v>5</v>
      </c>
      <c r="D250" s="1" t="s">
        <v>162</v>
      </c>
      <c r="E250">
        <v>2.1377314814814818E-2</v>
      </c>
    </row>
    <row r="251" spans="1:5" x14ac:dyDescent="0.25">
      <c r="A251" s="1" t="s">
        <v>52</v>
      </c>
      <c r="B251" s="1" t="s">
        <v>132</v>
      </c>
      <c r="C251" s="1" t="s">
        <v>5</v>
      </c>
      <c r="D251" s="1" t="s">
        <v>163</v>
      </c>
      <c r="E251">
        <v>3.0648148148148147E-2</v>
      </c>
    </row>
    <row r="252" spans="1:5" x14ac:dyDescent="0.25">
      <c r="A252" s="1" t="s">
        <v>52</v>
      </c>
      <c r="B252" s="1" t="s">
        <v>132</v>
      </c>
      <c r="C252" s="1" t="s">
        <v>5</v>
      </c>
      <c r="D252" s="1" t="s">
        <v>165</v>
      </c>
      <c r="E252">
        <v>2.2210648148148149E-2</v>
      </c>
    </row>
    <row r="253" spans="1:5" x14ac:dyDescent="0.25">
      <c r="A253" s="1" t="s">
        <v>52</v>
      </c>
      <c r="B253" s="1" t="s">
        <v>132</v>
      </c>
      <c r="C253" s="1" t="s">
        <v>5</v>
      </c>
      <c r="D253" s="1" t="s">
        <v>166</v>
      </c>
      <c r="E253">
        <v>2.7604166666666666E-2</v>
      </c>
    </row>
    <row r="254" spans="1:5" x14ac:dyDescent="0.25">
      <c r="A254" s="1" t="s">
        <v>52</v>
      </c>
      <c r="B254" s="1" t="s">
        <v>132</v>
      </c>
      <c r="C254" s="1" t="s">
        <v>5</v>
      </c>
      <c r="D254" s="1" t="s">
        <v>170</v>
      </c>
      <c r="E254">
        <v>2.1539351851851851E-2</v>
      </c>
    </row>
    <row r="255" spans="1:5" x14ac:dyDescent="0.25">
      <c r="A255" s="1" t="s">
        <v>52</v>
      </c>
      <c r="B255" s="1" t="s">
        <v>132</v>
      </c>
      <c r="C255" s="1" t="s">
        <v>5</v>
      </c>
      <c r="D255" s="1" t="s">
        <v>171</v>
      </c>
      <c r="E255">
        <v>1.7453703703703704E-2</v>
      </c>
    </row>
    <row r="256" spans="1:5" x14ac:dyDescent="0.25">
      <c r="A256" s="1" t="s">
        <v>52</v>
      </c>
      <c r="B256" s="1" t="s">
        <v>132</v>
      </c>
      <c r="C256" s="1" t="s">
        <v>5</v>
      </c>
      <c r="D256" s="1" t="s">
        <v>172</v>
      </c>
      <c r="E256">
        <v>1.6759259259259258E-2</v>
      </c>
    </row>
    <row r="257" spans="1:5" x14ac:dyDescent="0.25">
      <c r="A257" s="1" t="s">
        <v>52</v>
      </c>
      <c r="B257" s="1" t="s">
        <v>132</v>
      </c>
      <c r="C257" s="1" t="s">
        <v>17</v>
      </c>
      <c r="D257" s="1" t="s">
        <v>134</v>
      </c>
      <c r="E257">
        <v>2.4270833333333335E-2</v>
      </c>
    </row>
    <row r="258" spans="1:5" x14ac:dyDescent="0.25">
      <c r="A258" s="1" t="s">
        <v>52</v>
      </c>
      <c r="B258" s="1" t="s">
        <v>132</v>
      </c>
      <c r="C258" s="1" t="s">
        <v>17</v>
      </c>
      <c r="D258" s="1" t="s">
        <v>234</v>
      </c>
      <c r="E258">
        <v>2.7349537037037037E-2</v>
      </c>
    </row>
    <row r="259" spans="1:5" x14ac:dyDescent="0.25">
      <c r="A259" s="1" t="s">
        <v>52</v>
      </c>
      <c r="B259" s="1" t="s">
        <v>132</v>
      </c>
      <c r="C259" s="1" t="s">
        <v>17</v>
      </c>
      <c r="D259" s="1" t="s">
        <v>238</v>
      </c>
      <c r="E259">
        <v>2.344907407407407E-2</v>
      </c>
    </row>
    <row r="260" spans="1:5" x14ac:dyDescent="0.25">
      <c r="A260" s="1" t="s">
        <v>52</v>
      </c>
      <c r="B260" s="1" t="s">
        <v>132</v>
      </c>
      <c r="C260" s="1" t="s">
        <v>17</v>
      </c>
      <c r="D260" s="1" t="s">
        <v>142</v>
      </c>
      <c r="E260">
        <v>2.476851851851852E-2</v>
      </c>
    </row>
    <row r="261" spans="1:5" x14ac:dyDescent="0.25">
      <c r="A261" s="1" t="s">
        <v>52</v>
      </c>
      <c r="B261" s="1" t="s">
        <v>132</v>
      </c>
      <c r="C261" s="1" t="s">
        <v>17</v>
      </c>
      <c r="D261" s="1" t="s">
        <v>143</v>
      </c>
      <c r="E261">
        <v>1.8645833333333334E-2</v>
      </c>
    </row>
    <row r="262" spans="1:5" x14ac:dyDescent="0.25">
      <c r="A262" s="1" t="s">
        <v>52</v>
      </c>
      <c r="B262" s="1" t="s">
        <v>132</v>
      </c>
      <c r="C262" s="1" t="s">
        <v>17</v>
      </c>
      <c r="D262" s="1" t="s">
        <v>236</v>
      </c>
      <c r="E262">
        <v>2.991898148148148E-2</v>
      </c>
    </row>
    <row r="263" spans="1:5" x14ac:dyDescent="0.25">
      <c r="A263" s="1" t="s">
        <v>52</v>
      </c>
      <c r="B263" s="1" t="s">
        <v>132</v>
      </c>
      <c r="C263" s="1" t="s">
        <v>44</v>
      </c>
      <c r="D263" s="1" t="s">
        <v>140</v>
      </c>
      <c r="E263">
        <v>1.2905092592592591E-2</v>
      </c>
    </row>
    <row r="264" spans="1:5" x14ac:dyDescent="0.25">
      <c r="A264" s="1" t="s">
        <v>52</v>
      </c>
      <c r="B264" s="1" t="s">
        <v>132</v>
      </c>
      <c r="C264" s="1" t="s">
        <v>44</v>
      </c>
      <c r="D264" s="1" t="s">
        <v>134</v>
      </c>
      <c r="E264">
        <v>1.1122685185185185E-2</v>
      </c>
    </row>
    <row r="265" spans="1:5" x14ac:dyDescent="0.25">
      <c r="A265" s="1" t="s">
        <v>52</v>
      </c>
      <c r="B265" s="1" t="s">
        <v>132</v>
      </c>
      <c r="C265" s="1" t="s">
        <v>44</v>
      </c>
      <c r="D265" s="1" t="s">
        <v>142</v>
      </c>
      <c r="E265">
        <v>1.1273148148148148E-2</v>
      </c>
    </row>
    <row r="266" spans="1:5" x14ac:dyDescent="0.25">
      <c r="A266" s="1" t="s">
        <v>52</v>
      </c>
      <c r="B266" s="1" t="s">
        <v>132</v>
      </c>
      <c r="C266" s="1" t="s">
        <v>44</v>
      </c>
      <c r="D266" s="1" t="s">
        <v>143</v>
      </c>
      <c r="E266">
        <v>9.8495370370370369E-3</v>
      </c>
    </row>
    <row r="267" spans="1:5" x14ac:dyDescent="0.25">
      <c r="A267" s="1" t="s">
        <v>52</v>
      </c>
      <c r="B267" s="1" t="s">
        <v>132</v>
      </c>
      <c r="C267" s="1" t="s">
        <v>44</v>
      </c>
      <c r="D267" s="1" t="s">
        <v>139</v>
      </c>
      <c r="E267">
        <v>1.1377314814814814E-2</v>
      </c>
    </row>
    <row r="268" spans="1:5" x14ac:dyDescent="0.25">
      <c r="A268" s="1" t="s">
        <v>43</v>
      </c>
      <c r="B268" s="1" t="s">
        <v>132</v>
      </c>
      <c r="C268" s="1" t="s">
        <v>5</v>
      </c>
      <c r="D268" s="1" t="s">
        <v>147</v>
      </c>
      <c r="E268">
        <v>2.5162037037037038E-2</v>
      </c>
    </row>
    <row r="269" spans="1:5" x14ac:dyDescent="0.25">
      <c r="A269" s="1" t="s">
        <v>43</v>
      </c>
      <c r="B269" s="1" t="s">
        <v>132</v>
      </c>
      <c r="C269" s="1" t="s">
        <v>5</v>
      </c>
      <c r="D269" s="1" t="s">
        <v>148</v>
      </c>
      <c r="E269">
        <v>1.252314814814815E-2</v>
      </c>
    </row>
    <row r="270" spans="1:5" x14ac:dyDescent="0.25">
      <c r="A270" s="1" t="s">
        <v>43</v>
      </c>
      <c r="B270" s="1" t="s">
        <v>132</v>
      </c>
      <c r="C270" s="1" t="s">
        <v>5</v>
      </c>
      <c r="D270" s="1" t="s">
        <v>149</v>
      </c>
      <c r="E270">
        <v>1.3703703703703704E-2</v>
      </c>
    </row>
    <row r="271" spans="1:5" x14ac:dyDescent="0.25">
      <c r="A271" s="1" t="s">
        <v>43</v>
      </c>
      <c r="B271" s="1" t="s">
        <v>132</v>
      </c>
      <c r="C271" s="1" t="s">
        <v>5</v>
      </c>
      <c r="D271" s="1" t="s">
        <v>151</v>
      </c>
      <c r="E271">
        <v>1.3657407407407408E-2</v>
      </c>
    </row>
    <row r="272" spans="1:5" x14ac:dyDescent="0.25">
      <c r="A272" s="1" t="s">
        <v>43</v>
      </c>
      <c r="B272" s="1" t="s">
        <v>132</v>
      </c>
      <c r="C272" s="1" t="s">
        <v>5</v>
      </c>
      <c r="D272" s="1" t="s">
        <v>152</v>
      </c>
      <c r="E272">
        <v>1.5000000000000001E-2</v>
      </c>
    </row>
    <row r="273" spans="1:5" x14ac:dyDescent="0.25">
      <c r="A273" s="1" t="s">
        <v>43</v>
      </c>
      <c r="B273" s="1" t="s">
        <v>132</v>
      </c>
      <c r="C273" s="1" t="s">
        <v>5</v>
      </c>
      <c r="D273" s="1" t="s">
        <v>173</v>
      </c>
      <c r="E273">
        <v>1.5590277777777778E-2</v>
      </c>
    </row>
    <row r="274" spans="1:5" x14ac:dyDescent="0.25">
      <c r="A274" s="1" t="s">
        <v>43</v>
      </c>
      <c r="B274" s="1" t="s">
        <v>132</v>
      </c>
      <c r="C274" s="1" t="s">
        <v>5</v>
      </c>
      <c r="D274" s="1" t="s">
        <v>140</v>
      </c>
      <c r="E274">
        <v>1.4421296296296295E-2</v>
      </c>
    </row>
    <row r="275" spans="1:5" x14ac:dyDescent="0.25">
      <c r="A275" s="1" t="s">
        <v>43</v>
      </c>
      <c r="B275" s="1" t="s">
        <v>132</v>
      </c>
      <c r="C275" s="1" t="s">
        <v>5</v>
      </c>
      <c r="D275" s="1" t="s">
        <v>134</v>
      </c>
      <c r="E275">
        <v>1.2210648148148146E-2</v>
      </c>
    </row>
    <row r="276" spans="1:5" x14ac:dyDescent="0.25">
      <c r="A276" s="1" t="s">
        <v>43</v>
      </c>
      <c r="B276" s="1" t="s">
        <v>132</v>
      </c>
      <c r="C276" s="1" t="s">
        <v>5</v>
      </c>
      <c r="D276" s="1" t="s">
        <v>145</v>
      </c>
      <c r="E276">
        <v>1.3657407407407408E-2</v>
      </c>
    </row>
    <row r="277" spans="1:5" x14ac:dyDescent="0.25">
      <c r="A277" s="1" t="s">
        <v>43</v>
      </c>
      <c r="B277" s="1" t="s">
        <v>132</v>
      </c>
      <c r="C277" s="1" t="s">
        <v>5</v>
      </c>
      <c r="D277" s="1" t="s">
        <v>146</v>
      </c>
      <c r="E277">
        <v>1.9768518518518515E-2</v>
      </c>
    </row>
    <row r="278" spans="1:5" x14ac:dyDescent="0.25">
      <c r="A278" s="1" t="s">
        <v>43</v>
      </c>
      <c r="B278" s="1" t="s">
        <v>132</v>
      </c>
      <c r="C278" s="1" t="s">
        <v>5</v>
      </c>
      <c r="D278" s="1" t="s">
        <v>153</v>
      </c>
      <c r="E278">
        <v>1.6180555555555556E-2</v>
      </c>
    </row>
    <row r="279" spans="1:5" x14ac:dyDescent="0.25">
      <c r="A279" s="1" t="s">
        <v>43</v>
      </c>
      <c r="B279" s="1" t="s">
        <v>132</v>
      </c>
      <c r="C279" s="1" t="s">
        <v>5</v>
      </c>
      <c r="D279" s="1" t="s">
        <v>155</v>
      </c>
      <c r="E279">
        <v>1.5416666666666667E-2</v>
      </c>
    </row>
    <row r="280" spans="1:5" x14ac:dyDescent="0.25">
      <c r="A280" s="1" t="s">
        <v>43</v>
      </c>
      <c r="B280" s="1" t="s">
        <v>132</v>
      </c>
      <c r="C280" s="1" t="s">
        <v>5</v>
      </c>
      <c r="D280" s="1" t="s">
        <v>156</v>
      </c>
      <c r="E280">
        <v>1.8506944444444444E-2</v>
      </c>
    </row>
    <row r="281" spans="1:5" x14ac:dyDescent="0.25">
      <c r="A281" s="1" t="s">
        <v>43</v>
      </c>
      <c r="B281" s="1" t="s">
        <v>132</v>
      </c>
      <c r="C281" s="1" t="s">
        <v>5</v>
      </c>
      <c r="D281" s="1" t="s">
        <v>157</v>
      </c>
      <c r="E281">
        <v>2.0381944444444446E-2</v>
      </c>
    </row>
    <row r="282" spans="1:5" x14ac:dyDescent="0.25">
      <c r="A282" s="1" t="s">
        <v>43</v>
      </c>
      <c r="B282" s="1" t="s">
        <v>132</v>
      </c>
      <c r="C282" s="1" t="s">
        <v>5</v>
      </c>
      <c r="D282" s="1" t="s">
        <v>174</v>
      </c>
      <c r="E282">
        <v>1.4849537037037036E-2</v>
      </c>
    </row>
    <row r="283" spans="1:5" x14ac:dyDescent="0.25">
      <c r="A283" s="1" t="s">
        <v>43</v>
      </c>
      <c r="B283" s="1" t="s">
        <v>132</v>
      </c>
      <c r="C283" s="1" t="s">
        <v>5</v>
      </c>
      <c r="D283" s="1" t="s">
        <v>141</v>
      </c>
      <c r="E283">
        <v>1.1180555555555556E-2</v>
      </c>
    </row>
    <row r="284" spans="1:5" x14ac:dyDescent="0.25">
      <c r="A284" s="1" t="s">
        <v>43</v>
      </c>
      <c r="B284" s="1" t="s">
        <v>132</v>
      </c>
      <c r="C284" s="1" t="s">
        <v>5</v>
      </c>
      <c r="D284" s="1" t="s">
        <v>175</v>
      </c>
      <c r="E284">
        <v>1.5486111111111112E-2</v>
      </c>
    </row>
    <row r="285" spans="1:5" x14ac:dyDescent="0.25">
      <c r="A285" s="1" t="s">
        <v>43</v>
      </c>
      <c r="B285" s="1" t="s">
        <v>132</v>
      </c>
      <c r="C285" s="1" t="s">
        <v>5</v>
      </c>
      <c r="D285" s="1" t="s">
        <v>284</v>
      </c>
      <c r="E285">
        <v>1.275462962962963E-2</v>
      </c>
    </row>
    <row r="286" spans="1:5" x14ac:dyDescent="0.25">
      <c r="A286" s="1" t="s">
        <v>43</v>
      </c>
      <c r="B286" s="1" t="s">
        <v>132</v>
      </c>
      <c r="C286" s="1" t="s">
        <v>5</v>
      </c>
      <c r="D286" s="1" t="s">
        <v>158</v>
      </c>
      <c r="E286">
        <v>2.5555555555555554E-2</v>
      </c>
    </row>
    <row r="287" spans="1:5" x14ac:dyDescent="0.25">
      <c r="A287" s="1" t="s">
        <v>43</v>
      </c>
      <c r="B287" s="1" t="s">
        <v>132</v>
      </c>
      <c r="C287" s="1" t="s">
        <v>5</v>
      </c>
      <c r="D287" s="1" t="s">
        <v>159</v>
      </c>
      <c r="E287">
        <v>2.0231481481481482E-2</v>
      </c>
    </row>
    <row r="288" spans="1:5" x14ac:dyDescent="0.25">
      <c r="A288" s="1" t="s">
        <v>43</v>
      </c>
      <c r="B288" s="1" t="s">
        <v>132</v>
      </c>
      <c r="C288" s="1" t="s">
        <v>5</v>
      </c>
      <c r="D288" s="1" t="s">
        <v>176</v>
      </c>
      <c r="E288">
        <v>1.7361111111111112E-2</v>
      </c>
    </row>
    <row r="289" spans="1:5" x14ac:dyDescent="0.25">
      <c r="A289" s="1" t="s">
        <v>43</v>
      </c>
      <c r="B289" s="1" t="s">
        <v>132</v>
      </c>
      <c r="C289" s="1" t="s">
        <v>5</v>
      </c>
      <c r="D289" s="1" t="s">
        <v>142</v>
      </c>
      <c r="E289">
        <v>1.1504629629629629E-2</v>
      </c>
    </row>
    <row r="290" spans="1:5" x14ac:dyDescent="0.25">
      <c r="A290" s="1" t="s">
        <v>43</v>
      </c>
      <c r="B290" s="1" t="s">
        <v>132</v>
      </c>
      <c r="C290" s="1" t="s">
        <v>5</v>
      </c>
      <c r="D290" s="1" t="s">
        <v>143</v>
      </c>
      <c r="E290">
        <v>9.6990740740740735E-3</v>
      </c>
    </row>
    <row r="291" spans="1:5" x14ac:dyDescent="0.25">
      <c r="A291" s="1" t="s">
        <v>43</v>
      </c>
      <c r="B291" s="1" t="s">
        <v>132</v>
      </c>
      <c r="C291" s="1" t="s">
        <v>5</v>
      </c>
      <c r="D291" s="1" t="s">
        <v>178</v>
      </c>
      <c r="E291">
        <v>1.1307870370370371E-2</v>
      </c>
    </row>
    <row r="292" spans="1:5" x14ac:dyDescent="0.25">
      <c r="A292" s="1" t="s">
        <v>43</v>
      </c>
      <c r="B292" s="1" t="s">
        <v>132</v>
      </c>
      <c r="C292" s="1" t="s">
        <v>5</v>
      </c>
      <c r="D292" s="1" t="s">
        <v>162</v>
      </c>
      <c r="E292">
        <v>1.5324074074074073E-2</v>
      </c>
    </row>
    <row r="293" spans="1:5" x14ac:dyDescent="0.25">
      <c r="A293" s="1" t="s">
        <v>43</v>
      </c>
      <c r="B293" s="1" t="s">
        <v>132</v>
      </c>
      <c r="C293" s="1" t="s">
        <v>5</v>
      </c>
      <c r="D293" s="1" t="s">
        <v>163</v>
      </c>
      <c r="E293">
        <v>2.3969907407407409E-2</v>
      </c>
    </row>
    <row r="294" spans="1:5" x14ac:dyDescent="0.25">
      <c r="A294" s="1" t="s">
        <v>43</v>
      </c>
      <c r="B294" s="1" t="s">
        <v>132</v>
      </c>
      <c r="C294" s="1" t="s">
        <v>5</v>
      </c>
      <c r="D294" s="1" t="s">
        <v>164</v>
      </c>
      <c r="E294">
        <v>1.7511574074074072E-2</v>
      </c>
    </row>
    <row r="295" spans="1:5" x14ac:dyDescent="0.25">
      <c r="A295" s="1" t="s">
        <v>43</v>
      </c>
      <c r="B295" s="1" t="s">
        <v>132</v>
      </c>
      <c r="C295" s="1" t="s">
        <v>5</v>
      </c>
      <c r="D295" s="1" t="s">
        <v>179</v>
      </c>
      <c r="E295">
        <v>1.1701388888888891E-2</v>
      </c>
    </row>
    <row r="296" spans="1:5" x14ac:dyDescent="0.25">
      <c r="A296" s="1" t="s">
        <v>43</v>
      </c>
      <c r="B296" s="1" t="s">
        <v>132</v>
      </c>
      <c r="C296" s="1" t="s">
        <v>5</v>
      </c>
      <c r="D296" s="1" t="s">
        <v>180</v>
      </c>
      <c r="E296">
        <v>1.7615740740740741E-2</v>
      </c>
    </row>
    <row r="297" spans="1:5" x14ac:dyDescent="0.25">
      <c r="A297" s="1" t="s">
        <v>43</v>
      </c>
      <c r="B297" s="1" t="s">
        <v>132</v>
      </c>
      <c r="C297" s="1" t="s">
        <v>5</v>
      </c>
      <c r="D297" s="1" t="s">
        <v>165</v>
      </c>
      <c r="E297">
        <v>1.4050925925925927E-2</v>
      </c>
    </row>
    <row r="298" spans="1:5" x14ac:dyDescent="0.25">
      <c r="A298" s="1" t="s">
        <v>43</v>
      </c>
      <c r="B298" s="1" t="s">
        <v>132</v>
      </c>
      <c r="C298" s="1" t="s">
        <v>5</v>
      </c>
      <c r="D298" s="1" t="s">
        <v>139</v>
      </c>
      <c r="E298">
        <v>2.2291666666666668E-2</v>
      </c>
    </row>
    <row r="299" spans="1:5" x14ac:dyDescent="0.25">
      <c r="A299" s="1" t="s">
        <v>43</v>
      </c>
      <c r="B299" s="1" t="s">
        <v>132</v>
      </c>
      <c r="C299" s="1" t="s">
        <v>5</v>
      </c>
      <c r="D299" s="1" t="s">
        <v>181</v>
      </c>
      <c r="E299">
        <v>1.255787037037037E-2</v>
      </c>
    </row>
    <row r="300" spans="1:5" x14ac:dyDescent="0.25">
      <c r="A300" s="1" t="s">
        <v>43</v>
      </c>
      <c r="B300" s="1" t="s">
        <v>132</v>
      </c>
      <c r="C300" s="1" t="s">
        <v>5</v>
      </c>
      <c r="D300" s="1" t="s">
        <v>166</v>
      </c>
      <c r="E300">
        <v>2.2777777777777775E-2</v>
      </c>
    </row>
    <row r="301" spans="1:5" x14ac:dyDescent="0.25">
      <c r="A301" s="1" t="s">
        <v>43</v>
      </c>
      <c r="B301" s="1" t="s">
        <v>132</v>
      </c>
      <c r="C301" s="1" t="s">
        <v>5</v>
      </c>
      <c r="D301" s="1" t="s">
        <v>167</v>
      </c>
      <c r="E301">
        <v>2.6377314814814815E-2</v>
      </c>
    </row>
    <row r="302" spans="1:5" x14ac:dyDescent="0.25">
      <c r="A302" s="1" t="s">
        <v>43</v>
      </c>
      <c r="B302" s="1" t="s">
        <v>132</v>
      </c>
      <c r="C302" s="1" t="s">
        <v>5</v>
      </c>
      <c r="D302" s="1" t="s">
        <v>168</v>
      </c>
      <c r="E302">
        <v>1.1990740740740739E-2</v>
      </c>
    </row>
    <row r="303" spans="1:5" x14ac:dyDescent="0.25">
      <c r="A303" s="1" t="s">
        <v>43</v>
      </c>
      <c r="B303" s="1" t="s">
        <v>132</v>
      </c>
      <c r="C303" s="1" t="s">
        <v>5</v>
      </c>
      <c r="D303" s="1" t="s">
        <v>169</v>
      </c>
      <c r="E303">
        <v>1.2592592592592593E-2</v>
      </c>
    </row>
    <row r="304" spans="1:5" x14ac:dyDescent="0.25">
      <c r="A304" s="1" t="s">
        <v>43</v>
      </c>
      <c r="B304" s="1" t="s">
        <v>132</v>
      </c>
      <c r="C304" s="1" t="s">
        <v>5</v>
      </c>
      <c r="D304" s="1" t="s">
        <v>170</v>
      </c>
      <c r="E304">
        <v>1.6932870370370369E-2</v>
      </c>
    </row>
    <row r="305" spans="1:5" x14ac:dyDescent="0.25">
      <c r="A305" s="1" t="s">
        <v>43</v>
      </c>
      <c r="B305" s="1" t="s">
        <v>132</v>
      </c>
      <c r="C305" s="1" t="s">
        <v>5</v>
      </c>
      <c r="D305" s="1" t="s">
        <v>171</v>
      </c>
      <c r="E305">
        <v>1.2129629629629629E-2</v>
      </c>
    </row>
    <row r="306" spans="1:5" x14ac:dyDescent="0.25">
      <c r="A306" s="1" t="s">
        <v>43</v>
      </c>
      <c r="B306" s="1" t="s">
        <v>132</v>
      </c>
      <c r="C306" s="1" t="s">
        <v>5</v>
      </c>
      <c r="D306" s="1" t="s">
        <v>182</v>
      </c>
      <c r="E306">
        <v>2.4814814814814817E-2</v>
      </c>
    </row>
    <row r="307" spans="1:5" x14ac:dyDescent="0.25">
      <c r="A307" s="1" t="s">
        <v>43</v>
      </c>
      <c r="B307" s="1" t="s">
        <v>132</v>
      </c>
      <c r="C307" s="1" t="s">
        <v>5</v>
      </c>
      <c r="D307" s="1" t="s">
        <v>172</v>
      </c>
      <c r="E307">
        <v>1.0983796296296297E-2</v>
      </c>
    </row>
    <row r="308" spans="1:5" x14ac:dyDescent="0.25">
      <c r="A308" s="1" t="s">
        <v>43</v>
      </c>
      <c r="B308" s="1" t="s">
        <v>132</v>
      </c>
      <c r="C308" s="1" t="s">
        <v>17</v>
      </c>
      <c r="D308" s="1" t="s">
        <v>148</v>
      </c>
      <c r="E308">
        <v>1.7430555555555557E-2</v>
      </c>
    </row>
    <row r="309" spans="1:5" x14ac:dyDescent="0.25">
      <c r="A309" s="1" t="s">
        <v>43</v>
      </c>
      <c r="B309" s="1" t="s">
        <v>132</v>
      </c>
      <c r="C309" s="1" t="s">
        <v>17</v>
      </c>
      <c r="D309" s="1" t="s">
        <v>152</v>
      </c>
      <c r="E309">
        <v>2.8923611111111108E-2</v>
      </c>
    </row>
    <row r="310" spans="1:5" x14ac:dyDescent="0.25">
      <c r="A310" s="1" t="s">
        <v>43</v>
      </c>
      <c r="B310" s="1" t="s">
        <v>132</v>
      </c>
      <c r="C310" s="1" t="s">
        <v>17</v>
      </c>
      <c r="D310" s="1" t="s">
        <v>134</v>
      </c>
      <c r="E310">
        <v>1.681712962962963E-2</v>
      </c>
    </row>
    <row r="311" spans="1:5" x14ac:dyDescent="0.25">
      <c r="A311" s="1" t="s">
        <v>43</v>
      </c>
      <c r="B311" s="1" t="s">
        <v>132</v>
      </c>
      <c r="C311" s="1" t="s">
        <v>17</v>
      </c>
      <c r="D311" s="1" t="s">
        <v>232</v>
      </c>
      <c r="E311">
        <v>1.4884259259259259E-2</v>
      </c>
    </row>
    <row r="312" spans="1:5" x14ac:dyDescent="0.25">
      <c r="A312" s="1" t="s">
        <v>43</v>
      </c>
      <c r="B312" s="1" t="s">
        <v>132</v>
      </c>
      <c r="C312" s="1" t="s">
        <v>17</v>
      </c>
      <c r="D312" s="1" t="s">
        <v>233</v>
      </c>
      <c r="E312">
        <v>2.1099537037037038E-2</v>
      </c>
    </row>
    <row r="313" spans="1:5" x14ac:dyDescent="0.25">
      <c r="A313" s="1" t="s">
        <v>43</v>
      </c>
      <c r="B313" s="1" t="s">
        <v>132</v>
      </c>
      <c r="C313" s="1" t="s">
        <v>17</v>
      </c>
      <c r="D313" s="1" t="s">
        <v>234</v>
      </c>
      <c r="E313">
        <v>1.8402777777777778E-2</v>
      </c>
    </row>
    <row r="314" spans="1:5" x14ac:dyDescent="0.25">
      <c r="A314" s="1" t="s">
        <v>43</v>
      </c>
      <c r="B314" s="1" t="s">
        <v>132</v>
      </c>
      <c r="C314" s="1" t="s">
        <v>17</v>
      </c>
      <c r="D314" s="1" t="s">
        <v>237</v>
      </c>
      <c r="E314">
        <v>2.3715277777777776E-2</v>
      </c>
    </row>
    <row r="315" spans="1:5" x14ac:dyDescent="0.25">
      <c r="A315" s="1" t="s">
        <v>43</v>
      </c>
      <c r="B315" s="1" t="s">
        <v>132</v>
      </c>
      <c r="C315" s="1" t="s">
        <v>17</v>
      </c>
      <c r="D315" s="1" t="s">
        <v>239</v>
      </c>
      <c r="E315">
        <v>1.8888888888888889E-2</v>
      </c>
    </row>
    <row r="316" spans="1:5" x14ac:dyDescent="0.25">
      <c r="A316" s="1" t="s">
        <v>43</v>
      </c>
      <c r="B316" s="1" t="s">
        <v>132</v>
      </c>
      <c r="C316" s="1" t="s">
        <v>17</v>
      </c>
      <c r="D316" s="1" t="s">
        <v>238</v>
      </c>
      <c r="E316">
        <v>1.5011574074074075E-2</v>
      </c>
    </row>
    <row r="317" spans="1:5" x14ac:dyDescent="0.25">
      <c r="A317" s="1" t="s">
        <v>43</v>
      </c>
      <c r="B317" s="1" t="s">
        <v>132</v>
      </c>
      <c r="C317" s="1" t="s">
        <v>17</v>
      </c>
      <c r="D317" s="1" t="s">
        <v>142</v>
      </c>
      <c r="E317">
        <v>1.6446759259259262E-2</v>
      </c>
    </row>
    <row r="318" spans="1:5" x14ac:dyDescent="0.25">
      <c r="A318" s="1" t="s">
        <v>43</v>
      </c>
      <c r="B318" s="1" t="s">
        <v>132</v>
      </c>
      <c r="C318" s="1" t="s">
        <v>17</v>
      </c>
      <c r="D318" s="1" t="s">
        <v>143</v>
      </c>
      <c r="E318">
        <v>1.3564814814814816E-2</v>
      </c>
    </row>
    <row r="319" spans="1:5" x14ac:dyDescent="0.25">
      <c r="A319" s="1" t="s">
        <v>43</v>
      </c>
      <c r="B319" s="1" t="s">
        <v>132</v>
      </c>
      <c r="C319" s="1" t="s">
        <v>17</v>
      </c>
      <c r="D319" s="1" t="s">
        <v>240</v>
      </c>
      <c r="E319">
        <v>1.6122685185185184E-2</v>
      </c>
    </row>
    <row r="320" spans="1:5" x14ac:dyDescent="0.25">
      <c r="A320" s="1" t="s">
        <v>43</v>
      </c>
      <c r="B320" s="1" t="s">
        <v>132</v>
      </c>
      <c r="C320" s="1" t="s">
        <v>17</v>
      </c>
      <c r="D320" s="1" t="s">
        <v>235</v>
      </c>
      <c r="E320">
        <v>2.5266203703703704E-2</v>
      </c>
    </row>
    <row r="321" spans="1:5" x14ac:dyDescent="0.25">
      <c r="A321" s="1" t="s">
        <v>43</v>
      </c>
      <c r="B321" s="1" t="s">
        <v>132</v>
      </c>
      <c r="C321" s="1" t="s">
        <v>17</v>
      </c>
      <c r="D321" s="1" t="s">
        <v>236</v>
      </c>
      <c r="E321">
        <v>1.9606481481481482E-2</v>
      </c>
    </row>
    <row r="322" spans="1:5" x14ac:dyDescent="0.25">
      <c r="A322" s="1" t="s">
        <v>43</v>
      </c>
      <c r="B322" s="1" t="s">
        <v>132</v>
      </c>
      <c r="C322" s="1" t="s">
        <v>44</v>
      </c>
      <c r="D322" s="1" t="s">
        <v>135</v>
      </c>
      <c r="E322">
        <v>1.4166666666666666E-2</v>
      </c>
    </row>
    <row r="323" spans="1:5" x14ac:dyDescent="0.25">
      <c r="A323" s="1" t="s">
        <v>43</v>
      </c>
      <c r="B323" s="1" t="s">
        <v>132</v>
      </c>
      <c r="C323" s="1" t="s">
        <v>44</v>
      </c>
      <c r="D323" s="1" t="s">
        <v>136</v>
      </c>
      <c r="E323">
        <v>1.2326388888888888E-2</v>
      </c>
    </row>
    <row r="324" spans="1:5" x14ac:dyDescent="0.25">
      <c r="A324" s="1" t="s">
        <v>43</v>
      </c>
      <c r="B324" s="1" t="s">
        <v>132</v>
      </c>
      <c r="C324" s="1" t="s">
        <v>44</v>
      </c>
      <c r="D324" s="1" t="s">
        <v>140</v>
      </c>
      <c r="E324">
        <v>8.8078703703703704E-3</v>
      </c>
    </row>
    <row r="325" spans="1:5" x14ac:dyDescent="0.25">
      <c r="A325" s="1" t="s">
        <v>43</v>
      </c>
      <c r="B325" s="1" t="s">
        <v>132</v>
      </c>
      <c r="C325" s="1" t="s">
        <v>44</v>
      </c>
      <c r="D325" s="1" t="s">
        <v>134</v>
      </c>
      <c r="E325">
        <v>1.0243055555555556E-2</v>
      </c>
    </row>
    <row r="326" spans="1:5" x14ac:dyDescent="0.25">
      <c r="A326" s="1" t="s">
        <v>43</v>
      </c>
      <c r="B326" s="1" t="s">
        <v>132</v>
      </c>
      <c r="C326" s="1" t="s">
        <v>44</v>
      </c>
      <c r="D326" s="1" t="s">
        <v>137</v>
      </c>
      <c r="E326">
        <v>1.5833333333333335E-2</v>
      </c>
    </row>
    <row r="327" spans="1:5" x14ac:dyDescent="0.25">
      <c r="A327" s="1" t="s">
        <v>43</v>
      </c>
      <c r="B327" s="1" t="s">
        <v>132</v>
      </c>
      <c r="C327" s="1" t="s">
        <v>44</v>
      </c>
      <c r="D327" s="1" t="s">
        <v>138</v>
      </c>
      <c r="E327">
        <v>1.699074074074074E-2</v>
      </c>
    </row>
    <row r="328" spans="1:5" x14ac:dyDescent="0.25">
      <c r="A328" s="1" t="s">
        <v>43</v>
      </c>
      <c r="B328" s="1" t="s">
        <v>132</v>
      </c>
      <c r="C328" s="1" t="s">
        <v>44</v>
      </c>
      <c r="D328" s="1" t="s">
        <v>141</v>
      </c>
      <c r="E328">
        <v>8.9004629629629625E-3</v>
      </c>
    </row>
    <row r="329" spans="1:5" x14ac:dyDescent="0.25">
      <c r="A329" s="1" t="s">
        <v>43</v>
      </c>
      <c r="B329" s="1" t="s">
        <v>132</v>
      </c>
      <c r="C329" s="1" t="s">
        <v>44</v>
      </c>
      <c r="D329" s="1" t="s">
        <v>142</v>
      </c>
      <c r="E329">
        <v>8.9930555555555545E-3</v>
      </c>
    </row>
    <row r="330" spans="1:5" x14ac:dyDescent="0.25">
      <c r="A330" s="1" t="s">
        <v>43</v>
      </c>
      <c r="B330" s="1" t="s">
        <v>132</v>
      </c>
      <c r="C330" s="1" t="s">
        <v>44</v>
      </c>
      <c r="D330" s="1" t="s">
        <v>143</v>
      </c>
      <c r="E330">
        <v>7.8819444444444432E-3</v>
      </c>
    </row>
    <row r="331" spans="1:5" x14ac:dyDescent="0.25">
      <c r="A331" s="1" t="s">
        <v>43</v>
      </c>
      <c r="B331" s="1" t="s">
        <v>132</v>
      </c>
      <c r="C331" s="1" t="s">
        <v>44</v>
      </c>
      <c r="D331" s="1" t="s">
        <v>144</v>
      </c>
      <c r="E331">
        <v>1.4027777777777778E-2</v>
      </c>
    </row>
    <row r="332" spans="1:5" x14ac:dyDescent="0.25">
      <c r="A332" s="1" t="s">
        <v>43</v>
      </c>
      <c r="B332" s="1" t="s">
        <v>132</v>
      </c>
      <c r="C332" s="1" t="s">
        <v>44</v>
      </c>
      <c r="D332" s="1" t="s">
        <v>139</v>
      </c>
      <c r="E332">
        <v>1.1249999999999998E-2</v>
      </c>
    </row>
    <row r="333" spans="1:5" x14ac:dyDescent="0.25">
      <c r="A333" s="1" t="s">
        <v>80</v>
      </c>
      <c r="B333" s="1" t="s">
        <v>133</v>
      </c>
      <c r="C333" s="1" t="s">
        <v>5</v>
      </c>
      <c r="D333" s="1" t="s">
        <v>59</v>
      </c>
      <c r="E333">
        <v>1.8958333333333334E-2</v>
      </c>
    </row>
    <row r="334" spans="1:5" x14ac:dyDescent="0.25">
      <c r="A334" s="1" t="s">
        <v>80</v>
      </c>
      <c r="B334" s="1" t="s">
        <v>133</v>
      </c>
      <c r="C334" s="1" t="s">
        <v>5</v>
      </c>
      <c r="D334" s="1" t="s">
        <v>64</v>
      </c>
      <c r="E334">
        <v>2.8321759259259258E-2</v>
      </c>
    </row>
    <row r="335" spans="1:5" x14ac:dyDescent="0.25">
      <c r="A335" s="1" t="s">
        <v>80</v>
      </c>
      <c r="B335" s="1" t="s">
        <v>133</v>
      </c>
      <c r="C335" s="1" t="s">
        <v>5</v>
      </c>
      <c r="D335" s="1" t="s">
        <v>29</v>
      </c>
      <c r="E335">
        <v>2.2013888888888888E-2</v>
      </c>
    </row>
    <row r="336" spans="1:5" x14ac:dyDescent="0.25">
      <c r="A336" s="1" t="s">
        <v>80</v>
      </c>
      <c r="B336" s="1" t="s">
        <v>133</v>
      </c>
      <c r="C336" s="1" t="s">
        <v>5</v>
      </c>
      <c r="D336" s="1" t="s">
        <v>18</v>
      </c>
      <c r="E336">
        <v>2.2835648148148147E-2</v>
      </c>
    </row>
    <row r="337" spans="1:5" x14ac:dyDescent="0.25">
      <c r="A337" s="1" t="s">
        <v>80</v>
      </c>
      <c r="B337" s="1" t="s">
        <v>133</v>
      </c>
      <c r="C337" s="1" t="s">
        <v>5</v>
      </c>
      <c r="D337" s="1" t="s">
        <v>16</v>
      </c>
      <c r="E337">
        <v>3.2071759259259258E-2</v>
      </c>
    </row>
    <row r="338" spans="1:5" x14ac:dyDescent="0.25">
      <c r="A338" s="1" t="s">
        <v>80</v>
      </c>
      <c r="B338" s="1" t="s">
        <v>133</v>
      </c>
      <c r="C338" s="1" t="s">
        <v>5</v>
      </c>
      <c r="D338" s="1" t="s">
        <v>23</v>
      </c>
      <c r="E338">
        <v>2.6932870370370371E-2</v>
      </c>
    </row>
    <row r="339" spans="1:5" x14ac:dyDescent="0.25">
      <c r="A339" s="1" t="s">
        <v>80</v>
      </c>
      <c r="B339" s="1" t="s">
        <v>133</v>
      </c>
      <c r="C339" s="1" t="s">
        <v>5</v>
      </c>
      <c r="D339" s="1" t="s">
        <v>62</v>
      </c>
      <c r="E339">
        <v>1.6249999999999997E-2</v>
      </c>
    </row>
    <row r="340" spans="1:5" x14ac:dyDescent="0.25">
      <c r="A340" s="1" t="s">
        <v>80</v>
      </c>
      <c r="B340" s="1" t="s">
        <v>133</v>
      </c>
      <c r="C340" s="1" t="s">
        <v>5</v>
      </c>
      <c r="D340" s="1" t="s">
        <v>47</v>
      </c>
      <c r="E340">
        <v>1.8969907407407408E-2</v>
      </c>
    </row>
    <row r="341" spans="1:5" x14ac:dyDescent="0.25">
      <c r="A341" s="1" t="s">
        <v>80</v>
      </c>
      <c r="B341" s="1" t="s">
        <v>133</v>
      </c>
      <c r="C341" s="1" t="s">
        <v>5</v>
      </c>
      <c r="D341" s="1" t="s">
        <v>9</v>
      </c>
      <c r="E341">
        <v>2.3240740740740742E-2</v>
      </c>
    </row>
    <row r="342" spans="1:5" x14ac:dyDescent="0.25">
      <c r="A342" s="1" t="s">
        <v>80</v>
      </c>
      <c r="B342" s="1" t="s">
        <v>133</v>
      </c>
      <c r="C342" s="1" t="s">
        <v>5</v>
      </c>
      <c r="D342" s="1" t="s">
        <v>70</v>
      </c>
      <c r="E342">
        <v>3.4479166666666665E-2</v>
      </c>
    </row>
    <row r="343" spans="1:5" x14ac:dyDescent="0.25">
      <c r="A343" s="1" t="s">
        <v>80</v>
      </c>
      <c r="B343" s="1" t="s">
        <v>133</v>
      </c>
      <c r="C343" s="1" t="s">
        <v>5</v>
      </c>
      <c r="D343" s="1" t="s">
        <v>12</v>
      </c>
      <c r="E343">
        <v>1.7199074074074071E-2</v>
      </c>
    </row>
    <row r="344" spans="1:5" x14ac:dyDescent="0.25">
      <c r="A344" s="1" t="s">
        <v>80</v>
      </c>
      <c r="B344" s="1" t="s">
        <v>133</v>
      </c>
      <c r="C344" s="1" t="s">
        <v>5</v>
      </c>
      <c r="D344" s="1" t="s">
        <v>39</v>
      </c>
      <c r="E344">
        <v>1.7835648148148149E-2</v>
      </c>
    </row>
    <row r="345" spans="1:5" x14ac:dyDescent="0.25">
      <c r="A345" s="1" t="s">
        <v>80</v>
      </c>
      <c r="B345" s="1" t="s">
        <v>133</v>
      </c>
      <c r="C345" s="1" t="s">
        <v>5</v>
      </c>
      <c r="D345" s="1" t="s">
        <v>27</v>
      </c>
      <c r="E345">
        <v>2.8634259259259262E-2</v>
      </c>
    </row>
    <row r="346" spans="1:5" x14ac:dyDescent="0.25">
      <c r="A346" s="1" t="s">
        <v>80</v>
      </c>
      <c r="B346" s="1" t="s">
        <v>133</v>
      </c>
      <c r="C346" s="1" t="s">
        <v>5</v>
      </c>
      <c r="D346" s="1" t="s">
        <v>7</v>
      </c>
      <c r="E346">
        <v>2.7442129629629632E-2</v>
      </c>
    </row>
    <row r="347" spans="1:5" x14ac:dyDescent="0.25">
      <c r="A347" s="1" t="s">
        <v>80</v>
      </c>
      <c r="B347" s="1" t="s">
        <v>133</v>
      </c>
      <c r="C347" s="1" t="s">
        <v>5</v>
      </c>
      <c r="D347" s="1" t="s">
        <v>32</v>
      </c>
      <c r="E347">
        <v>1.9004629629629632E-2</v>
      </c>
    </row>
    <row r="348" spans="1:5" x14ac:dyDescent="0.25">
      <c r="A348" s="1" t="s">
        <v>80</v>
      </c>
      <c r="B348" s="1" t="s">
        <v>133</v>
      </c>
      <c r="C348" s="1" t="s">
        <v>5</v>
      </c>
      <c r="D348" s="1" t="s">
        <v>71</v>
      </c>
      <c r="E348">
        <v>2.6284722222222223E-2</v>
      </c>
    </row>
    <row r="349" spans="1:5" x14ac:dyDescent="0.25">
      <c r="A349" s="1" t="s">
        <v>80</v>
      </c>
      <c r="B349" s="1" t="s">
        <v>133</v>
      </c>
      <c r="C349" s="1" t="s">
        <v>5</v>
      </c>
      <c r="D349" s="1" t="s">
        <v>14</v>
      </c>
      <c r="E349">
        <v>2.6516203703703698E-2</v>
      </c>
    </row>
    <row r="350" spans="1:5" x14ac:dyDescent="0.25">
      <c r="A350" s="1" t="s">
        <v>80</v>
      </c>
      <c r="B350" s="1" t="s">
        <v>133</v>
      </c>
      <c r="C350" s="1" t="s">
        <v>5</v>
      </c>
      <c r="D350" s="1" t="s">
        <v>42</v>
      </c>
      <c r="E350">
        <v>2.5162037037037038E-2</v>
      </c>
    </row>
    <row r="351" spans="1:5" x14ac:dyDescent="0.25">
      <c r="A351" s="1" t="s">
        <v>80</v>
      </c>
      <c r="B351" s="1" t="s">
        <v>133</v>
      </c>
      <c r="C351" s="1" t="s">
        <v>5</v>
      </c>
      <c r="D351" s="1" t="s">
        <v>41</v>
      </c>
      <c r="E351">
        <v>3.5011574074074077E-2</v>
      </c>
    </row>
    <row r="352" spans="1:5" x14ac:dyDescent="0.25">
      <c r="A352" s="1" t="s">
        <v>80</v>
      </c>
      <c r="B352" s="1" t="s">
        <v>133</v>
      </c>
      <c r="C352" s="1" t="s">
        <v>5</v>
      </c>
      <c r="D352" s="1" t="s">
        <v>19</v>
      </c>
      <c r="E352">
        <v>1.9201388888888889E-2</v>
      </c>
    </row>
    <row r="353" spans="1:5" x14ac:dyDescent="0.25">
      <c r="A353" s="1" t="s">
        <v>80</v>
      </c>
      <c r="B353" s="1" t="s">
        <v>133</v>
      </c>
      <c r="C353" s="1" t="s">
        <v>5</v>
      </c>
      <c r="D353" s="1" t="s">
        <v>21</v>
      </c>
      <c r="E353">
        <v>1.8252314814814815E-2</v>
      </c>
    </row>
    <row r="354" spans="1:5" x14ac:dyDescent="0.25">
      <c r="A354" s="1" t="s">
        <v>80</v>
      </c>
      <c r="B354" s="1" t="s">
        <v>133</v>
      </c>
      <c r="C354" s="1" t="s">
        <v>17</v>
      </c>
      <c r="D354" s="1" t="s">
        <v>18</v>
      </c>
      <c r="E354">
        <v>4.0370370370370369E-2</v>
      </c>
    </row>
    <row r="355" spans="1:5" x14ac:dyDescent="0.25">
      <c r="A355" s="1" t="s">
        <v>80</v>
      </c>
      <c r="B355" s="1" t="s">
        <v>133</v>
      </c>
      <c r="C355" s="1" t="s">
        <v>17</v>
      </c>
      <c r="D355" s="1" t="s">
        <v>9</v>
      </c>
      <c r="E355">
        <v>3.3020833333333333E-2</v>
      </c>
    </row>
    <row r="356" spans="1:5" x14ac:dyDescent="0.25">
      <c r="A356" s="1" t="s">
        <v>80</v>
      </c>
      <c r="B356" s="1" t="s">
        <v>133</v>
      </c>
      <c r="C356" s="1" t="s">
        <v>17</v>
      </c>
      <c r="D356" s="1" t="s">
        <v>42</v>
      </c>
      <c r="E356">
        <v>4.2094907407407407E-2</v>
      </c>
    </row>
    <row r="357" spans="1:5" x14ac:dyDescent="0.25">
      <c r="A357" s="1" t="s">
        <v>80</v>
      </c>
      <c r="B357" s="1" t="s">
        <v>133</v>
      </c>
      <c r="C357" s="1" t="s">
        <v>17</v>
      </c>
      <c r="D357" s="1" t="s">
        <v>58</v>
      </c>
      <c r="E357">
        <v>3.6597222222222225E-2</v>
      </c>
    </row>
    <row r="358" spans="1:5" x14ac:dyDescent="0.25">
      <c r="A358" s="1" t="s">
        <v>80</v>
      </c>
      <c r="B358" s="1" t="s">
        <v>133</v>
      </c>
      <c r="C358" s="1" t="s">
        <v>17</v>
      </c>
      <c r="D358" s="1" t="s">
        <v>19</v>
      </c>
      <c r="E358">
        <v>3.3043981481481487E-2</v>
      </c>
    </row>
    <row r="359" spans="1:5" x14ac:dyDescent="0.25">
      <c r="A359" s="1" t="s">
        <v>80</v>
      </c>
      <c r="B359" s="1" t="s">
        <v>133</v>
      </c>
      <c r="C359" s="1" t="s">
        <v>17</v>
      </c>
      <c r="D359" s="1" t="s">
        <v>21</v>
      </c>
      <c r="E359">
        <v>2.8414351851851847E-2</v>
      </c>
    </row>
    <row r="360" spans="1:5" x14ac:dyDescent="0.25">
      <c r="A360" s="1" t="s">
        <v>80</v>
      </c>
      <c r="B360" s="1" t="s">
        <v>133</v>
      </c>
      <c r="C360" s="1" t="s">
        <v>44</v>
      </c>
      <c r="D360" s="1" t="s">
        <v>18</v>
      </c>
      <c r="E360">
        <v>1.3310185185185187E-2</v>
      </c>
    </row>
    <row r="361" spans="1:5" x14ac:dyDescent="0.25">
      <c r="A361" s="1" t="s">
        <v>80</v>
      </c>
      <c r="B361" s="1" t="s">
        <v>133</v>
      </c>
      <c r="C361" s="1" t="s">
        <v>44</v>
      </c>
      <c r="D361" s="1" t="s">
        <v>23</v>
      </c>
      <c r="E361">
        <v>1.238425925925926E-2</v>
      </c>
    </row>
    <row r="362" spans="1:5" x14ac:dyDescent="0.25">
      <c r="A362" s="1" t="s">
        <v>80</v>
      </c>
      <c r="B362" s="1" t="s">
        <v>133</v>
      </c>
      <c r="C362" s="1" t="s">
        <v>44</v>
      </c>
      <c r="D362" s="1" t="s">
        <v>93</v>
      </c>
      <c r="E362">
        <v>1.3703703703703704E-2</v>
      </c>
    </row>
    <row r="363" spans="1:5" x14ac:dyDescent="0.25">
      <c r="A363" s="1" t="s">
        <v>80</v>
      </c>
      <c r="B363" s="1" t="s">
        <v>133</v>
      </c>
      <c r="C363" s="1" t="s">
        <v>44</v>
      </c>
      <c r="D363" s="1" t="s">
        <v>9</v>
      </c>
      <c r="E363">
        <v>1.1770833333333333E-2</v>
      </c>
    </row>
    <row r="364" spans="1:5" x14ac:dyDescent="0.25">
      <c r="A364" s="1" t="s">
        <v>80</v>
      </c>
      <c r="B364" s="1" t="s">
        <v>133</v>
      </c>
      <c r="C364" s="1" t="s">
        <v>44</v>
      </c>
      <c r="D364" s="1" t="s">
        <v>27</v>
      </c>
      <c r="E364">
        <v>1.4768518518518519E-2</v>
      </c>
    </row>
    <row r="365" spans="1:5" x14ac:dyDescent="0.25">
      <c r="A365" s="1" t="s">
        <v>80</v>
      </c>
      <c r="B365" s="1" t="s">
        <v>133</v>
      </c>
      <c r="C365" s="1" t="s">
        <v>44</v>
      </c>
      <c r="D365" s="1" t="s">
        <v>57</v>
      </c>
      <c r="E365">
        <v>3.3344907407407406E-2</v>
      </c>
    </row>
    <row r="366" spans="1:5" x14ac:dyDescent="0.25">
      <c r="A366" s="1" t="s">
        <v>80</v>
      </c>
      <c r="B366" s="1" t="s">
        <v>133</v>
      </c>
      <c r="C366" s="1" t="s">
        <v>44</v>
      </c>
      <c r="D366" s="1" t="s">
        <v>14</v>
      </c>
      <c r="E366">
        <v>1.3310185185185187E-2</v>
      </c>
    </row>
    <row r="367" spans="1:5" x14ac:dyDescent="0.25">
      <c r="A367" s="1" t="s">
        <v>80</v>
      </c>
      <c r="B367" s="1" t="s">
        <v>133</v>
      </c>
      <c r="C367" s="1" t="s">
        <v>44</v>
      </c>
      <c r="D367" s="1" t="s">
        <v>91</v>
      </c>
      <c r="E367">
        <v>1.5069444444444443E-2</v>
      </c>
    </row>
    <row r="368" spans="1:5" x14ac:dyDescent="0.25">
      <c r="A368" s="1" t="s">
        <v>80</v>
      </c>
      <c r="B368" s="1" t="s">
        <v>133</v>
      </c>
      <c r="C368" s="1" t="s">
        <v>44</v>
      </c>
      <c r="D368" s="1" t="s">
        <v>48</v>
      </c>
      <c r="E368">
        <v>1.3495370370370371E-2</v>
      </c>
    </row>
    <row r="369" spans="1:5" x14ac:dyDescent="0.25">
      <c r="A369" s="1" t="s">
        <v>80</v>
      </c>
      <c r="B369" s="1" t="s">
        <v>133</v>
      </c>
      <c r="C369" s="1" t="s">
        <v>44</v>
      </c>
      <c r="D369" s="1" t="s">
        <v>19</v>
      </c>
      <c r="E369">
        <v>9.8495370370370369E-3</v>
      </c>
    </row>
    <row r="370" spans="1:5" x14ac:dyDescent="0.25">
      <c r="A370" s="1" t="s">
        <v>80</v>
      </c>
      <c r="B370" s="1" t="s">
        <v>133</v>
      </c>
      <c r="C370" s="1" t="s">
        <v>44</v>
      </c>
      <c r="D370" s="1" t="s">
        <v>21</v>
      </c>
      <c r="E370">
        <v>1.0474537037037037E-2</v>
      </c>
    </row>
    <row r="371" spans="1:5" x14ac:dyDescent="0.25">
      <c r="A371" s="1" t="s">
        <v>34</v>
      </c>
      <c r="B371" s="1" t="s">
        <v>131</v>
      </c>
      <c r="C371" s="1" t="s">
        <v>5</v>
      </c>
      <c r="D371" s="1" t="s">
        <v>204</v>
      </c>
      <c r="E371">
        <v>1.9490740740740743E-2</v>
      </c>
    </row>
    <row r="372" spans="1:5" x14ac:dyDescent="0.25">
      <c r="A372" s="1" t="s">
        <v>34</v>
      </c>
      <c r="B372" s="1" t="s">
        <v>131</v>
      </c>
      <c r="C372" s="1" t="s">
        <v>5</v>
      </c>
      <c r="D372" s="1" t="s">
        <v>205</v>
      </c>
      <c r="E372">
        <v>1.7013888888888887E-2</v>
      </c>
    </row>
    <row r="373" spans="1:5" x14ac:dyDescent="0.25">
      <c r="A373" s="1" t="s">
        <v>34</v>
      </c>
      <c r="B373" s="1" t="s">
        <v>131</v>
      </c>
      <c r="C373" s="1" t="s">
        <v>5</v>
      </c>
      <c r="D373" s="1" t="s">
        <v>219</v>
      </c>
      <c r="E373">
        <v>1.5405092592592593E-2</v>
      </c>
    </row>
    <row r="374" spans="1:5" x14ac:dyDescent="0.25">
      <c r="A374" s="1" t="s">
        <v>34</v>
      </c>
      <c r="B374" s="1" t="s">
        <v>131</v>
      </c>
      <c r="C374" s="1" t="s">
        <v>5</v>
      </c>
      <c r="D374" s="1" t="s">
        <v>202</v>
      </c>
      <c r="E374">
        <v>1.4143518518518519E-2</v>
      </c>
    </row>
    <row r="375" spans="1:5" x14ac:dyDescent="0.25">
      <c r="A375" s="1" t="s">
        <v>34</v>
      </c>
      <c r="B375" s="1" t="s">
        <v>131</v>
      </c>
      <c r="C375" s="1" t="s">
        <v>5</v>
      </c>
      <c r="D375" s="1" t="s">
        <v>200</v>
      </c>
      <c r="E375">
        <v>1.2708333333333334E-2</v>
      </c>
    </row>
    <row r="376" spans="1:5" x14ac:dyDescent="0.25">
      <c r="A376" s="1" t="s">
        <v>34</v>
      </c>
      <c r="B376" s="1" t="s">
        <v>131</v>
      </c>
      <c r="C376" s="1" t="s">
        <v>5</v>
      </c>
      <c r="D376" s="1" t="s">
        <v>201</v>
      </c>
      <c r="E376">
        <v>1.4652777777777778E-2</v>
      </c>
    </row>
    <row r="377" spans="1:5" x14ac:dyDescent="0.25">
      <c r="A377" s="1" t="s">
        <v>34</v>
      </c>
      <c r="B377" s="1" t="s">
        <v>131</v>
      </c>
      <c r="C377" s="1" t="s">
        <v>5</v>
      </c>
      <c r="D377" s="1" t="s">
        <v>207</v>
      </c>
      <c r="E377">
        <v>1.6087962962962964E-2</v>
      </c>
    </row>
    <row r="378" spans="1:5" x14ac:dyDescent="0.25">
      <c r="A378" s="1" t="s">
        <v>34</v>
      </c>
      <c r="B378" s="1" t="s">
        <v>131</v>
      </c>
      <c r="C378" s="1" t="s">
        <v>5</v>
      </c>
      <c r="D378" s="1" t="s">
        <v>220</v>
      </c>
      <c r="E378">
        <v>1.9224537037037037E-2</v>
      </c>
    </row>
    <row r="379" spans="1:5" x14ac:dyDescent="0.25">
      <c r="A379" s="1" t="s">
        <v>34</v>
      </c>
      <c r="B379" s="1" t="s">
        <v>131</v>
      </c>
      <c r="C379" s="1" t="s">
        <v>5</v>
      </c>
      <c r="D379" s="1" t="s">
        <v>222</v>
      </c>
      <c r="E379">
        <v>1.2615740740740742E-2</v>
      </c>
    </row>
    <row r="380" spans="1:5" x14ac:dyDescent="0.25">
      <c r="A380" s="1" t="s">
        <v>34</v>
      </c>
      <c r="B380" s="1" t="s">
        <v>131</v>
      </c>
      <c r="C380" s="1" t="s">
        <v>5</v>
      </c>
      <c r="D380" s="1" t="s">
        <v>209</v>
      </c>
      <c r="E380">
        <v>1.8807870370370371E-2</v>
      </c>
    </row>
    <row r="381" spans="1:5" x14ac:dyDescent="0.25">
      <c r="A381" s="1" t="s">
        <v>34</v>
      </c>
      <c r="B381" s="1" t="s">
        <v>131</v>
      </c>
      <c r="C381" s="1" t="s">
        <v>5</v>
      </c>
      <c r="D381" s="1" t="s">
        <v>225</v>
      </c>
      <c r="E381">
        <v>1.5601851851851851E-2</v>
      </c>
    </row>
    <row r="382" spans="1:5" x14ac:dyDescent="0.25">
      <c r="A382" s="1" t="s">
        <v>34</v>
      </c>
      <c r="B382" s="1" t="s">
        <v>131</v>
      </c>
      <c r="C382" s="1" t="s">
        <v>5</v>
      </c>
      <c r="D382" s="1" t="s">
        <v>212</v>
      </c>
      <c r="E382">
        <v>1.9930555555555556E-2</v>
      </c>
    </row>
    <row r="383" spans="1:5" x14ac:dyDescent="0.25">
      <c r="A383" s="1" t="s">
        <v>34</v>
      </c>
      <c r="B383" s="1" t="s">
        <v>131</v>
      </c>
      <c r="C383" s="1" t="s">
        <v>5</v>
      </c>
      <c r="D383" s="1" t="s">
        <v>214</v>
      </c>
      <c r="E383">
        <v>1.4641203703703703E-2</v>
      </c>
    </row>
    <row r="384" spans="1:5" x14ac:dyDescent="0.25">
      <c r="A384" s="1" t="s">
        <v>34</v>
      </c>
      <c r="B384" s="1" t="s">
        <v>131</v>
      </c>
      <c r="C384" s="1" t="s">
        <v>5</v>
      </c>
      <c r="D384" s="1" t="s">
        <v>216</v>
      </c>
      <c r="E384">
        <v>1.6967592592592593E-2</v>
      </c>
    </row>
    <row r="385" spans="1:5" x14ac:dyDescent="0.25">
      <c r="A385" s="1" t="s">
        <v>34</v>
      </c>
      <c r="B385" s="1" t="s">
        <v>131</v>
      </c>
      <c r="C385" s="1" t="s">
        <v>5</v>
      </c>
      <c r="D385" s="1" t="s">
        <v>229</v>
      </c>
      <c r="E385">
        <v>1.4108796296296295E-2</v>
      </c>
    </row>
    <row r="386" spans="1:5" x14ac:dyDescent="0.25">
      <c r="A386" s="1" t="s">
        <v>34</v>
      </c>
      <c r="B386" s="1" t="s">
        <v>131</v>
      </c>
      <c r="C386" s="1" t="s">
        <v>5</v>
      </c>
      <c r="D386" s="1" t="s">
        <v>217</v>
      </c>
      <c r="E386">
        <v>1.6597222222222222E-2</v>
      </c>
    </row>
    <row r="387" spans="1:5" x14ac:dyDescent="0.25">
      <c r="A387" s="1" t="s">
        <v>34</v>
      </c>
      <c r="B387" s="1" t="s">
        <v>131</v>
      </c>
      <c r="C387" s="1" t="s">
        <v>5</v>
      </c>
      <c r="D387" s="1" t="s">
        <v>231</v>
      </c>
      <c r="E387">
        <v>1.59375E-2</v>
      </c>
    </row>
    <row r="388" spans="1:5" x14ac:dyDescent="0.25">
      <c r="A388" s="1" t="s">
        <v>34</v>
      </c>
      <c r="B388" s="1" t="s">
        <v>131</v>
      </c>
      <c r="C388" s="1" t="s">
        <v>17</v>
      </c>
      <c r="D388" s="1" t="s">
        <v>200</v>
      </c>
      <c r="E388">
        <v>1.8715277777777779E-2</v>
      </c>
    </row>
    <row r="389" spans="1:5" x14ac:dyDescent="0.25">
      <c r="A389" s="1" t="s">
        <v>34</v>
      </c>
      <c r="B389" s="1" t="s">
        <v>131</v>
      </c>
      <c r="C389" s="1" t="s">
        <v>17</v>
      </c>
      <c r="D389" s="1" t="s">
        <v>251</v>
      </c>
      <c r="E389">
        <v>2.1203703703703707E-2</v>
      </c>
    </row>
    <row r="390" spans="1:5" x14ac:dyDescent="0.25">
      <c r="A390" s="1" t="s">
        <v>34</v>
      </c>
      <c r="B390" s="1" t="s">
        <v>131</v>
      </c>
      <c r="C390" s="1" t="s">
        <v>17</v>
      </c>
      <c r="D390" s="1" t="s">
        <v>253</v>
      </c>
      <c r="E390">
        <v>1.9675925925925927E-2</v>
      </c>
    </row>
    <row r="391" spans="1:5" x14ac:dyDescent="0.25">
      <c r="A391" s="1" t="s">
        <v>34</v>
      </c>
      <c r="B391" s="1" t="s">
        <v>131</v>
      </c>
      <c r="C391" s="1" t="s">
        <v>17</v>
      </c>
      <c r="D391" s="1" t="s">
        <v>255</v>
      </c>
      <c r="E391">
        <v>2.0150462962962964E-2</v>
      </c>
    </row>
    <row r="392" spans="1:5" x14ac:dyDescent="0.25">
      <c r="A392" s="1" t="s">
        <v>34</v>
      </c>
      <c r="B392" s="1" t="s">
        <v>131</v>
      </c>
      <c r="C392" s="1" t="s">
        <v>17</v>
      </c>
      <c r="D392" s="1" t="s">
        <v>256</v>
      </c>
      <c r="E392">
        <v>1.6331018518518519E-2</v>
      </c>
    </row>
    <row r="393" spans="1:5" x14ac:dyDescent="0.25">
      <c r="A393" s="1" t="s">
        <v>34</v>
      </c>
      <c r="B393" s="1" t="s">
        <v>131</v>
      </c>
      <c r="C393" s="1" t="s">
        <v>17</v>
      </c>
      <c r="D393" s="1" t="s">
        <v>252</v>
      </c>
      <c r="E393">
        <v>1.6331018518518519E-2</v>
      </c>
    </row>
    <row r="394" spans="1:5" x14ac:dyDescent="0.25">
      <c r="A394" s="1" t="s">
        <v>4</v>
      </c>
      <c r="B394" s="1" t="s">
        <v>130</v>
      </c>
      <c r="C394" s="1" t="s">
        <v>5</v>
      </c>
      <c r="D394" s="1" t="s">
        <v>185</v>
      </c>
      <c r="E394">
        <v>1.2870370370370372E-2</v>
      </c>
    </row>
    <row r="395" spans="1:5" x14ac:dyDescent="0.25">
      <c r="A395" s="1" t="s">
        <v>4</v>
      </c>
      <c r="B395" s="1" t="s">
        <v>130</v>
      </c>
      <c r="C395" s="1" t="s">
        <v>5</v>
      </c>
      <c r="D395" s="1" t="s">
        <v>193</v>
      </c>
      <c r="E395">
        <v>1.53125E-2</v>
      </c>
    </row>
    <row r="396" spans="1:5" x14ac:dyDescent="0.25">
      <c r="A396" s="1" t="s">
        <v>4</v>
      </c>
      <c r="B396" s="1" t="s">
        <v>130</v>
      </c>
      <c r="C396" s="1" t="s">
        <v>5</v>
      </c>
      <c r="D396" s="1" t="s">
        <v>183</v>
      </c>
      <c r="E396">
        <v>1.1527777777777777E-2</v>
      </c>
    </row>
    <row r="397" spans="1:5" x14ac:dyDescent="0.25">
      <c r="A397" s="1" t="s">
        <v>4</v>
      </c>
      <c r="B397" s="1" t="s">
        <v>130</v>
      </c>
      <c r="C397" s="1" t="s">
        <v>5</v>
      </c>
      <c r="D397" s="1" t="s">
        <v>187</v>
      </c>
      <c r="E397">
        <v>1.1550925925925925E-2</v>
      </c>
    </row>
    <row r="398" spans="1:5" x14ac:dyDescent="0.25">
      <c r="A398" s="1" t="s">
        <v>4</v>
      </c>
      <c r="B398" s="1" t="s">
        <v>130</v>
      </c>
      <c r="C398" s="1" t="s">
        <v>5</v>
      </c>
      <c r="D398" s="1" t="s">
        <v>188</v>
      </c>
      <c r="E398">
        <v>1.8368055555555554E-2</v>
      </c>
    </row>
    <row r="399" spans="1:5" x14ac:dyDescent="0.25">
      <c r="A399" s="1" t="s">
        <v>4</v>
      </c>
      <c r="B399" s="1" t="s">
        <v>130</v>
      </c>
      <c r="C399" s="1" t="s">
        <v>5</v>
      </c>
      <c r="D399" s="1" t="s">
        <v>194</v>
      </c>
      <c r="E399">
        <v>1.1331018518518518E-2</v>
      </c>
    </row>
    <row r="400" spans="1:5" x14ac:dyDescent="0.25">
      <c r="A400" s="1" t="s">
        <v>4</v>
      </c>
      <c r="B400" s="1" t="s">
        <v>130</v>
      </c>
      <c r="C400" s="1" t="s">
        <v>5</v>
      </c>
      <c r="D400" s="1" t="s">
        <v>189</v>
      </c>
      <c r="E400">
        <v>1.6284722222222221E-2</v>
      </c>
    </row>
    <row r="401" spans="1:5" x14ac:dyDescent="0.25">
      <c r="A401" s="1" t="s">
        <v>4</v>
      </c>
      <c r="B401" s="1" t="s">
        <v>130</v>
      </c>
      <c r="C401" s="1" t="s">
        <v>5</v>
      </c>
      <c r="D401" s="1" t="s">
        <v>190</v>
      </c>
      <c r="E401">
        <v>1.3252314814814814E-2</v>
      </c>
    </row>
    <row r="402" spans="1:5" x14ac:dyDescent="0.25">
      <c r="A402" s="1" t="s">
        <v>4</v>
      </c>
      <c r="B402" s="1" t="s">
        <v>130</v>
      </c>
      <c r="C402" s="1" t="s">
        <v>5</v>
      </c>
      <c r="D402" s="1" t="s">
        <v>196</v>
      </c>
      <c r="E402">
        <v>1.1006944444444444E-2</v>
      </c>
    </row>
    <row r="403" spans="1:5" x14ac:dyDescent="0.25">
      <c r="A403" s="1" t="s">
        <v>4</v>
      </c>
      <c r="B403" s="1" t="s">
        <v>130</v>
      </c>
      <c r="C403" s="1" t="s">
        <v>5</v>
      </c>
      <c r="D403" s="1" t="s">
        <v>192</v>
      </c>
      <c r="E403">
        <v>1.8206018518518517E-2</v>
      </c>
    </row>
    <row r="404" spans="1:5" x14ac:dyDescent="0.25">
      <c r="A404" s="1" t="s">
        <v>4</v>
      </c>
      <c r="B404" s="1" t="s">
        <v>130</v>
      </c>
      <c r="C404" s="1" t="s">
        <v>5</v>
      </c>
      <c r="D404" s="1" t="s">
        <v>198</v>
      </c>
      <c r="E404">
        <v>1.1168981481481481E-2</v>
      </c>
    </row>
    <row r="405" spans="1:5" x14ac:dyDescent="0.25">
      <c r="A405" s="1" t="s">
        <v>4</v>
      </c>
      <c r="B405" s="1" t="s">
        <v>130</v>
      </c>
      <c r="C405" s="1" t="s">
        <v>5</v>
      </c>
      <c r="D405" s="1" t="s">
        <v>199</v>
      </c>
      <c r="E405">
        <v>1.3541666666666667E-2</v>
      </c>
    </row>
    <row r="406" spans="1:5" x14ac:dyDescent="0.25">
      <c r="A406" s="1" t="s">
        <v>4</v>
      </c>
      <c r="B406" s="1" t="s">
        <v>130</v>
      </c>
      <c r="C406" s="1" t="s">
        <v>17</v>
      </c>
      <c r="D406" s="1" t="s">
        <v>245</v>
      </c>
      <c r="E406">
        <v>1.3206018518518518E-2</v>
      </c>
    </row>
    <row r="407" spans="1:5" x14ac:dyDescent="0.25">
      <c r="A407" s="1" t="s">
        <v>4</v>
      </c>
      <c r="B407" s="1" t="s">
        <v>130</v>
      </c>
      <c r="C407" s="1" t="s">
        <v>17</v>
      </c>
      <c r="D407" s="1" t="s">
        <v>246</v>
      </c>
      <c r="E407">
        <v>2.5613425925925925E-2</v>
      </c>
    </row>
    <row r="408" spans="1:5" x14ac:dyDescent="0.25">
      <c r="A408" s="1" t="s">
        <v>4</v>
      </c>
      <c r="B408" s="1" t="s">
        <v>130</v>
      </c>
      <c r="C408" s="1" t="s">
        <v>17</v>
      </c>
      <c r="D408" s="1" t="s">
        <v>241</v>
      </c>
      <c r="E408">
        <v>1.2199074074074072E-2</v>
      </c>
    </row>
    <row r="409" spans="1:5" x14ac:dyDescent="0.25">
      <c r="A409" s="1" t="s">
        <v>4</v>
      </c>
      <c r="B409" s="1" t="s">
        <v>130</v>
      </c>
      <c r="C409" s="1" t="s">
        <v>17</v>
      </c>
      <c r="D409" s="1" t="s">
        <v>242</v>
      </c>
      <c r="E409">
        <v>1.3472222222222221E-2</v>
      </c>
    </row>
    <row r="410" spans="1:5" x14ac:dyDescent="0.25">
      <c r="A410" s="1" t="s">
        <v>4</v>
      </c>
      <c r="B410" s="1" t="s">
        <v>130</v>
      </c>
      <c r="C410" s="1" t="s">
        <v>17</v>
      </c>
      <c r="D410" s="1" t="s">
        <v>243</v>
      </c>
      <c r="E410">
        <v>1.4409722222222221E-2</v>
      </c>
    </row>
    <row r="411" spans="1:5" x14ac:dyDescent="0.25">
      <c r="A411" s="1" t="s">
        <v>4</v>
      </c>
      <c r="B411" s="1" t="s">
        <v>130</v>
      </c>
      <c r="C411" s="1" t="s">
        <v>17</v>
      </c>
      <c r="D411" s="1" t="s">
        <v>247</v>
      </c>
      <c r="E411">
        <v>1.5416666666666667E-2</v>
      </c>
    </row>
    <row r="412" spans="1:5" x14ac:dyDescent="0.25">
      <c r="A412" s="1" t="s">
        <v>54</v>
      </c>
      <c r="B412" s="1" t="s">
        <v>133</v>
      </c>
      <c r="C412" s="1" t="s">
        <v>17</v>
      </c>
      <c r="D412" s="1" t="s">
        <v>93</v>
      </c>
      <c r="E412">
        <v>3.7511574074074072E-2</v>
      </c>
    </row>
    <row r="413" spans="1:5" x14ac:dyDescent="0.25">
      <c r="A413" s="1" t="s">
        <v>54</v>
      </c>
      <c r="B413" s="1" t="s">
        <v>133</v>
      </c>
      <c r="C413" s="1" t="s">
        <v>5</v>
      </c>
      <c r="D413" s="1" t="s">
        <v>87</v>
      </c>
      <c r="E413">
        <v>1.8865740740740742E-2</v>
      </c>
    </row>
    <row r="414" spans="1:5" x14ac:dyDescent="0.25">
      <c r="A414" s="1" t="s">
        <v>79</v>
      </c>
      <c r="B414" s="1" t="s">
        <v>133</v>
      </c>
      <c r="C414" s="1" t="s">
        <v>5</v>
      </c>
      <c r="D414" s="1" t="s">
        <v>87</v>
      </c>
      <c r="E414">
        <v>2.2291666666666668E-2</v>
      </c>
    </row>
    <row r="415" spans="1:5" x14ac:dyDescent="0.25">
      <c r="A415" s="1" t="s">
        <v>80</v>
      </c>
      <c r="B415" s="1" t="s">
        <v>133</v>
      </c>
      <c r="C415" s="1" t="s">
        <v>5</v>
      </c>
      <c r="D415" s="1" t="s">
        <v>87</v>
      </c>
      <c r="E415">
        <v>2.7152777777777779E-2</v>
      </c>
    </row>
    <row r="416" spans="1:5" x14ac:dyDescent="0.25">
      <c r="A416" s="1" t="s">
        <v>4</v>
      </c>
      <c r="B416" s="1" t="s">
        <v>130</v>
      </c>
      <c r="C416" s="1" t="s">
        <v>17</v>
      </c>
      <c r="D416" s="1" t="s">
        <v>287</v>
      </c>
      <c r="E416">
        <v>1.6180555555555556E-2</v>
      </c>
    </row>
    <row r="417" spans="1:5" x14ac:dyDescent="0.25">
      <c r="A417" s="1" t="s">
        <v>26</v>
      </c>
      <c r="B417" s="1" t="s">
        <v>131</v>
      </c>
      <c r="C417" s="1" t="s">
        <v>17</v>
      </c>
      <c r="D417" s="1" t="s">
        <v>288</v>
      </c>
      <c r="E417">
        <v>1.7013888888888887E-2</v>
      </c>
    </row>
    <row r="418" spans="1:5" x14ac:dyDescent="0.25">
      <c r="A418" s="1" t="s">
        <v>50</v>
      </c>
      <c r="B418" s="1" t="s">
        <v>132</v>
      </c>
      <c r="C418" s="1" t="s">
        <v>5</v>
      </c>
      <c r="D418" s="1" t="s">
        <v>148</v>
      </c>
      <c r="E418">
        <v>1.9594907407407405E-2</v>
      </c>
    </row>
    <row r="419" spans="1:5" x14ac:dyDescent="0.25">
      <c r="A419" s="1" t="s">
        <v>52</v>
      </c>
      <c r="B419" s="1" t="s">
        <v>132</v>
      </c>
      <c r="C419" s="1" t="s">
        <v>5</v>
      </c>
      <c r="D419" s="1" t="s">
        <v>148</v>
      </c>
      <c r="E419">
        <v>1.7222222222222222E-2</v>
      </c>
    </row>
    <row r="420" spans="1:5" x14ac:dyDescent="0.25">
      <c r="A420" s="1" t="s">
        <v>43</v>
      </c>
      <c r="B420" s="1" t="s">
        <v>132</v>
      </c>
      <c r="C420" s="1" t="s">
        <v>5</v>
      </c>
      <c r="D420" s="1" t="s">
        <v>289</v>
      </c>
      <c r="E420">
        <v>1.2152777777777778E-2</v>
      </c>
    </row>
    <row r="421" spans="1:5" x14ac:dyDescent="0.25">
      <c r="A421" s="1" t="s">
        <v>26</v>
      </c>
      <c r="B421" s="1" t="s">
        <v>131</v>
      </c>
      <c r="C421" s="1" t="s">
        <v>5</v>
      </c>
      <c r="D421" s="1" t="s">
        <v>290</v>
      </c>
      <c r="E421">
        <v>1.4421296296296295E-2</v>
      </c>
    </row>
    <row r="422" spans="1:5" x14ac:dyDescent="0.25">
      <c r="A422" s="1" t="s">
        <v>34</v>
      </c>
      <c r="B422" s="1" t="s">
        <v>131</v>
      </c>
      <c r="C422" s="1" t="s">
        <v>5</v>
      </c>
      <c r="D422" s="1" t="s">
        <v>290</v>
      </c>
      <c r="E422">
        <v>1.6666666666666666E-2</v>
      </c>
    </row>
    <row r="423" spans="1:5" x14ac:dyDescent="0.25">
      <c r="A423" s="1" t="s">
        <v>38</v>
      </c>
      <c r="B423" s="1" t="s">
        <v>131</v>
      </c>
      <c r="C423" s="1" t="s">
        <v>5</v>
      </c>
      <c r="D423" s="1" t="s">
        <v>290</v>
      </c>
      <c r="E423">
        <v>1.3182870370370371E-2</v>
      </c>
    </row>
    <row r="424" spans="1:5" x14ac:dyDescent="0.25">
      <c r="A424" s="1" t="s">
        <v>4</v>
      </c>
      <c r="B424" s="1" t="s">
        <v>130</v>
      </c>
      <c r="C424" s="1" t="s">
        <v>17</v>
      </c>
      <c r="D424" s="1" t="s">
        <v>291</v>
      </c>
      <c r="E424">
        <v>1.6168981481481482E-2</v>
      </c>
    </row>
    <row r="425" spans="1:5" x14ac:dyDescent="0.25">
      <c r="A425" s="1" t="s">
        <v>20</v>
      </c>
      <c r="B425" s="1" t="s">
        <v>130</v>
      </c>
      <c r="C425" s="1" t="s">
        <v>17</v>
      </c>
      <c r="D425" s="1" t="s">
        <v>291</v>
      </c>
      <c r="E425">
        <v>2.2118055555555557E-2</v>
      </c>
    </row>
    <row r="426" spans="1:5" x14ac:dyDescent="0.25">
      <c r="A426" s="1" t="s">
        <v>24</v>
      </c>
      <c r="B426" s="1" t="s">
        <v>130</v>
      </c>
      <c r="C426" s="1" t="s">
        <v>17</v>
      </c>
      <c r="D426" s="1" t="s">
        <v>291</v>
      </c>
      <c r="E426">
        <v>1.3402777777777777E-2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24D5-63D1-4D74-B0BA-16C4F4601FF6}">
  <dimension ref="A1:G20"/>
  <sheetViews>
    <sheetView workbookViewId="0">
      <selection activeCell="A2" sqref="A2:C2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5" width="23.28515625" bestFit="1" customWidth="1"/>
    <col min="6" max="6" width="9.140625" bestFit="1" customWidth="1"/>
    <col min="7" max="7" width="17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SUM(PlayerDuoPlatinum[[#This Row],[Marksman Raid]:[Legacy]])</f>
        <v>1.4884259259259259E-2</v>
      </c>
      <c r="B2" s="2" t="s">
        <v>258</v>
      </c>
      <c r="C2" s="1" t="s">
        <v>86</v>
      </c>
      <c r="D2" s="1">
        <f>COUNT(PlayerDuoPlatinum[[#This Row],[Marksman Raid]:[Legacy]])</f>
        <v>1</v>
      </c>
      <c r="E2" s="2"/>
      <c r="F2" s="2"/>
      <c r="G2" s="2">
        <v>1.4884259259259259E-2</v>
      </c>
    </row>
    <row r="3" spans="1:7" hidden="1" x14ac:dyDescent="0.25">
      <c r="A3" s="2">
        <f>SUM(PlayerDuoPlatinum[[#This Row],[Marksman Raid]:[Legacy]])</f>
        <v>1.7430555555555557E-2</v>
      </c>
      <c r="B3" s="2" t="s">
        <v>258</v>
      </c>
      <c r="C3" s="1" t="s">
        <v>87</v>
      </c>
      <c r="D3" s="1">
        <f>COUNT(PlayerDuoPlatinum[[#This Row],[Marksman Raid]:[Legacy]])</f>
        <v>1</v>
      </c>
      <c r="E3" s="2"/>
      <c r="F3" s="2"/>
      <c r="G3" s="2">
        <v>1.7430555555555557E-2</v>
      </c>
    </row>
    <row r="4" spans="1:7" hidden="1" x14ac:dyDescent="0.25">
      <c r="A4" s="2">
        <f>SUM(PlayerDuoPlatinum[[#This Row],[Marksman Raid]:[Legacy]])</f>
        <v>1.8888888888888889E-2</v>
      </c>
      <c r="B4" s="2" t="s">
        <v>258</v>
      </c>
      <c r="C4" s="1" t="s">
        <v>6</v>
      </c>
      <c r="D4" s="1">
        <f>COUNT(PlayerDuoPlatinum[[#This Row],[Marksman Raid]:[Legacy]])</f>
        <v>1</v>
      </c>
      <c r="E4" s="2"/>
      <c r="F4" s="2"/>
      <c r="G4" s="2">
        <v>1.8888888888888889E-2</v>
      </c>
    </row>
    <row r="5" spans="1:7" hidden="1" x14ac:dyDescent="0.25">
      <c r="A5" s="2">
        <f>SUM(PlayerDuoPlatinum[[#This Row],[Marksman Raid]:[Legacy]])</f>
        <v>2.1099537037037038E-2</v>
      </c>
      <c r="B5" s="2" t="s">
        <v>258</v>
      </c>
      <c r="C5" s="1" t="s">
        <v>16</v>
      </c>
      <c r="D5" s="1">
        <f>COUNT(PlayerDuoPlatinum[[#This Row],[Marksman Raid]:[Legacy]])</f>
        <v>1</v>
      </c>
      <c r="E5" s="2"/>
      <c r="F5" s="2"/>
      <c r="G5" s="2">
        <v>2.1099537037037038E-2</v>
      </c>
    </row>
    <row r="6" spans="1:7" hidden="1" x14ac:dyDescent="0.25">
      <c r="A6" s="2">
        <f>SUM(PlayerDuoPlatinum[[#This Row],[Marksman Raid]:[Legacy]])</f>
        <v>2.1099537037037038E-2</v>
      </c>
      <c r="B6" s="2" t="s">
        <v>258</v>
      </c>
      <c r="C6" s="1" t="s">
        <v>42</v>
      </c>
      <c r="D6" s="1">
        <f>COUNT(PlayerDuoPlatinum[[#This Row],[Marksman Raid]:[Legacy]])</f>
        <v>1</v>
      </c>
      <c r="E6" s="2"/>
      <c r="F6" s="2"/>
      <c r="G6" s="2">
        <v>2.1099537037037038E-2</v>
      </c>
    </row>
    <row r="7" spans="1:7" hidden="1" x14ac:dyDescent="0.25">
      <c r="A7" s="2">
        <f>SUM(PlayerDuoPlatinum[[#This Row],[Marksman Raid]:[Legacy]])</f>
        <v>2.3715277777777776E-2</v>
      </c>
      <c r="B7" s="2" t="s">
        <v>258</v>
      </c>
      <c r="C7" s="1" t="s">
        <v>88</v>
      </c>
      <c r="D7" s="1">
        <f>COUNT(PlayerDuoPlatinum[[#This Row],[Marksman Raid]:[Legacy]])</f>
        <v>1</v>
      </c>
      <c r="E7" s="2"/>
      <c r="F7" s="2"/>
      <c r="G7" s="2">
        <v>2.3715277777777776E-2</v>
      </c>
    </row>
    <row r="8" spans="1:7" hidden="1" x14ac:dyDescent="0.25">
      <c r="A8" s="2">
        <f>SUM(PlayerDuoPlatinum[[#This Row],[Marksman Raid]:[Legacy]])</f>
        <v>2.3715277777777776E-2</v>
      </c>
      <c r="B8" s="2" t="s">
        <v>258</v>
      </c>
      <c r="C8" s="1" t="s">
        <v>112</v>
      </c>
      <c r="D8" s="1">
        <f>COUNT(PlayerDuoPlatinum[[#This Row],[Marksman Raid]:[Legacy]])</f>
        <v>1</v>
      </c>
      <c r="E8" s="2"/>
      <c r="F8" s="2"/>
      <c r="G8" s="2">
        <v>2.3715277777777776E-2</v>
      </c>
    </row>
    <row r="9" spans="1:7" hidden="1" x14ac:dyDescent="0.25">
      <c r="A9" s="2">
        <f>SUM(PlayerDuoPlatinum[[#This Row],[Marksman Raid]:[Legacy]])</f>
        <v>2.5266203703703704E-2</v>
      </c>
      <c r="B9" s="2" t="s">
        <v>258</v>
      </c>
      <c r="C9" s="1" t="s">
        <v>89</v>
      </c>
      <c r="D9" s="1">
        <f>COUNT(PlayerDuoPlatinum[[#This Row],[Marksman Raid]:[Legacy]])</f>
        <v>1</v>
      </c>
      <c r="E9" s="2"/>
      <c r="F9" s="2"/>
      <c r="G9" s="2">
        <v>2.5266203703703704E-2</v>
      </c>
    </row>
    <row r="10" spans="1:7" hidden="1" x14ac:dyDescent="0.25">
      <c r="A10" s="2">
        <f>SUM(PlayerDuoPlatinum[[#This Row],[Marksman Raid]:[Legacy]])</f>
        <v>2.5266203703703704E-2</v>
      </c>
      <c r="B10" s="2" t="s">
        <v>258</v>
      </c>
      <c r="C10" s="1" t="s">
        <v>113</v>
      </c>
      <c r="D10" s="1">
        <f>COUNT(PlayerDuoPlatinum[[#This Row],[Marksman Raid]:[Legacy]])</f>
        <v>1</v>
      </c>
      <c r="E10" s="2"/>
      <c r="F10" s="2"/>
      <c r="G10" s="2">
        <v>2.5266203703703704E-2</v>
      </c>
    </row>
    <row r="11" spans="1:7" hidden="1" x14ac:dyDescent="0.25">
      <c r="A11" s="2">
        <f>SUM(PlayerDuoPlatinum[[#This Row],[Marksman Raid]:[Legacy]])</f>
        <v>2.8923611111111108E-2</v>
      </c>
      <c r="B11" s="2" t="s">
        <v>258</v>
      </c>
      <c r="C11" s="1" t="s">
        <v>29</v>
      </c>
      <c r="D11" s="1">
        <f>COUNT(PlayerDuoPlatinum[[#This Row],[Marksman Raid]:[Legacy]])</f>
        <v>1</v>
      </c>
      <c r="E11" s="2"/>
      <c r="F11" s="2"/>
      <c r="G11" s="2">
        <v>2.8923611111111108E-2</v>
      </c>
    </row>
    <row r="12" spans="1:7" hidden="1" x14ac:dyDescent="0.25">
      <c r="A12" s="2">
        <f>SUM(PlayerDuoPlatinum[[#This Row],[Marksman Raid]:[Legacy]])</f>
        <v>2.8923611111111108E-2</v>
      </c>
      <c r="B12" s="2" t="s">
        <v>258</v>
      </c>
      <c r="C12" s="1" t="s">
        <v>11</v>
      </c>
      <c r="D12" s="1">
        <f>COUNT(PlayerDuoPlatinum[[#This Row],[Marksman Raid]:[Legacy]])</f>
        <v>1</v>
      </c>
      <c r="E12" s="2"/>
      <c r="F12" s="2"/>
      <c r="G12" s="2">
        <v>2.8923611111111108E-2</v>
      </c>
    </row>
    <row r="13" spans="1:7" hidden="1" x14ac:dyDescent="0.25">
      <c r="A13" s="2">
        <f>SUM(PlayerDuoPlatinum[[#This Row],[Marksman Raid]:[Legacy]])</f>
        <v>3.2210648148148148E-2</v>
      </c>
      <c r="B13" s="2" t="s">
        <v>258</v>
      </c>
      <c r="C13" s="1" t="s">
        <v>9</v>
      </c>
      <c r="D13" s="1">
        <f>COUNT(PlayerDuoPlatinum[[#This Row],[Marksman Raid]:[Legacy]])</f>
        <v>2</v>
      </c>
      <c r="E13" s="2">
        <v>1.7951388888888888E-2</v>
      </c>
      <c r="F13" s="2">
        <v>1.8645833333333334E-2</v>
      </c>
      <c r="G13" s="2">
        <v>1.3564814814814816E-2</v>
      </c>
    </row>
    <row r="14" spans="1:7" hidden="1" x14ac:dyDescent="0.25">
      <c r="A14" s="2">
        <f>SUM(PlayerDuoPlatinum[[#This Row],[Marksman Raid]:[Legacy]])</f>
        <v>3.2210648148148148E-2</v>
      </c>
      <c r="B14" s="2" t="s">
        <v>258</v>
      </c>
      <c r="C14" s="1" t="s">
        <v>21</v>
      </c>
      <c r="D14" s="1">
        <f>COUNT(PlayerDuoPlatinum[[#This Row],[Marksman Raid]:[Legacy]])</f>
        <v>2</v>
      </c>
      <c r="E14" s="2">
        <v>1.7951388888888888E-2</v>
      </c>
      <c r="F14" s="2">
        <v>1.8645833333333334E-2</v>
      </c>
      <c r="G14" s="2">
        <v>1.3564814814814816E-2</v>
      </c>
    </row>
    <row r="15" spans="1:7" hidden="1" x14ac:dyDescent="0.25">
      <c r="A15" s="2">
        <f>SUM(PlayerDuoPlatinum[[#This Row],[Marksman Raid]:[Legacy]])</f>
        <v>3.8460648148148147E-2</v>
      </c>
      <c r="B15" s="2" t="s">
        <v>258</v>
      </c>
      <c r="C15" s="1" t="s">
        <v>10</v>
      </c>
      <c r="D15" s="1">
        <f>COUNT(PlayerDuoPlatinum[[#This Row],[Marksman Raid]:[Legacy]])</f>
        <v>2</v>
      </c>
      <c r="E15" s="2">
        <v>2.1527777777777781E-2</v>
      </c>
      <c r="F15" s="2">
        <v>2.344907407407407E-2</v>
      </c>
      <c r="G15" s="2">
        <v>1.5011574074074075E-2</v>
      </c>
    </row>
    <row r="16" spans="1:7" hidden="1" x14ac:dyDescent="0.25">
      <c r="A16" s="2">
        <f>SUM(PlayerDuoPlatinum[[#This Row],[Marksman Raid]:[Legacy]])</f>
        <v>4.1087962962962965E-2</v>
      </c>
      <c r="B16" s="2" t="s">
        <v>258</v>
      </c>
      <c r="C16" s="1" t="s">
        <v>18</v>
      </c>
      <c r="D16" s="1">
        <f>COUNT(PlayerDuoPlatinum[[#This Row],[Marksman Raid]:[Legacy]])</f>
        <v>2</v>
      </c>
      <c r="E16" s="2">
        <v>2.5034722222222222E-2</v>
      </c>
      <c r="F16" s="2">
        <v>2.4270833333333335E-2</v>
      </c>
      <c r="G16" s="2">
        <v>1.681712962962963E-2</v>
      </c>
    </row>
    <row r="17" spans="1:7" hidden="1" x14ac:dyDescent="0.25">
      <c r="A17" s="2">
        <f>SUM(PlayerDuoPlatinum[[#This Row],[Marksman Raid]:[Legacy]])</f>
        <v>4.1215277777777781E-2</v>
      </c>
      <c r="B17" s="2" t="s">
        <v>258</v>
      </c>
      <c r="C17" s="1" t="s">
        <v>19</v>
      </c>
      <c r="D17" s="1">
        <f>COUNT(PlayerDuoPlatinum[[#This Row],[Marksman Raid]:[Legacy]])</f>
        <v>2</v>
      </c>
      <c r="E17" s="2"/>
      <c r="F17" s="2">
        <v>2.476851851851852E-2</v>
      </c>
      <c r="G17" s="2">
        <v>1.6446759259259262E-2</v>
      </c>
    </row>
    <row r="18" spans="1:7" hidden="1" x14ac:dyDescent="0.25">
      <c r="A18" s="2">
        <f>SUM(PlayerDuoPlatinum[[#This Row],[Marksman Raid]:[Legacy]])</f>
        <v>4.5752314814814815E-2</v>
      </c>
      <c r="B18" s="2" t="s">
        <v>258</v>
      </c>
      <c r="C18" s="1" t="s">
        <v>93</v>
      </c>
      <c r="D18" s="1">
        <f>COUNT(PlayerDuoPlatinum[[#This Row],[Marksman Raid]:[Legacy]])</f>
        <v>2</v>
      </c>
      <c r="E18" s="2">
        <v>2.5451388888888888E-2</v>
      </c>
      <c r="F18" s="2">
        <v>2.7349537037037037E-2</v>
      </c>
      <c r="G18" s="2">
        <v>1.8402777777777778E-2</v>
      </c>
    </row>
    <row r="19" spans="1:7" hidden="1" x14ac:dyDescent="0.25">
      <c r="A19" s="2">
        <f>SUM(PlayerDuoPlatinum[[#This Row],[Marksman Raid]:[Legacy]])</f>
        <v>4.5752314814814815E-2</v>
      </c>
      <c r="B19" s="2" t="s">
        <v>258</v>
      </c>
      <c r="C19" s="1" t="s">
        <v>58</v>
      </c>
      <c r="D19" s="1">
        <f>COUNT(PlayerDuoPlatinum[[#This Row],[Marksman Raid]:[Legacy]])</f>
        <v>2</v>
      </c>
      <c r="E19" s="2">
        <v>2.5451388888888888E-2</v>
      </c>
      <c r="F19" s="2">
        <v>2.7349537037037037E-2</v>
      </c>
      <c r="G19" s="2">
        <v>1.8402777777777778E-2</v>
      </c>
    </row>
    <row r="20" spans="1:7" hidden="1" x14ac:dyDescent="0.25">
      <c r="A20" s="2">
        <f>SUM(PlayerDuoPlatinum[[#This Row],[Marksman Raid]:[Legacy]])</f>
        <v>4.6041666666666661E-2</v>
      </c>
      <c r="B20" s="2" t="s">
        <v>258</v>
      </c>
      <c r="C20" s="1" t="s">
        <v>33</v>
      </c>
      <c r="D20" s="1">
        <f>COUNT(PlayerDuoPlatinum[[#This Row],[Marksman Raid]:[Legacy]])</f>
        <v>2</v>
      </c>
      <c r="E20" s="2">
        <v>2.5914351851851855E-2</v>
      </c>
      <c r="F20" s="2">
        <v>2.991898148148148E-2</v>
      </c>
      <c r="G20" s="2">
        <v>1.6122685185185184E-2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B6DB-741F-4A7E-A30F-E657E8764F91}">
  <dimension ref="A1:G19"/>
  <sheetViews>
    <sheetView tabSelected="1" workbookViewId="0">
      <selection activeCell="G15" sqref="G1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3.7109375" bestFit="1" customWidth="1"/>
    <col min="6" max="6" width="10" bestFit="1" customWidth="1"/>
    <col min="7" max="7" width="20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38</v>
      </c>
      <c r="F1" t="s">
        <v>26</v>
      </c>
      <c r="G1" t="s">
        <v>34</v>
      </c>
    </row>
    <row r="2" spans="1:7" hidden="1" x14ac:dyDescent="0.25">
      <c r="A2" s="2">
        <f>SUM(PlayerTrioPlatinum[[#This Row],[Anti-gravity]:[Silenced Banshees]])</f>
        <v>1.3275462962962963E-2</v>
      </c>
      <c r="B2" s="2"/>
      <c r="C2" s="1" t="s">
        <v>102</v>
      </c>
      <c r="D2" s="1">
        <f>COUNT(PlayerTrioPlatinum[[#This Row],[Anti-gravity]:[Silenced Banshees]])</f>
        <v>1</v>
      </c>
      <c r="E2" s="2">
        <v>1.3275462962962963E-2</v>
      </c>
      <c r="F2" s="2"/>
      <c r="G2" s="2"/>
    </row>
    <row r="3" spans="1:7" hidden="1" x14ac:dyDescent="0.25">
      <c r="A3" s="2">
        <f>SUM(PlayerTrioPlatinum[[#This Row],[Anti-gravity]:[Silenced Banshees]])</f>
        <v>3.5879629629629629E-2</v>
      </c>
      <c r="B3" s="2" t="s">
        <v>258</v>
      </c>
      <c r="C3" s="1" t="s">
        <v>23</v>
      </c>
      <c r="D3" s="1">
        <f>COUNT(PlayerTrioPlatinum[[#This Row],[Anti-gravity]:[Silenced Banshees]])</f>
        <v>2</v>
      </c>
      <c r="E3" s="2">
        <v>1.6203703703703703E-2</v>
      </c>
      <c r="F3" s="2"/>
      <c r="G3" s="2">
        <v>1.9675925925925927E-2</v>
      </c>
    </row>
    <row r="4" spans="1:7" hidden="1" x14ac:dyDescent="0.25">
      <c r="A4" s="2">
        <f>SUM(PlayerTrioPlatinum[[#This Row],[Anti-gravity]:[Silenced Banshees]])</f>
        <v>3.5879629629629629E-2</v>
      </c>
      <c r="B4" s="2"/>
      <c r="C4" s="1" t="s">
        <v>12</v>
      </c>
      <c r="D4" s="1">
        <f>COUNT(PlayerTrioPlatinum[[#This Row],[Anti-gravity]:[Silenced Banshees]])</f>
        <v>2</v>
      </c>
      <c r="E4" s="2">
        <v>1.6203703703703703E-2</v>
      </c>
      <c r="F4" s="2"/>
      <c r="G4" s="2">
        <v>1.9675925925925927E-2</v>
      </c>
    </row>
    <row r="5" spans="1:7" hidden="1" x14ac:dyDescent="0.25">
      <c r="A5" s="2">
        <f>SUM(PlayerTrioPlatinum[[#This Row],[Anti-gravity]:[Silenced Banshees]])</f>
        <v>3.5879629629629629E-2</v>
      </c>
      <c r="B5" s="2" t="s">
        <v>258</v>
      </c>
      <c r="C5" s="1" t="s">
        <v>8</v>
      </c>
      <c r="D5" s="1">
        <f>COUNT(PlayerTrioPlatinum[[#This Row],[Anti-gravity]:[Silenced Banshees]])</f>
        <v>2</v>
      </c>
      <c r="E5" s="2">
        <v>1.6203703703703703E-2</v>
      </c>
      <c r="F5" s="2"/>
      <c r="G5" s="2">
        <v>1.9675925925925927E-2</v>
      </c>
    </row>
    <row r="6" spans="1:7" hidden="1" x14ac:dyDescent="0.25">
      <c r="A6" s="2">
        <f>SUM(PlayerTrioPlatinum[[#This Row],[Anti-gravity]:[Silenced Banshees]])</f>
        <v>1.7013888888888887E-2</v>
      </c>
      <c r="B6" s="2" t="s">
        <v>258</v>
      </c>
      <c r="C6" s="1" t="s">
        <v>292</v>
      </c>
      <c r="D6" s="1">
        <f>COUNT(PlayerTrioPlatinum[[#This Row],[Anti-gravity]:[Silenced Banshees]])</f>
        <v>1</v>
      </c>
      <c r="E6" s="2"/>
      <c r="F6" s="2">
        <v>1.7013888888888887E-2</v>
      </c>
      <c r="G6" s="2"/>
    </row>
    <row r="7" spans="1:7" hidden="1" x14ac:dyDescent="0.25">
      <c r="A7" s="2">
        <f>SUM(PlayerTrioPlatinum[[#This Row],[Anti-gravity]:[Silenced Banshees]])</f>
        <v>1.7013888888888887E-2</v>
      </c>
      <c r="B7" s="2" t="s">
        <v>258</v>
      </c>
      <c r="C7" s="1" t="s">
        <v>294</v>
      </c>
      <c r="D7" s="1">
        <f>COUNT(PlayerTrioPlatinum[[#This Row],[Anti-gravity]:[Silenced Banshees]])</f>
        <v>1</v>
      </c>
      <c r="E7" s="2"/>
      <c r="F7" s="2">
        <v>1.7013888888888887E-2</v>
      </c>
      <c r="G7" s="2"/>
    </row>
    <row r="8" spans="1:7" hidden="1" x14ac:dyDescent="0.25">
      <c r="A8" s="2">
        <f>SUM(PlayerTrioPlatinum[[#This Row],[Anti-gravity]:[Silenced Banshees]])</f>
        <v>4.0648148148148155E-2</v>
      </c>
      <c r="B8" s="2" t="s">
        <v>258</v>
      </c>
      <c r="C8" s="1" t="s">
        <v>16</v>
      </c>
      <c r="D8" s="1">
        <f>COUNT(PlayerTrioPlatinum[[#This Row],[Anti-gravity]:[Silenced Banshees]])</f>
        <v>2</v>
      </c>
      <c r="E8" s="2">
        <v>1.9444444444444445E-2</v>
      </c>
      <c r="F8" s="2"/>
      <c r="G8" s="2">
        <v>2.1203703703703707E-2</v>
      </c>
    </row>
    <row r="9" spans="1:7" hidden="1" x14ac:dyDescent="0.25">
      <c r="A9" s="2">
        <f>SUM(PlayerTrioPlatinum[[#This Row],[Anti-gravity]:[Silenced Banshees]])</f>
        <v>4.0648148148148155E-2</v>
      </c>
      <c r="B9" s="2" t="s">
        <v>258</v>
      </c>
      <c r="C9" s="1" t="s">
        <v>37</v>
      </c>
      <c r="D9" s="1">
        <f>COUNT(PlayerTrioPlatinum[[#This Row],[Anti-gravity]:[Silenced Banshees]])</f>
        <v>2</v>
      </c>
      <c r="E9" s="2">
        <v>1.9444444444444445E-2</v>
      </c>
      <c r="F9" s="2"/>
      <c r="G9" s="2">
        <v>2.1203703703703707E-2</v>
      </c>
    </row>
    <row r="10" spans="1:7" hidden="1" x14ac:dyDescent="0.25">
      <c r="A10" s="2">
        <f>SUM(PlayerTrioPlatinum[[#This Row],[Anti-gravity]:[Silenced Banshees]])</f>
        <v>4.0648148148148155E-2</v>
      </c>
      <c r="B10" s="2" t="s">
        <v>258</v>
      </c>
      <c r="C10" s="1" t="s">
        <v>42</v>
      </c>
      <c r="D10" s="1">
        <f>COUNT(PlayerTrioPlatinum[[#This Row],[Anti-gravity]:[Silenced Banshees]])</f>
        <v>2</v>
      </c>
      <c r="E10" s="2">
        <v>1.9444444444444445E-2</v>
      </c>
      <c r="F10" s="2"/>
      <c r="G10" s="2">
        <v>2.1203703703703707E-2</v>
      </c>
    </row>
    <row r="11" spans="1:7" x14ac:dyDescent="0.25">
      <c r="A11" s="2">
        <f>SUM(PlayerTrioPlatinum[[#This Row],[Anti-gravity]:[Silenced Banshees]])</f>
        <v>4.3900462962962961E-2</v>
      </c>
      <c r="B11" s="2" t="s">
        <v>258</v>
      </c>
      <c r="C11" s="1" t="s">
        <v>9</v>
      </c>
      <c r="D11" s="1">
        <f>COUNT(PlayerTrioPlatinum[[#This Row],[Anti-gravity]:[Silenced Banshees]])</f>
        <v>3</v>
      </c>
      <c r="E11" s="2">
        <v>1.292824074074074E-2</v>
      </c>
      <c r="F11" s="2">
        <v>1.4641203703703703E-2</v>
      </c>
      <c r="G11" s="2">
        <v>1.6331018518518519E-2</v>
      </c>
    </row>
    <row r="12" spans="1:7" hidden="1" x14ac:dyDescent="0.25">
      <c r="A12" s="2">
        <f>SUM(PlayerTrioPlatinum[[#This Row],[Anti-gravity]:[Silenced Banshees]])</f>
        <v>2.8263888888888887E-2</v>
      </c>
      <c r="B12" s="2" t="s">
        <v>258</v>
      </c>
      <c r="C12" s="1" t="s">
        <v>32</v>
      </c>
      <c r="D12" s="1">
        <f>COUNT(PlayerTrioPlatinum[[#This Row],[Anti-gravity]:[Silenced Banshees]])</f>
        <v>2</v>
      </c>
      <c r="E12" s="2">
        <v>1.3622685185185184E-2</v>
      </c>
      <c r="F12" s="2">
        <v>1.4641203703703703E-2</v>
      </c>
      <c r="G12" s="2"/>
    </row>
    <row r="13" spans="1:7" x14ac:dyDescent="0.25">
      <c r="A13" s="2">
        <f>SUM(PlayerTrioPlatinum[[#This Row],[Anti-gravity]:[Silenced Banshees]])</f>
        <v>4.4594907407407403E-2</v>
      </c>
      <c r="B13" s="2" t="s">
        <v>258</v>
      </c>
      <c r="C13" s="1" t="s">
        <v>19</v>
      </c>
      <c r="D13" s="1">
        <f>COUNT(PlayerTrioPlatinum[[#This Row],[Anti-gravity]:[Silenced Banshees]])</f>
        <v>3</v>
      </c>
      <c r="E13" s="2">
        <v>1.3622685185185184E-2</v>
      </c>
      <c r="F13" s="2">
        <v>1.4641203703703703E-2</v>
      </c>
      <c r="G13" s="2">
        <v>1.6331018518518519E-2</v>
      </c>
    </row>
    <row r="14" spans="1:7" x14ac:dyDescent="0.25">
      <c r="A14" s="2">
        <f>SUM(PlayerTrioPlatinum[[#This Row],[Anti-gravity]:[Silenced Banshees]])</f>
        <v>4.5474537037037036E-2</v>
      </c>
      <c r="B14" s="2" t="s">
        <v>258</v>
      </c>
      <c r="C14" s="1" t="s">
        <v>58</v>
      </c>
      <c r="D14" s="1">
        <f>COUNT(PlayerTrioPlatinum[[#This Row],[Anti-gravity]:[Silenced Banshees]])</f>
        <v>3</v>
      </c>
      <c r="E14" s="2">
        <v>1.292824074074074E-2</v>
      </c>
      <c r="F14" s="2">
        <v>1.621527777777778E-2</v>
      </c>
      <c r="G14" s="2">
        <v>1.6331018518518519E-2</v>
      </c>
    </row>
    <row r="15" spans="1:7" x14ac:dyDescent="0.25">
      <c r="A15" s="2">
        <f>SUM(PlayerTrioPlatinum[[#This Row],[Anti-gravity]:[Silenced Banshees]])</f>
        <v>4.5474537037037036E-2</v>
      </c>
      <c r="B15" s="2" t="s">
        <v>258</v>
      </c>
      <c r="C15" s="1" t="s">
        <v>21</v>
      </c>
      <c r="D15" s="1">
        <f>COUNT(PlayerTrioPlatinum[[#This Row],[Anti-gravity]:[Silenced Banshees]])</f>
        <v>3</v>
      </c>
      <c r="E15" s="2">
        <v>1.292824074074074E-2</v>
      </c>
      <c r="F15" s="2">
        <v>1.621527777777778E-2</v>
      </c>
      <c r="G15" s="2">
        <v>1.6331018518518519E-2</v>
      </c>
    </row>
    <row r="16" spans="1:7" hidden="1" x14ac:dyDescent="0.25">
      <c r="A16" s="2">
        <f>SUM(PlayerTrioPlatinum[[#This Row],[Anti-gravity]:[Silenced Banshees]])</f>
        <v>3.0590277777777779E-2</v>
      </c>
      <c r="B16" s="2" t="s">
        <v>258</v>
      </c>
      <c r="C16" s="1" t="s">
        <v>87</v>
      </c>
      <c r="D16" s="1">
        <f>COUNT(PlayerTrioPlatinum[[#This Row],[Anti-gravity]:[Silenced Banshees]])</f>
        <v>2</v>
      </c>
      <c r="E16" s="2">
        <v>1.357638888888889E-2</v>
      </c>
      <c r="F16" s="2">
        <v>1.7013888888888887E-2</v>
      </c>
      <c r="G16" s="2"/>
    </row>
    <row r="17" spans="1:7" x14ac:dyDescent="0.25">
      <c r="A17" s="2">
        <f>SUM(PlayerTrioPlatinum[[#This Row],[Anti-gravity]:[Silenced Banshees]])</f>
        <v>4.9537037037037032E-2</v>
      </c>
      <c r="B17" s="2" t="s">
        <v>258</v>
      </c>
      <c r="C17" s="1" t="s">
        <v>33</v>
      </c>
      <c r="D17" s="1">
        <f>COUNT(PlayerTrioPlatinum[[#This Row],[Anti-gravity]:[Silenced Banshees]])</f>
        <v>3</v>
      </c>
      <c r="E17" s="2">
        <v>1.4733796296296295E-2</v>
      </c>
      <c r="F17" s="2">
        <v>1.8472222222222223E-2</v>
      </c>
      <c r="G17" s="2">
        <v>1.6331018518518519E-2</v>
      </c>
    </row>
    <row r="18" spans="1:7" x14ac:dyDescent="0.25">
      <c r="A18" s="2">
        <f>SUM(PlayerTrioPlatinum[[#This Row],[Anti-gravity]:[Silenced Banshees]])</f>
        <v>5.0277777777777782E-2</v>
      </c>
      <c r="B18" s="2" t="s">
        <v>258</v>
      </c>
      <c r="C18" s="1" t="s">
        <v>18</v>
      </c>
      <c r="D18" s="1">
        <f>COUNT(PlayerTrioPlatinum[[#This Row],[Anti-gravity]:[Silenced Banshees]])</f>
        <v>3</v>
      </c>
      <c r="E18" s="2">
        <v>1.357638888888889E-2</v>
      </c>
      <c r="F18" s="2">
        <v>1.7986111111111109E-2</v>
      </c>
      <c r="G18" s="2">
        <v>1.8715277777777779E-2</v>
      </c>
    </row>
    <row r="19" spans="1:7" x14ac:dyDescent="0.25">
      <c r="A19" s="2">
        <f>SUM(PlayerTrioPlatinum[[#This Row],[Anti-gravity]:[Silenced Banshees]])</f>
        <v>5.1076388888888893E-2</v>
      </c>
      <c r="B19" s="2" t="s">
        <v>258</v>
      </c>
      <c r="C19" s="1" t="s">
        <v>10</v>
      </c>
      <c r="D19" s="1">
        <f>COUNT(PlayerTrioPlatinum[[#This Row],[Anti-gravity]:[Silenced Banshees]])</f>
        <v>3</v>
      </c>
      <c r="E19" s="2">
        <v>1.3275462962962963E-2</v>
      </c>
      <c r="F19" s="2">
        <v>1.7650462962962962E-2</v>
      </c>
      <c r="G19" s="2">
        <v>2.0150462962962964E-2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9220-DF0A-47F1-A9F1-B3CDD5B4601E}">
  <dimension ref="A1:G27"/>
  <sheetViews>
    <sheetView workbookViewId="0">
      <selection sqref="A1:G2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6" width="25.28515625" bestFit="1" customWidth="1"/>
    <col min="7" max="7" width="28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20</v>
      </c>
      <c r="F1" t="s">
        <v>24</v>
      </c>
      <c r="G1" t="s">
        <v>4</v>
      </c>
    </row>
    <row r="2" spans="1:7" hidden="1" x14ac:dyDescent="0.25">
      <c r="A2" s="2">
        <f>SUM(PlayerTeamPlatinum[[#This Row],[Special-Op Reinforcements]:[Infiltration is Imperative]])</f>
        <v>1.1261574074074071E-2</v>
      </c>
      <c r="B2" s="2" t="s">
        <v>258</v>
      </c>
      <c r="C2" s="1" t="s">
        <v>33</v>
      </c>
      <c r="D2" s="1">
        <f>COUNT(PlayerTeamPlatinum[[#This Row],[Special-Op Reinforcements]:[Infiltration is Imperative]])</f>
        <v>1</v>
      </c>
      <c r="E2" s="2">
        <v>1.4965277777777779E-2</v>
      </c>
      <c r="F2" s="2">
        <v>1.1261574074074071E-2</v>
      </c>
      <c r="G2" s="2"/>
    </row>
    <row r="3" spans="1:7" hidden="1" x14ac:dyDescent="0.25">
      <c r="A3" s="2">
        <f>SUM(PlayerTeamPlatinum[[#This Row],[Special-Op Reinforcements]:[Infiltration is Imperative]])</f>
        <v>1.136574074074074E-2</v>
      </c>
      <c r="B3" s="2"/>
      <c r="C3" s="1" t="s">
        <v>128</v>
      </c>
      <c r="D3" s="1">
        <f>COUNT(PlayerTeamPlatinum[[#This Row],[Special-Op Reinforcements]:[Infiltration is Imperative]])</f>
        <v>1</v>
      </c>
      <c r="E3" s="2"/>
      <c r="F3" s="2">
        <v>1.136574074074074E-2</v>
      </c>
      <c r="G3" s="2"/>
    </row>
    <row r="4" spans="1:7" hidden="1" x14ac:dyDescent="0.25">
      <c r="A4" s="2">
        <f>SUM(PlayerTeamPlatinum[[#This Row],[Special-Op Reinforcements]:[Infiltration is Imperative]])</f>
        <v>1.2048611111111112E-2</v>
      </c>
      <c r="B4" s="2"/>
      <c r="C4" s="1" t="s">
        <v>23</v>
      </c>
      <c r="D4" s="1">
        <f>COUNT(PlayerTeamPlatinum[[#This Row],[Special-Op Reinforcements]:[Infiltration is Imperative]])</f>
        <v>1</v>
      </c>
      <c r="E4" s="2">
        <v>1.9907407407407408E-2</v>
      </c>
      <c r="F4" s="2">
        <v>1.2048611111111112E-2</v>
      </c>
      <c r="G4" s="2"/>
    </row>
    <row r="5" spans="1:7" hidden="1" x14ac:dyDescent="0.25">
      <c r="A5" s="2">
        <f>SUM(PlayerTeamPlatinum[[#This Row],[Special-Op Reinforcements]:[Infiltration is Imperative]])</f>
        <v>1.2048611111111112E-2</v>
      </c>
      <c r="B5" s="2" t="s">
        <v>258</v>
      </c>
      <c r="C5" s="1" t="s">
        <v>8</v>
      </c>
      <c r="D5" s="1">
        <f>COUNT(PlayerTeamPlatinum[[#This Row],[Special-Op Reinforcements]:[Infiltration is Imperative]])</f>
        <v>1</v>
      </c>
      <c r="E5" s="2">
        <v>1.9907407407407408E-2</v>
      </c>
      <c r="F5" s="2">
        <v>1.2048611111111112E-2</v>
      </c>
      <c r="G5" s="2"/>
    </row>
    <row r="6" spans="1:7" hidden="1" x14ac:dyDescent="0.25">
      <c r="A6" s="2">
        <f>SUM(PlayerTeamPlatinum[[#This Row],[Special-Op Reinforcements]:[Infiltration is Imperative]])</f>
        <v>1.2048611111111112E-2</v>
      </c>
      <c r="B6" s="2" t="s">
        <v>258</v>
      </c>
      <c r="C6" s="1" t="s">
        <v>14</v>
      </c>
      <c r="D6" s="1">
        <f>COUNT(PlayerTeamPlatinum[[#This Row],[Special-Op Reinforcements]:[Infiltration is Imperative]])</f>
        <v>1</v>
      </c>
      <c r="E6" s="2">
        <v>1.9907407407407408E-2</v>
      </c>
      <c r="F6" s="2">
        <v>1.2048611111111112E-2</v>
      </c>
      <c r="G6" s="2"/>
    </row>
    <row r="7" spans="1:7" hidden="1" x14ac:dyDescent="0.25">
      <c r="A7" s="2">
        <f>SUM(PlayerTeamPlatinum[[#This Row],[Special-Op Reinforcements]:[Infiltration is Imperative]])</f>
        <v>1.2048611111111112E-2</v>
      </c>
      <c r="B7" s="2" t="s">
        <v>258</v>
      </c>
      <c r="C7" s="1" t="s">
        <v>41</v>
      </c>
      <c r="D7" s="1">
        <f>COUNT(PlayerTeamPlatinum[[#This Row],[Special-Op Reinforcements]:[Infiltration is Imperative]])</f>
        <v>1</v>
      </c>
      <c r="E7" s="2">
        <v>1.9907407407407408E-2</v>
      </c>
      <c r="F7" s="2">
        <v>1.2048611111111112E-2</v>
      </c>
      <c r="G7" s="2"/>
    </row>
    <row r="8" spans="1:7" hidden="1" x14ac:dyDescent="0.25">
      <c r="A8" s="2">
        <f>SUM(PlayerTeamPlatinum[[#This Row],[Special-Op Reinforcements]:[Infiltration is Imperative]])</f>
        <v>1.2199074074074072E-2</v>
      </c>
      <c r="B8" s="2" t="s">
        <v>258</v>
      </c>
      <c r="C8" s="1" t="s">
        <v>86</v>
      </c>
      <c r="D8" s="1">
        <f>COUNT(PlayerTeamPlatinum[[#This Row],[Special-Op Reinforcements]:[Infiltration is Imperative]])</f>
        <v>1</v>
      </c>
      <c r="E8" s="2">
        <v>1.4537037037037038E-2</v>
      </c>
      <c r="F8" s="2"/>
      <c r="G8" s="2">
        <v>1.2199074074074072E-2</v>
      </c>
    </row>
    <row r="9" spans="1:7" hidden="1" x14ac:dyDescent="0.25">
      <c r="A9" s="2">
        <f>SUM(PlayerTeamPlatinum[[#This Row],[Special-Op Reinforcements]:[Infiltration is Imperative]])</f>
        <v>1.3206018518518518E-2</v>
      </c>
      <c r="B9" s="2" t="s">
        <v>258</v>
      </c>
      <c r="C9" s="1" t="s">
        <v>87</v>
      </c>
      <c r="D9" s="1">
        <f>COUNT(PlayerTeamPlatinum[[#This Row],[Special-Op Reinforcements]:[Infiltration is Imperative]])</f>
        <v>1</v>
      </c>
      <c r="E9" s="2"/>
      <c r="F9" s="2"/>
      <c r="G9" s="2">
        <v>1.3206018518518518E-2</v>
      </c>
    </row>
    <row r="10" spans="1:7" hidden="1" x14ac:dyDescent="0.25">
      <c r="A10" s="2">
        <f>SUM(PlayerTeamPlatinum[[#This Row],[Special-Op Reinforcements]:[Infiltration is Imperative]])</f>
        <v>1.5416666666666667E-2</v>
      </c>
      <c r="B10" s="2" t="s">
        <v>258</v>
      </c>
      <c r="C10" s="1" t="s">
        <v>93</v>
      </c>
      <c r="D10" s="1">
        <f>COUNT(PlayerTeamPlatinum[[#This Row],[Special-Op Reinforcements]:[Infiltration is Imperative]])</f>
        <v>1</v>
      </c>
      <c r="E10" s="2"/>
      <c r="F10" s="2"/>
      <c r="G10" s="2">
        <v>1.5416666666666667E-2</v>
      </c>
    </row>
    <row r="11" spans="1:7" hidden="1" x14ac:dyDescent="0.25">
      <c r="A11" s="2">
        <f>SUM(PlayerTeamPlatinum[[#This Row],[Special-Op Reinforcements]:[Infiltration is Imperative]])</f>
        <v>1.5416666666666667E-2</v>
      </c>
      <c r="B11" s="2" t="s">
        <v>258</v>
      </c>
      <c r="C11" s="1" t="s">
        <v>124</v>
      </c>
      <c r="D11" s="1">
        <f>COUNT(PlayerTeamPlatinum[[#This Row],[Special-Op Reinforcements]:[Infiltration is Imperative]])</f>
        <v>1</v>
      </c>
      <c r="E11" s="2"/>
      <c r="F11" s="2"/>
      <c r="G11" s="2">
        <v>1.5416666666666667E-2</v>
      </c>
    </row>
    <row r="12" spans="1:7" hidden="1" x14ac:dyDescent="0.25">
      <c r="A12" s="2">
        <f>SUM(PlayerTeamPlatinum[[#This Row],[Special-Op Reinforcements]:[Infiltration is Imperative]])</f>
        <v>1.6180555555555556E-2</v>
      </c>
      <c r="B12" s="2"/>
      <c r="C12" s="1" t="s">
        <v>292</v>
      </c>
      <c r="D12" s="1">
        <f>COUNT(PlayerTeamPlatinum[[#This Row],[Special-Op Reinforcements]:[Infiltration is Imperative]])</f>
        <v>1</v>
      </c>
      <c r="E12" s="2"/>
      <c r="F12" s="2"/>
      <c r="G12" s="2">
        <v>1.6180555555555556E-2</v>
      </c>
    </row>
    <row r="13" spans="1:7" hidden="1" x14ac:dyDescent="0.25">
      <c r="A13" s="2">
        <f>SUM(PlayerTeamPlatinum[[#This Row],[Special-Op Reinforcements]:[Infiltration is Imperative]])</f>
        <v>1.6180555555555556E-2</v>
      </c>
      <c r="B13" s="2" t="s">
        <v>258</v>
      </c>
      <c r="C13" s="1" t="s">
        <v>294</v>
      </c>
      <c r="D13" s="1">
        <f>COUNT(PlayerTeamPlatinum[[#This Row],[Special-Op Reinforcements]:[Infiltration is Imperative]])</f>
        <v>1</v>
      </c>
      <c r="E13" s="2"/>
      <c r="F13" s="2"/>
      <c r="G13" s="2">
        <v>1.6180555555555556E-2</v>
      </c>
    </row>
    <row r="14" spans="1:7" hidden="1" x14ac:dyDescent="0.25">
      <c r="A14" s="2">
        <f>SUM(PlayerTeamPlatinum[[#This Row],[Special-Op Reinforcements]:[Infiltration is Imperative]])</f>
        <v>1.6180555555555556E-2</v>
      </c>
      <c r="B14" s="2"/>
      <c r="C14" s="1" t="s">
        <v>297</v>
      </c>
      <c r="D14" s="1">
        <f>COUNT(PlayerTeamPlatinum[[#This Row],[Special-Op Reinforcements]:[Infiltration is Imperative]])</f>
        <v>1</v>
      </c>
      <c r="E14" s="2"/>
      <c r="F14" s="2"/>
      <c r="G14" s="2">
        <v>1.6180555555555556E-2</v>
      </c>
    </row>
    <row r="15" spans="1:7" hidden="1" x14ac:dyDescent="0.25">
      <c r="A15" s="2">
        <f>SUM(PlayerTeamPlatinum[[#This Row],[Special-Op Reinforcements]:[Infiltration is Imperative]])</f>
        <v>2.2939814814814812E-2</v>
      </c>
      <c r="B15" s="2" t="s">
        <v>258</v>
      </c>
      <c r="C15" s="1" t="s">
        <v>18</v>
      </c>
      <c r="D15" s="1">
        <f>COUNT(PlayerTeamPlatinum[[#This Row],[Special-Op Reinforcements]:[Infiltration is Imperative]])</f>
        <v>2</v>
      </c>
      <c r="E15" s="2">
        <v>1.34375E-2</v>
      </c>
      <c r="F15" s="2">
        <v>1.074074074074074E-2</v>
      </c>
      <c r="G15" s="2">
        <v>1.2199074074074072E-2</v>
      </c>
    </row>
    <row r="16" spans="1:7" hidden="1" x14ac:dyDescent="0.25">
      <c r="A16" s="2">
        <f>SUM(PlayerTeamPlatinum[[#This Row],[Special-Op Reinforcements]:[Infiltration is Imperative]])</f>
        <v>2.2939814814814812E-2</v>
      </c>
      <c r="B16" s="2"/>
      <c r="C16" s="1" t="s">
        <v>9</v>
      </c>
      <c r="D16" s="1">
        <f>COUNT(PlayerTeamPlatinum[[#This Row],[Special-Op Reinforcements]:[Infiltration is Imperative]])</f>
        <v>2</v>
      </c>
      <c r="E16" s="2">
        <v>1.34375E-2</v>
      </c>
      <c r="F16" s="2">
        <v>1.074074074074074E-2</v>
      </c>
      <c r="G16" s="2">
        <v>1.2199074074074072E-2</v>
      </c>
    </row>
    <row r="17" spans="1:7" hidden="1" x14ac:dyDescent="0.25">
      <c r="A17" s="2">
        <f>SUM(PlayerTeamPlatinum[[#This Row],[Special-Op Reinforcements]:[Infiltration is Imperative]])</f>
        <v>2.3564814814814813E-2</v>
      </c>
      <c r="B17" s="2" t="s">
        <v>258</v>
      </c>
      <c r="C17" s="1" t="s">
        <v>21</v>
      </c>
      <c r="D17" s="1">
        <f>COUNT(PlayerTeamPlatinum[[#This Row],[Special-Op Reinforcements]:[Infiltration is Imperative]])</f>
        <v>2</v>
      </c>
      <c r="E17" s="2">
        <v>1.4537037037037038E-2</v>
      </c>
      <c r="F17" s="2">
        <v>1.136574074074074E-2</v>
      </c>
      <c r="G17" s="2">
        <v>1.2199074074074072E-2</v>
      </c>
    </row>
    <row r="18" spans="1:7" hidden="1" x14ac:dyDescent="0.25">
      <c r="A18" s="2">
        <f>SUM(PlayerTeamPlatinum[[#This Row],[Special-Op Reinforcements]:[Infiltration is Imperative]])</f>
        <v>2.4178240740740743E-2</v>
      </c>
      <c r="B18" s="2" t="s">
        <v>258</v>
      </c>
      <c r="C18" s="1" t="s">
        <v>32</v>
      </c>
      <c r="D18" s="1">
        <f>COUNT(PlayerTeamPlatinum[[#This Row],[Special-Op Reinforcements]:[Infiltration is Imperative]])</f>
        <v>2</v>
      </c>
      <c r="E18" s="2">
        <v>1.34375E-2</v>
      </c>
      <c r="F18" s="2">
        <v>1.0972222222222223E-2</v>
      </c>
      <c r="G18" s="2">
        <v>1.3206018518518518E-2</v>
      </c>
    </row>
    <row r="19" spans="1:7" hidden="1" x14ac:dyDescent="0.25">
      <c r="A19" s="2">
        <f>SUM(PlayerTeamPlatinum[[#This Row],[Special-Op Reinforcements]:[Infiltration is Imperative]])</f>
        <v>2.421296296296296E-2</v>
      </c>
      <c r="B19" s="2" t="s">
        <v>258</v>
      </c>
      <c r="C19" s="1" t="s">
        <v>19</v>
      </c>
      <c r="D19" s="1">
        <f>COUNT(PlayerTeamPlatinum[[#This Row],[Special-Op Reinforcements]:[Infiltration is Imperative]])</f>
        <v>2</v>
      </c>
      <c r="E19" s="2">
        <v>1.34375E-2</v>
      </c>
      <c r="F19" s="2">
        <v>1.074074074074074E-2</v>
      </c>
      <c r="G19" s="2">
        <v>1.3472222222222221E-2</v>
      </c>
    </row>
    <row r="20" spans="1:7" hidden="1" x14ac:dyDescent="0.25">
      <c r="A20" s="2">
        <f>SUM(PlayerTeamPlatinum[[#This Row],[Special-Op Reinforcements]:[Infiltration is Imperative]])</f>
        <v>2.4467592592592589E-2</v>
      </c>
      <c r="B20" s="2" t="s">
        <v>258</v>
      </c>
      <c r="C20" s="1" t="s">
        <v>58</v>
      </c>
      <c r="D20" s="1">
        <f>COUNT(PlayerTeamPlatinum[[#This Row],[Special-Op Reinforcements]:[Infiltration is Imperative]])</f>
        <v>2</v>
      </c>
      <c r="E20" s="2">
        <v>1.4965277777777779E-2</v>
      </c>
      <c r="F20" s="2">
        <v>1.1261574074074071E-2</v>
      </c>
      <c r="G20" s="2">
        <v>1.3206018518518518E-2</v>
      </c>
    </row>
    <row r="21" spans="1:7" hidden="1" x14ac:dyDescent="0.25">
      <c r="A21" s="2">
        <f>SUM(PlayerTeamPlatinum[[#This Row],[Special-Op Reinforcements]:[Infiltration is Imperative]])</f>
        <v>2.5150462962962961E-2</v>
      </c>
      <c r="B21" s="2" t="s">
        <v>258</v>
      </c>
      <c r="C21" s="1" t="s">
        <v>10</v>
      </c>
      <c r="D21" s="1">
        <f>COUNT(PlayerTeamPlatinum[[#This Row],[Special-Op Reinforcements]:[Infiltration is Imperative]])</f>
        <v>2</v>
      </c>
      <c r="E21" s="2">
        <v>1.4027777777777778E-2</v>
      </c>
      <c r="F21" s="2">
        <v>1.074074074074074E-2</v>
      </c>
      <c r="G21" s="2">
        <v>1.4409722222222221E-2</v>
      </c>
    </row>
    <row r="22" spans="1:7" hidden="1" x14ac:dyDescent="0.25">
      <c r="A22" s="2">
        <f>SUM(PlayerTeamPlatinum[[#This Row],[Special-Op Reinforcements]:[Infiltration is Imperative]])</f>
        <v>2.5613425925925925E-2</v>
      </c>
      <c r="B22" s="2" t="s">
        <v>258</v>
      </c>
      <c r="C22" s="1" t="s">
        <v>90</v>
      </c>
      <c r="D22" s="1">
        <f>COUNT(PlayerTeamPlatinum[[#This Row],[Special-Op Reinforcements]:[Infiltration is Imperative]])</f>
        <v>1</v>
      </c>
      <c r="E22" s="2"/>
      <c r="F22" s="2"/>
      <c r="G22" s="2">
        <v>2.5613425925925925E-2</v>
      </c>
    </row>
    <row r="23" spans="1:7" hidden="1" x14ac:dyDescent="0.25">
      <c r="A23" s="2">
        <f>SUM(PlayerTeamPlatinum[[#This Row],[Special-Op Reinforcements]:[Infiltration is Imperative]])</f>
        <v>2.5613425925925925E-2</v>
      </c>
      <c r="B23" s="2" t="s">
        <v>258</v>
      </c>
      <c r="C23" s="1" t="s">
        <v>123</v>
      </c>
      <c r="D23" s="1">
        <f>COUNT(PlayerTeamPlatinum[[#This Row],[Special-Op Reinforcements]:[Infiltration is Imperative]])</f>
        <v>1</v>
      </c>
      <c r="E23" s="2"/>
      <c r="F23" s="2"/>
      <c r="G23" s="2">
        <v>2.5613425925925925E-2</v>
      </c>
    </row>
    <row r="24" spans="1:7" hidden="1" x14ac:dyDescent="0.25">
      <c r="A24" s="2">
        <f>SUM(PlayerTeamPlatinum[[#This Row],[Special-Op Reinforcements]:[Infiltration is Imperative]])</f>
        <v>2.8819444444444446E-2</v>
      </c>
      <c r="B24" s="2" t="s">
        <v>258</v>
      </c>
      <c r="C24" s="1" t="s">
        <v>91</v>
      </c>
      <c r="D24" s="1">
        <f>COUNT(PlayerTeamPlatinum[[#This Row],[Special-Op Reinforcements]:[Infiltration is Imperative]])</f>
        <v>2</v>
      </c>
      <c r="E24" s="2">
        <v>2.2118055555555557E-2</v>
      </c>
      <c r="F24" s="2">
        <v>1.3402777777777777E-2</v>
      </c>
      <c r="G24" s="2">
        <v>1.5416666666666667E-2</v>
      </c>
    </row>
    <row r="25" spans="1:7" hidden="1" x14ac:dyDescent="0.25">
      <c r="A25" s="2">
        <f>SUM(PlayerTeamPlatinum[[#This Row],[Special-Op Reinforcements]:[Infiltration is Imperative]])</f>
        <v>2.9571759259259259E-2</v>
      </c>
      <c r="B25" s="2" t="s">
        <v>258</v>
      </c>
      <c r="C25" s="1" t="s">
        <v>293</v>
      </c>
      <c r="D25" s="1">
        <f>COUNT(PlayerTeamPlatinum[[#This Row],[Special-Op Reinforcements]:[Infiltration is Imperative]])</f>
        <v>2</v>
      </c>
      <c r="E25" s="2">
        <v>2.2118055555555557E-2</v>
      </c>
      <c r="F25" s="2">
        <v>1.3402777777777777E-2</v>
      </c>
      <c r="G25" s="2">
        <v>1.6168981481481482E-2</v>
      </c>
    </row>
    <row r="26" spans="1:7" hidden="1" x14ac:dyDescent="0.25">
      <c r="A26" s="2">
        <f>SUM(PlayerTeamPlatinum[[#This Row],[Special-Op Reinforcements]:[Infiltration is Imperative]])</f>
        <v>2.9571759259259259E-2</v>
      </c>
      <c r="B26" s="2" t="s">
        <v>258</v>
      </c>
      <c r="C26" s="1" t="s">
        <v>296</v>
      </c>
      <c r="D26" s="1">
        <f>COUNT(PlayerTeamPlatinum[[#This Row],[Special-Op Reinforcements]:[Infiltration is Imperative]])</f>
        <v>2</v>
      </c>
      <c r="E26" s="2">
        <v>2.2118055555555557E-2</v>
      </c>
      <c r="F26" s="2">
        <v>1.3402777777777777E-2</v>
      </c>
      <c r="G26" s="2">
        <v>1.6168981481481482E-2</v>
      </c>
    </row>
    <row r="27" spans="1:7" hidden="1" x14ac:dyDescent="0.25">
      <c r="A27" s="2">
        <f>SUM(PlayerTeamPlatinum[[#This Row],[Special-Op Reinforcements]:[Infiltration is Imperative]])</f>
        <v>2.9571759259259259E-2</v>
      </c>
      <c r="B27" s="2"/>
      <c r="C27" s="1" t="s">
        <v>298</v>
      </c>
      <c r="D27" s="1">
        <f>COUNT(PlayerTeamPlatinum[[#This Row],[Special-Op Reinforcements]:[Infiltration is Imperative]])</f>
        <v>2</v>
      </c>
      <c r="E27" s="2">
        <v>2.2118055555555557E-2</v>
      </c>
      <c r="F27" s="2">
        <v>1.3402777777777777E-2</v>
      </c>
      <c r="G27" s="2">
        <v>1.6168981481481482E-2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FC0F-148C-4C04-A4AF-A0871C12D40B}">
  <dimension ref="A1:G17"/>
  <sheetViews>
    <sheetView workbookViewId="0">
      <selection activeCell="E5" sqref="E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0.85546875" bestFit="1" customWidth="1"/>
    <col min="6" max="6" width="8.5703125" bestFit="1" customWidth="1"/>
    <col min="7" max="7" width="22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54</v>
      </c>
      <c r="F1" t="s">
        <v>79</v>
      </c>
      <c r="G1" t="s">
        <v>80</v>
      </c>
    </row>
    <row r="2" spans="1:7" hidden="1" x14ac:dyDescent="0.25">
      <c r="A2" s="2">
        <f>SUM(PlayerSoloSilver[[#This Row],[Blackwatch Original]:[Mordus'' Calibrations]])</f>
        <v>9.8958333333333329E-3</v>
      </c>
      <c r="B2" s="2" t="s">
        <v>258</v>
      </c>
      <c r="C2" s="1" t="s">
        <v>39</v>
      </c>
      <c r="D2" s="1">
        <f>COUNT(PlayerSoloSilver[[#This Row],[Blackwatch Original]:[Mordus'' Calibrations]])</f>
        <v>1</v>
      </c>
      <c r="E2" s="2">
        <v>9.8958333333333329E-3</v>
      </c>
      <c r="F2" s="2"/>
      <c r="G2" s="2"/>
    </row>
    <row r="3" spans="1:7" hidden="1" x14ac:dyDescent="0.25">
      <c r="A3" s="2">
        <f>SUM(PlayerSoloSilver[[#This Row],[Blackwatch Original]:[Mordus'' Calibrations]])</f>
        <v>1.1006944444444444E-2</v>
      </c>
      <c r="B3" s="2" t="s">
        <v>258</v>
      </c>
      <c r="C3" s="1" t="s">
        <v>25</v>
      </c>
      <c r="D3" s="1">
        <f>COUNT(PlayerSoloSilver[[#This Row],[Blackwatch Original]:[Mordus'' Calibrations]])</f>
        <v>1</v>
      </c>
      <c r="E3" s="2">
        <v>1.1006944444444444E-2</v>
      </c>
      <c r="F3" s="2"/>
      <c r="G3" s="2"/>
    </row>
    <row r="4" spans="1:7" hidden="1" x14ac:dyDescent="0.25">
      <c r="A4" s="2">
        <f>SUM(PlayerSoloSilver[[#This Row],[Blackwatch Original]:[Mordus'' Calibrations]])</f>
        <v>1.2094907407407408E-2</v>
      </c>
      <c r="B4" s="2" t="s">
        <v>258</v>
      </c>
      <c r="C4" s="1" t="s">
        <v>55</v>
      </c>
      <c r="D4" s="1">
        <f>COUNT(PlayerSoloSilver[[#This Row],[Blackwatch Original]:[Mordus'' Calibrations]])</f>
        <v>1</v>
      </c>
      <c r="E4" s="2">
        <v>1.2094907407407408E-2</v>
      </c>
      <c r="F4" s="2"/>
      <c r="G4" s="2"/>
    </row>
    <row r="5" spans="1:7" hidden="1" x14ac:dyDescent="0.25">
      <c r="A5" s="2">
        <f>SUM(PlayerSoloSilver[[#This Row],[Blackwatch Original]:[Mordus'' Calibrations]])</f>
        <v>1.2881944444444446E-2</v>
      </c>
      <c r="B5" s="2" t="s">
        <v>258</v>
      </c>
      <c r="C5" s="1" t="s">
        <v>13</v>
      </c>
      <c r="D5" s="1">
        <f>COUNT(PlayerSoloSilver[[#This Row],[Blackwatch Original]:[Mordus'' Calibrations]])</f>
        <v>1</v>
      </c>
      <c r="E5" s="2">
        <v>1.2881944444444446E-2</v>
      </c>
      <c r="F5" s="2"/>
      <c r="G5" s="2"/>
    </row>
    <row r="6" spans="1:7" hidden="1" x14ac:dyDescent="0.25">
      <c r="A6" s="2">
        <f>SUM(PlayerSoloSilver[[#This Row],[Blackwatch Original]:[Mordus'' Calibrations]])</f>
        <v>1.5127314814814816E-2</v>
      </c>
      <c r="B6" s="2" t="s">
        <v>258</v>
      </c>
      <c r="C6" s="1" t="s">
        <v>56</v>
      </c>
      <c r="D6" s="1">
        <f>COUNT(PlayerSoloSilver[[#This Row],[Blackwatch Original]:[Mordus'' Calibrations]])</f>
        <v>1</v>
      </c>
      <c r="E6" s="2">
        <v>1.5127314814814816E-2</v>
      </c>
      <c r="F6" s="2"/>
      <c r="G6" s="2"/>
    </row>
    <row r="7" spans="1:7" hidden="1" x14ac:dyDescent="0.25">
      <c r="A7" s="2">
        <f>SUM(PlayerSoloSilver[[#This Row],[Blackwatch Original]:[Mordus'' Calibrations]])</f>
        <v>2.6712962962962966E-2</v>
      </c>
      <c r="B7" s="2" t="s">
        <v>258</v>
      </c>
      <c r="C7" s="1" t="s">
        <v>48</v>
      </c>
      <c r="D7" s="1">
        <f>COUNT(PlayerSoloSilver[[#This Row],[Blackwatch Original]:[Mordus'' Calibrations]])</f>
        <v>2</v>
      </c>
      <c r="E7" s="2">
        <v>1.3217592592592593E-2</v>
      </c>
      <c r="F7" s="2"/>
      <c r="G7" s="2">
        <v>1.3495370370370371E-2</v>
      </c>
    </row>
    <row r="8" spans="1:7" x14ac:dyDescent="0.25">
      <c r="A8" s="2">
        <f>SUM(PlayerSoloSilver[[#This Row],[Blackwatch Original]:[Mordus'' Calibrations]])</f>
        <v>2.9849537037037036E-2</v>
      </c>
      <c r="B8" s="2" t="s">
        <v>258</v>
      </c>
      <c r="C8" s="1" t="s">
        <v>19</v>
      </c>
      <c r="D8" s="1">
        <f>COUNT(PlayerSoloSilver[[#This Row],[Blackwatch Original]:[Mordus'' Calibrations]])</f>
        <v>3</v>
      </c>
      <c r="E8" s="2">
        <v>1.005787037037037E-2</v>
      </c>
      <c r="F8" s="2">
        <v>9.9421296296296289E-3</v>
      </c>
      <c r="G8" s="2">
        <v>9.8495370370370369E-3</v>
      </c>
    </row>
    <row r="9" spans="1:7" x14ac:dyDescent="0.25">
      <c r="A9" s="2">
        <f>SUM(PlayerSoloSilver[[#This Row],[Blackwatch Original]:[Mordus'' Calibrations]])</f>
        <v>3.00462962962963E-2</v>
      </c>
      <c r="B9" s="2" t="s">
        <v>258</v>
      </c>
      <c r="C9" s="1" t="s">
        <v>21</v>
      </c>
      <c r="D9" s="1">
        <f>COUNT(PlayerSoloSilver[[#This Row],[Blackwatch Original]:[Mordus'' Calibrations]])</f>
        <v>3</v>
      </c>
      <c r="E9" s="2">
        <v>9.3634259259259261E-3</v>
      </c>
      <c r="F9" s="2">
        <v>1.0208333333333333E-2</v>
      </c>
      <c r="G9" s="2">
        <v>1.0474537037037037E-2</v>
      </c>
    </row>
    <row r="10" spans="1:7" x14ac:dyDescent="0.25">
      <c r="A10" s="2">
        <f>SUM(PlayerSoloSilver[[#This Row],[Blackwatch Original]:[Mordus'' Calibrations]])</f>
        <v>3.1805555555555559E-2</v>
      </c>
      <c r="B10" s="2" t="s">
        <v>258</v>
      </c>
      <c r="C10" s="1" t="s">
        <v>9</v>
      </c>
      <c r="D10" s="1">
        <f>COUNT(PlayerSoloSilver[[#This Row],[Blackwatch Original]:[Mordus'' Calibrations]])</f>
        <v>3</v>
      </c>
      <c r="E10" s="2">
        <v>9.4212962962962957E-3</v>
      </c>
      <c r="F10" s="2">
        <v>1.0613425925925927E-2</v>
      </c>
      <c r="G10" s="2">
        <v>1.1770833333333333E-2</v>
      </c>
    </row>
    <row r="11" spans="1:7" x14ac:dyDescent="0.25">
      <c r="A11" s="2">
        <f>SUM(PlayerSoloSilver[[#This Row],[Blackwatch Original]:[Mordus'' Calibrations]])</f>
        <v>3.7199074074074072E-2</v>
      </c>
      <c r="B11" s="2" t="s">
        <v>258</v>
      </c>
      <c r="C11" s="1" t="s">
        <v>23</v>
      </c>
      <c r="D11" s="1">
        <f>COUNT(PlayerSoloSilver[[#This Row],[Blackwatch Original]:[Mordus'' Calibrations]])</f>
        <v>3</v>
      </c>
      <c r="E11" s="2">
        <v>1.0868055555555556E-2</v>
      </c>
      <c r="F11" s="2">
        <v>1.3946759259259258E-2</v>
      </c>
      <c r="G11" s="2">
        <v>1.238425925925926E-2</v>
      </c>
    </row>
    <row r="12" spans="1:7" x14ac:dyDescent="0.25">
      <c r="A12" s="2">
        <f>SUM(PlayerSoloSilver[[#This Row],[Blackwatch Original]:[Mordus'' Calibrations]])</f>
        <v>3.9178240740740736E-2</v>
      </c>
      <c r="B12" s="2" t="s">
        <v>258</v>
      </c>
      <c r="C12" s="1" t="s">
        <v>93</v>
      </c>
      <c r="D12" s="1">
        <f>COUNT(PlayerSoloSilver[[#This Row],[Blackwatch Original]:[Mordus'' Calibrations]])</f>
        <v>3</v>
      </c>
      <c r="E12" s="2">
        <v>1.2499999999999999E-2</v>
      </c>
      <c r="F12" s="2">
        <v>1.2974537037037036E-2</v>
      </c>
      <c r="G12" s="2">
        <v>1.3703703703703704E-2</v>
      </c>
    </row>
    <row r="13" spans="1:7" x14ac:dyDescent="0.25">
      <c r="A13" s="2">
        <f>SUM(PlayerSoloSilver[[#This Row],[Blackwatch Original]:[Mordus'' Calibrations]])</f>
        <v>3.9606481481481486E-2</v>
      </c>
      <c r="B13" s="2" t="s">
        <v>258</v>
      </c>
      <c r="C13" s="1" t="s">
        <v>14</v>
      </c>
      <c r="D13" s="1">
        <f>COUNT(PlayerSoloSilver[[#This Row],[Blackwatch Original]:[Mordus'' Calibrations]])</f>
        <v>3</v>
      </c>
      <c r="E13" s="2">
        <v>1.1851851851851851E-2</v>
      </c>
      <c r="F13" s="2">
        <v>1.4444444444444446E-2</v>
      </c>
      <c r="G13" s="2">
        <v>1.3310185185185187E-2</v>
      </c>
    </row>
    <row r="14" spans="1:7" x14ac:dyDescent="0.25">
      <c r="A14" s="2">
        <f>SUM(PlayerSoloSilver[[#This Row],[Blackwatch Original]:[Mordus'' Calibrations]])</f>
        <v>4.0486111111111112E-2</v>
      </c>
      <c r="B14" s="2" t="s">
        <v>258</v>
      </c>
      <c r="C14" s="1" t="s">
        <v>18</v>
      </c>
      <c r="D14" s="1">
        <f>COUNT(PlayerSoloSilver[[#This Row],[Blackwatch Original]:[Mordus'' Calibrations]])</f>
        <v>3</v>
      </c>
      <c r="E14" s="2">
        <v>1.283564814814815E-2</v>
      </c>
      <c r="F14" s="2">
        <v>1.4340277777777776E-2</v>
      </c>
      <c r="G14" s="2">
        <v>1.3310185185185187E-2</v>
      </c>
    </row>
    <row r="15" spans="1:7" x14ac:dyDescent="0.25">
      <c r="A15" s="2">
        <f>SUM(PlayerSoloSilver[[#This Row],[Blackwatch Original]:[Mordus'' Calibrations]])</f>
        <v>4.0902777777777781E-2</v>
      </c>
      <c r="B15" s="2" t="s">
        <v>258</v>
      </c>
      <c r="C15" s="1" t="s">
        <v>27</v>
      </c>
      <c r="D15" s="1">
        <f>COUNT(PlayerSoloSilver[[#This Row],[Blackwatch Original]:[Mordus'' Calibrations]])</f>
        <v>3</v>
      </c>
      <c r="E15" s="2">
        <v>1.269675925925926E-2</v>
      </c>
      <c r="F15" s="2">
        <v>1.34375E-2</v>
      </c>
      <c r="G15" s="2">
        <v>1.4768518518518519E-2</v>
      </c>
    </row>
    <row r="16" spans="1:7" x14ac:dyDescent="0.25">
      <c r="A16" s="2">
        <f>SUM(PlayerSoloSilver[[#This Row],[Blackwatch Original]:[Mordus'' Calibrations]])</f>
        <v>4.6655092592592588E-2</v>
      </c>
      <c r="B16" s="2" t="s">
        <v>258</v>
      </c>
      <c r="C16" s="1" t="s">
        <v>91</v>
      </c>
      <c r="D16" s="1">
        <f>COUNT(PlayerSoloSilver[[#This Row],[Blackwatch Original]:[Mordus'' Calibrations]])</f>
        <v>3</v>
      </c>
      <c r="E16" s="2">
        <v>1.6828703703703703E-2</v>
      </c>
      <c r="F16" s="2">
        <v>1.4756944444444446E-2</v>
      </c>
      <c r="G16" s="2">
        <v>1.5069444444444443E-2</v>
      </c>
    </row>
    <row r="17" spans="1:7" x14ac:dyDescent="0.25">
      <c r="A17" s="2">
        <f>SUM(PlayerSoloSilver[[#This Row],[Blackwatch Original]:[Mordus'' Calibrations]])</f>
        <v>0.12181712962962962</v>
      </c>
      <c r="B17" s="2" t="s">
        <v>258</v>
      </c>
      <c r="C17" s="1" t="s">
        <v>57</v>
      </c>
      <c r="D17" s="1">
        <f>COUNT(PlayerSoloSilver[[#This Row],[Blackwatch Original]:[Mordus'' Calibrations]])</f>
        <v>3</v>
      </c>
      <c r="E17" s="2">
        <v>4.1342592592592591E-2</v>
      </c>
      <c r="F17" s="2">
        <v>4.7129629629629625E-2</v>
      </c>
      <c r="G17" s="2">
        <v>3.3344907407407406E-2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A06D9-D9D3-4674-B7B4-13CC2E9F5200}">
  <dimension ref="A1:G20"/>
  <sheetViews>
    <sheetView workbookViewId="0">
      <selection activeCell="A2" sqref="A2:C1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3.28515625" bestFit="1" customWidth="1"/>
    <col min="6" max="6" width="9.140625" bestFit="1" customWidth="1"/>
    <col min="7" max="7" width="17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SUM(PlayerDuoSilver[[#This Row],[Marksman Raid]:[Legacy]])</f>
        <v>8.9004629629629625E-3</v>
      </c>
      <c r="B2" s="2" t="s">
        <v>258</v>
      </c>
      <c r="C2" s="1" t="s">
        <v>47</v>
      </c>
      <c r="D2" s="1">
        <f>COUNT(PlayerDuoSilver[[#This Row],[Marksman Raid]:[Legacy]])</f>
        <v>1</v>
      </c>
      <c r="E2" s="2"/>
      <c r="F2" s="2"/>
      <c r="G2" s="2">
        <v>8.9004629629629625E-3</v>
      </c>
    </row>
    <row r="3" spans="1:7" hidden="1" x14ac:dyDescent="0.25">
      <c r="A3" s="2">
        <f>SUM(PlayerDuoSilver[[#This Row],[Marksman Raid]:[Legacy]])</f>
        <v>8.9004629629629625E-3</v>
      </c>
      <c r="B3" s="2" t="s">
        <v>258</v>
      </c>
      <c r="C3" s="1" t="s">
        <v>39</v>
      </c>
      <c r="D3" s="1">
        <f>COUNT(PlayerDuoSilver[[#This Row],[Marksman Raid]:[Legacy]])</f>
        <v>1</v>
      </c>
      <c r="E3" s="2"/>
      <c r="F3" s="2"/>
      <c r="G3" s="2">
        <v>8.9004629629629625E-3</v>
      </c>
    </row>
    <row r="4" spans="1:7" hidden="1" x14ac:dyDescent="0.25">
      <c r="A4" s="2">
        <f>SUM(PlayerDuoSilver[[#This Row],[Marksman Raid]:[Legacy]])</f>
        <v>1.2326388888888888E-2</v>
      </c>
      <c r="B4" s="2" t="s">
        <v>258</v>
      </c>
      <c r="C4" s="1" t="s">
        <v>108</v>
      </c>
      <c r="D4" s="1">
        <f>COUNT(PlayerDuoSilver[[#This Row],[Marksman Raid]:[Legacy]])</f>
        <v>1</v>
      </c>
      <c r="E4" s="2"/>
      <c r="F4" s="2"/>
      <c r="G4" s="2">
        <v>1.2326388888888888E-2</v>
      </c>
    </row>
    <row r="5" spans="1:7" hidden="1" x14ac:dyDescent="0.25">
      <c r="A5" s="2">
        <f>SUM(PlayerDuoSilver[[#This Row],[Marksman Raid]:[Legacy]])</f>
        <v>1.2326388888888888E-2</v>
      </c>
      <c r="B5" s="2" t="s">
        <v>258</v>
      </c>
      <c r="C5" s="1" t="s">
        <v>81</v>
      </c>
      <c r="D5" s="1">
        <f>COUNT(PlayerDuoSilver[[#This Row],[Marksman Raid]:[Legacy]])</f>
        <v>1</v>
      </c>
      <c r="E5" s="2"/>
      <c r="F5" s="2"/>
      <c r="G5" s="2">
        <v>1.2326388888888888E-2</v>
      </c>
    </row>
    <row r="6" spans="1:7" hidden="1" x14ac:dyDescent="0.25">
      <c r="A6" s="2">
        <f>SUM(PlayerDuoSilver[[#This Row],[Marksman Raid]:[Legacy]])</f>
        <v>1.4027777777777778E-2</v>
      </c>
      <c r="B6" s="2" t="s">
        <v>258</v>
      </c>
      <c r="C6" s="1" t="s">
        <v>12</v>
      </c>
      <c r="D6" s="1">
        <f>COUNT(PlayerDuoSilver[[#This Row],[Marksman Raid]:[Legacy]])</f>
        <v>1</v>
      </c>
      <c r="E6" s="2"/>
      <c r="F6" s="2"/>
      <c r="G6" s="2">
        <v>1.4027777777777778E-2</v>
      </c>
    </row>
    <row r="7" spans="1:7" hidden="1" x14ac:dyDescent="0.25">
      <c r="A7" s="2">
        <f>SUM(PlayerDuoSilver[[#This Row],[Marksman Raid]:[Legacy]])</f>
        <v>1.4027777777777778E-2</v>
      </c>
      <c r="B7" s="2" t="s">
        <v>258</v>
      </c>
      <c r="C7" s="1" t="s">
        <v>105</v>
      </c>
      <c r="D7" s="1">
        <f>COUNT(PlayerDuoSilver[[#This Row],[Marksman Raid]:[Legacy]])</f>
        <v>1</v>
      </c>
      <c r="E7" s="2"/>
      <c r="F7" s="2"/>
      <c r="G7" s="2">
        <v>1.4027777777777778E-2</v>
      </c>
    </row>
    <row r="8" spans="1:7" hidden="1" x14ac:dyDescent="0.25">
      <c r="A8" s="2">
        <f>SUM(PlayerDuoSilver[[#This Row],[Marksman Raid]:[Legacy]])</f>
        <v>1.4166666666666666E-2</v>
      </c>
      <c r="B8" s="2" t="s">
        <v>258</v>
      </c>
      <c r="C8" s="1" t="s">
        <v>109</v>
      </c>
      <c r="D8" s="1">
        <f>COUNT(PlayerDuoSilver[[#This Row],[Marksman Raid]:[Legacy]])</f>
        <v>1</v>
      </c>
      <c r="E8" s="2"/>
      <c r="F8" s="2"/>
      <c r="G8" s="2">
        <v>1.4166666666666666E-2</v>
      </c>
    </row>
    <row r="9" spans="1:7" hidden="1" x14ac:dyDescent="0.25">
      <c r="A9" s="2">
        <f>SUM(PlayerDuoSilver[[#This Row],[Marksman Raid]:[Legacy]])</f>
        <v>1.4166666666666666E-2</v>
      </c>
      <c r="B9" s="2" t="s">
        <v>258</v>
      </c>
      <c r="C9" s="1" t="s">
        <v>51</v>
      </c>
      <c r="D9" s="1">
        <f>COUNT(PlayerDuoSilver[[#This Row],[Marksman Raid]:[Legacy]])</f>
        <v>1</v>
      </c>
      <c r="E9" s="2"/>
      <c r="F9" s="2"/>
      <c r="G9" s="2">
        <v>1.4166666666666666E-2</v>
      </c>
    </row>
    <row r="10" spans="1:7" hidden="1" x14ac:dyDescent="0.25">
      <c r="A10" s="2">
        <f>SUM(PlayerDuoSilver[[#This Row],[Marksman Raid]:[Legacy]])</f>
        <v>1.5833333333333335E-2</v>
      </c>
      <c r="B10" s="2" t="s">
        <v>258</v>
      </c>
      <c r="C10" s="1" t="s">
        <v>16</v>
      </c>
      <c r="D10" s="1">
        <f>COUNT(PlayerDuoSilver[[#This Row],[Marksman Raid]:[Legacy]])</f>
        <v>1</v>
      </c>
      <c r="E10" s="2"/>
      <c r="F10" s="2"/>
      <c r="G10" s="2">
        <v>1.5833333333333335E-2</v>
      </c>
    </row>
    <row r="11" spans="1:7" hidden="1" x14ac:dyDescent="0.25">
      <c r="A11" s="2">
        <f>SUM(PlayerDuoSilver[[#This Row],[Marksman Raid]:[Legacy]])</f>
        <v>1.5833333333333335E-2</v>
      </c>
      <c r="B11" s="2" t="s">
        <v>258</v>
      </c>
      <c r="C11" s="1" t="s">
        <v>110</v>
      </c>
      <c r="D11" s="1">
        <f>COUNT(PlayerDuoSilver[[#This Row],[Marksman Raid]:[Legacy]])</f>
        <v>1</v>
      </c>
      <c r="E11" s="2"/>
      <c r="F11" s="2"/>
      <c r="G11" s="2">
        <v>1.5833333333333335E-2</v>
      </c>
    </row>
    <row r="12" spans="1:7" hidden="1" x14ac:dyDescent="0.25">
      <c r="A12" s="2">
        <f>SUM(PlayerDuoSilver[[#This Row],[Marksman Raid]:[Legacy]])</f>
        <v>1.699074074074074E-2</v>
      </c>
      <c r="B12" s="2" t="s">
        <v>258</v>
      </c>
      <c r="C12" s="1" t="s">
        <v>82</v>
      </c>
      <c r="D12" s="1">
        <f>COUNT(PlayerDuoSilver[[#This Row],[Marksman Raid]:[Legacy]])</f>
        <v>1</v>
      </c>
      <c r="E12" s="2"/>
      <c r="F12" s="2"/>
      <c r="G12" s="2">
        <v>1.699074074074074E-2</v>
      </c>
    </row>
    <row r="13" spans="1:7" hidden="1" x14ac:dyDescent="0.25">
      <c r="A13" s="2">
        <f>SUM(PlayerDuoSilver[[#This Row],[Marksman Raid]:[Legacy]])</f>
        <v>1.773148148148148E-2</v>
      </c>
      <c r="B13" s="2" t="s">
        <v>258</v>
      </c>
      <c r="C13" s="1" t="s">
        <v>9</v>
      </c>
      <c r="D13" s="1">
        <f>COUNT(PlayerDuoSilver[[#This Row],[Marksman Raid]:[Legacy]])</f>
        <v>2</v>
      </c>
      <c r="E13" s="2">
        <v>1.0763888888888891E-2</v>
      </c>
      <c r="F13" s="2">
        <v>9.8495370370370369E-3</v>
      </c>
      <c r="G13" s="2">
        <v>7.8819444444444432E-3</v>
      </c>
    </row>
    <row r="14" spans="1:7" hidden="1" x14ac:dyDescent="0.25">
      <c r="A14" s="2">
        <f>SUM(PlayerDuoSilver[[#This Row],[Marksman Raid]:[Legacy]])</f>
        <v>1.773148148148148E-2</v>
      </c>
      <c r="B14" s="2" t="s">
        <v>258</v>
      </c>
      <c r="C14" s="1" t="s">
        <v>21</v>
      </c>
      <c r="D14" s="1">
        <f>COUNT(PlayerDuoSilver[[#This Row],[Marksman Raid]:[Legacy]])</f>
        <v>2</v>
      </c>
      <c r="E14" s="2">
        <v>1.0844907407407407E-2</v>
      </c>
      <c r="F14" s="2">
        <v>9.8495370370370369E-3</v>
      </c>
      <c r="G14" s="2">
        <v>7.8819444444444432E-3</v>
      </c>
    </row>
    <row r="15" spans="1:7" hidden="1" x14ac:dyDescent="0.25">
      <c r="A15" s="2">
        <f>SUM(PlayerDuoSilver[[#This Row],[Marksman Raid]:[Legacy]])</f>
        <v>2.0266203703703703E-2</v>
      </c>
      <c r="B15" s="2" t="s">
        <v>258</v>
      </c>
      <c r="C15" s="1" t="s">
        <v>19</v>
      </c>
      <c r="D15" s="1">
        <f>COUNT(PlayerDuoSilver[[#This Row],[Marksman Raid]:[Legacy]])</f>
        <v>2</v>
      </c>
      <c r="E15" s="2">
        <v>1.0763888888888891E-2</v>
      </c>
      <c r="F15" s="2">
        <v>1.1273148148148148E-2</v>
      </c>
      <c r="G15" s="2">
        <v>8.9930555555555545E-3</v>
      </c>
    </row>
    <row r="16" spans="1:7" hidden="1" x14ac:dyDescent="0.25">
      <c r="A16" s="2">
        <f>SUM(PlayerDuoSilver[[#This Row],[Marksman Raid]:[Legacy]])</f>
        <v>2.1365740740740741E-2</v>
      </c>
      <c r="B16" s="2" t="s">
        <v>258</v>
      </c>
      <c r="C16" s="1" t="s">
        <v>18</v>
      </c>
      <c r="D16" s="1">
        <f>COUNT(PlayerDuoSilver[[#This Row],[Marksman Raid]:[Legacy]])</f>
        <v>2</v>
      </c>
      <c r="E16" s="2">
        <v>1.3611111111111114E-2</v>
      </c>
      <c r="F16" s="2">
        <v>1.1122685185185185E-2</v>
      </c>
      <c r="G16" s="2">
        <v>1.0243055555555556E-2</v>
      </c>
    </row>
    <row r="17" spans="1:7" hidden="1" x14ac:dyDescent="0.25">
      <c r="A17" s="2">
        <f>SUM(PlayerDuoSilver[[#This Row],[Marksman Raid]:[Legacy]])</f>
        <v>2.1712962962962962E-2</v>
      </c>
      <c r="B17" s="2" t="s">
        <v>258</v>
      </c>
      <c r="C17" s="1" t="s">
        <v>13</v>
      </c>
      <c r="D17" s="1">
        <f>COUNT(PlayerDuoSilver[[#This Row],[Marksman Raid]:[Legacy]])</f>
        <v>2</v>
      </c>
      <c r="E17" s="2"/>
      <c r="F17" s="2">
        <v>1.2905092592592591E-2</v>
      </c>
      <c r="G17" s="2">
        <v>8.8078703703703704E-3</v>
      </c>
    </row>
    <row r="18" spans="1:7" hidden="1" x14ac:dyDescent="0.25">
      <c r="A18" s="2">
        <f>SUM(PlayerDuoSilver[[#This Row],[Marksman Raid]:[Legacy]])</f>
        <v>2.1712962962962962E-2</v>
      </c>
      <c r="B18" s="2" t="s">
        <v>258</v>
      </c>
      <c r="C18" s="1" t="s">
        <v>28</v>
      </c>
      <c r="D18" s="1">
        <f>COUNT(PlayerDuoSilver[[#This Row],[Marksman Raid]:[Legacy]])</f>
        <v>2</v>
      </c>
      <c r="E18" s="2"/>
      <c r="F18" s="2">
        <v>1.2905092592592591E-2</v>
      </c>
      <c r="G18" s="2">
        <v>8.8078703703703704E-3</v>
      </c>
    </row>
    <row r="19" spans="1:7" hidden="1" x14ac:dyDescent="0.25">
      <c r="A19" s="2">
        <f>SUM(PlayerDuoSilver[[#This Row],[Marksman Raid]:[Legacy]])</f>
        <v>2.2627314814814812E-2</v>
      </c>
      <c r="B19" s="2" t="s">
        <v>258</v>
      </c>
      <c r="C19" s="1" t="s">
        <v>27</v>
      </c>
      <c r="D19" s="1">
        <f>COUNT(PlayerDuoSilver[[#This Row],[Marksman Raid]:[Legacy]])</f>
        <v>2</v>
      </c>
      <c r="E19" s="2">
        <v>1.2569444444444446E-2</v>
      </c>
      <c r="F19" s="2">
        <v>1.1377314814814814E-2</v>
      </c>
      <c r="G19" s="2">
        <v>1.1249999999999998E-2</v>
      </c>
    </row>
    <row r="20" spans="1:7" hidden="1" x14ac:dyDescent="0.25">
      <c r="A20" s="2">
        <f>SUM(PlayerDuoSilver[[#This Row],[Marksman Raid]:[Legacy]])</f>
        <v>2.2627314814814812E-2</v>
      </c>
      <c r="B20" s="2" t="s">
        <v>258</v>
      </c>
      <c r="C20" s="1" t="s">
        <v>8</v>
      </c>
      <c r="D20" s="1">
        <f>COUNT(PlayerDuoSilver[[#This Row],[Marksman Raid]:[Legacy]])</f>
        <v>2</v>
      </c>
      <c r="E20" s="2">
        <v>1.2569444444444446E-2</v>
      </c>
      <c r="F20" s="2">
        <v>1.1377314814814814E-2</v>
      </c>
      <c r="G20" s="2">
        <v>1.1249999999999998E-2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D11B-0B7F-4263-ADC5-91861C292A12}">
  <dimension ref="A1:G49"/>
  <sheetViews>
    <sheetView workbookViewId="0">
      <selection activeCell="A41" sqref="A41:C4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7109375" bestFit="1" customWidth="1"/>
    <col min="4" max="4" width="8.5703125" bestFit="1" customWidth="1"/>
    <col min="5" max="5" width="20.85546875" bestFit="1" customWidth="1"/>
    <col min="6" max="6" width="8.5703125" bestFit="1" customWidth="1"/>
    <col min="7" max="7" width="22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54</v>
      </c>
      <c r="F1" t="s">
        <v>79</v>
      </c>
      <c r="G1" t="s">
        <v>80</v>
      </c>
    </row>
    <row r="2" spans="1:7" hidden="1" x14ac:dyDescent="0.25">
      <c r="A2" s="2">
        <f>SUM(PlayerSoloGold[[#This Row],[Blackwatch Original]:[Mordus'' Calibrations]])</f>
        <v>1.2534722222222223E-2</v>
      </c>
      <c r="B2" s="2" t="s">
        <v>258</v>
      </c>
      <c r="C2" s="1" t="s">
        <v>96</v>
      </c>
      <c r="D2" s="1">
        <f>COUNT(PlayerSoloGold[[#This Row],[Blackwatch Original]:[Mordus'' Calibrations]])</f>
        <v>1</v>
      </c>
      <c r="E2" s="2">
        <v>1.2534722222222223E-2</v>
      </c>
      <c r="F2" s="2"/>
      <c r="G2" s="2"/>
    </row>
    <row r="3" spans="1:7" hidden="1" x14ac:dyDescent="0.25">
      <c r="A3" s="2">
        <f>SUM(PlayerSoloGold[[#This Row],[Blackwatch Original]:[Mordus'' Calibrations]])</f>
        <v>1.3356481481481483E-2</v>
      </c>
      <c r="B3" s="2" t="s">
        <v>258</v>
      </c>
      <c r="C3" s="1" t="s">
        <v>58</v>
      </c>
      <c r="D3" s="1">
        <f>COUNT(PlayerSoloGold[[#This Row],[Blackwatch Original]:[Mordus'' Calibrations]])</f>
        <v>1</v>
      </c>
      <c r="E3" s="2">
        <v>1.3356481481481483E-2</v>
      </c>
      <c r="F3" s="2"/>
      <c r="G3" s="2"/>
    </row>
    <row r="4" spans="1:7" hidden="1" x14ac:dyDescent="0.25">
      <c r="A4" s="2">
        <f>SUM(PlayerSoloGold[[#This Row],[Blackwatch Original]:[Mordus'' Calibrations]])</f>
        <v>1.5648148148148151E-2</v>
      </c>
      <c r="B4" s="2" t="s">
        <v>258</v>
      </c>
      <c r="C4" s="1" t="s">
        <v>60</v>
      </c>
      <c r="D4" s="1">
        <f>COUNT(PlayerSoloGold[[#This Row],[Blackwatch Original]:[Mordus'' Calibrations]])</f>
        <v>1</v>
      </c>
      <c r="E4" s="2">
        <v>1.5648148148148151E-2</v>
      </c>
      <c r="F4" s="2"/>
      <c r="G4" s="2"/>
    </row>
    <row r="5" spans="1:7" hidden="1" x14ac:dyDescent="0.25">
      <c r="A5" s="2">
        <f>SUM(PlayerSoloGold[[#This Row],[Blackwatch Original]:[Mordus'' Calibrations]])</f>
        <v>1.5833333333333335E-2</v>
      </c>
      <c r="B5" s="2" t="s">
        <v>258</v>
      </c>
      <c r="C5" s="1" t="s">
        <v>94</v>
      </c>
      <c r="D5" s="1">
        <f>COUNT(PlayerSoloGold[[#This Row],[Blackwatch Original]:[Mordus'' Calibrations]])</f>
        <v>1</v>
      </c>
      <c r="E5" s="2">
        <v>1.5833333333333335E-2</v>
      </c>
      <c r="F5" s="2"/>
      <c r="G5" s="2"/>
    </row>
    <row r="6" spans="1:7" hidden="1" x14ac:dyDescent="0.25">
      <c r="A6" s="2">
        <f>SUM(PlayerSoloGold[[#This Row],[Blackwatch Original]:[Mordus'' Calibrations]])</f>
        <v>1.6400462962962964E-2</v>
      </c>
      <c r="B6" s="2" t="s">
        <v>258</v>
      </c>
      <c r="C6" s="1" t="s">
        <v>13</v>
      </c>
      <c r="D6" s="1">
        <f>COUNT(PlayerSoloGold[[#This Row],[Blackwatch Original]:[Mordus'' Calibrations]])</f>
        <v>1</v>
      </c>
      <c r="E6" s="2">
        <v>1.6400462962962964E-2</v>
      </c>
      <c r="F6" s="2"/>
      <c r="G6" s="2"/>
    </row>
    <row r="7" spans="1:7" hidden="1" x14ac:dyDescent="0.25">
      <c r="A7" s="2">
        <f>SUM(PlayerSoloGold[[#This Row],[Blackwatch Original]:[Mordus'' Calibrations]])</f>
        <v>1.8969907407407408E-2</v>
      </c>
      <c r="B7" s="2" t="s">
        <v>258</v>
      </c>
      <c r="C7" s="1" t="s">
        <v>55</v>
      </c>
      <c r="D7" s="1">
        <f>COUNT(PlayerSoloGold[[#This Row],[Blackwatch Original]:[Mordus'' Calibrations]])</f>
        <v>1</v>
      </c>
      <c r="E7" s="2">
        <v>1.8969907407407408E-2</v>
      </c>
      <c r="F7" s="2"/>
      <c r="G7" s="2"/>
    </row>
    <row r="8" spans="1:7" hidden="1" x14ac:dyDescent="0.25">
      <c r="A8" s="2">
        <f>SUM(PlayerSoloGold[[#This Row],[Blackwatch Original]:[Mordus'' Calibrations]])</f>
        <v>2.0798611111111111E-2</v>
      </c>
      <c r="B8" s="2" t="s">
        <v>258</v>
      </c>
      <c r="C8" s="1" t="s">
        <v>69</v>
      </c>
      <c r="D8" s="1">
        <f>COUNT(PlayerSoloGold[[#This Row],[Blackwatch Original]:[Mordus'' Calibrations]])</f>
        <v>1</v>
      </c>
      <c r="E8" s="2">
        <v>2.0798611111111111E-2</v>
      </c>
      <c r="F8" s="2"/>
      <c r="G8" s="2"/>
    </row>
    <row r="9" spans="1:7" hidden="1" x14ac:dyDescent="0.25">
      <c r="A9" s="2">
        <f>SUM(PlayerSoloGold[[#This Row],[Blackwatch Original]:[Mordus'' Calibrations]])</f>
        <v>2.3310185185185187E-2</v>
      </c>
      <c r="B9" s="2" t="s">
        <v>258</v>
      </c>
      <c r="C9" s="1" t="s">
        <v>72</v>
      </c>
      <c r="D9" s="1">
        <f>COUNT(PlayerSoloGold[[#This Row],[Blackwatch Original]:[Mordus'' Calibrations]])</f>
        <v>1</v>
      </c>
      <c r="E9" s="2">
        <v>2.3310185185185187E-2</v>
      </c>
      <c r="F9" s="2"/>
      <c r="G9" s="2"/>
    </row>
    <row r="10" spans="1:7" hidden="1" x14ac:dyDescent="0.25">
      <c r="A10" s="2">
        <f>SUM(PlayerSoloGold[[#This Row],[Blackwatch Original]:[Mordus'' Calibrations]])</f>
        <v>3.2233796296296295E-2</v>
      </c>
      <c r="B10" s="2"/>
      <c r="C10" s="1" t="s">
        <v>56</v>
      </c>
      <c r="D10" s="1">
        <f>COUNT(PlayerSoloGold[[#This Row],[Blackwatch Original]:[Mordus'' Calibrations]])</f>
        <v>1</v>
      </c>
      <c r="E10" s="2">
        <v>3.2233796296296295E-2</v>
      </c>
      <c r="F10" s="2"/>
      <c r="G10" s="2"/>
    </row>
    <row r="11" spans="1:7" hidden="1" x14ac:dyDescent="0.25">
      <c r="A11" s="2">
        <f>SUM(PlayerSoloGold[[#This Row],[Blackwatch Original]:[Mordus'' Calibrations]])</f>
        <v>3.4664351851851849E-2</v>
      </c>
      <c r="B11" s="2" t="s">
        <v>258</v>
      </c>
      <c r="C11" s="1" t="s">
        <v>25</v>
      </c>
      <c r="D11" s="1">
        <f>COUNT(PlayerSoloGold[[#This Row],[Blackwatch Original]:[Mordus'' Calibrations]])</f>
        <v>2</v>
      </c>
      <c r="E11" s="2">
        <v>1.525462962962963E-2</v>
      </c>
      <c r="F11" s="2">
        <v>1.9409722222222221E-2</v>
      </c>
      <c r="G11" s="2"/>
    </row>
    <row r="12" spans="1:7" hidden="1" x14ac:dyDescent="0.25">
      <c r="A12" s="2">
        <f>SUM(PlayerSoloGold[[#This Row],[Blackwatch Original]:[Mordus'' Calibrations]])</f>
        <v>3.7395833333333336E-2</v>
      </c>
      <c r="B12" s="2" t="s">
        <v>258</v>
      </c>
      <c r="C12" s="1" t="s">
        <v>63</v>
      </c>
      <c r="D12" s="1">
        <f>COUNT(PlayerSoloGold[[#This Row],[Blackwatch Original]:[Mordus'' Calibrations]])</f>
        <v>2</v>
      </c>
      <c r="E12" s="2">
        <v>1.7361111111111112E-2</v>
      </c>
      <c r="F12" s="2">
        <v>2.0034722222222221E-2</v>
      </c>
      <c r="G12" s="2"/>
    </row>
    <row r="13" spans="1:7" hidden="1" x14ac:dyDescent="0.25">
      <c r="A13" s="2">
        <f>SUM(PlayerSoloGold[[#This Row],[Blackwatch Original]:[Mordus'' Calibrations]])</f>
        <v>3.7523148148148146E-2</v>
      </c>
      <c r="B13" s="2" t="s">
        <v>258</v>
      </c>
      <c r="C13" s="1" t="s">
        <v>77</v>
      </c>
      <c r="D13" s="1">
        <f>COUNT(PlayerSoloGold[[#This Row],[Blackwatch Original]:[Mordus'' Calibrations]])</f>
        <v>1</v>
      </c>
      <c r="E13" s="2">
        <v>3.7523148148148146E-2</v>
      </c>
      <c r="F13" s="2"/>
      <c r="G13" s="2"/>
    </row>
    <row r="14" spans="1:7" hidden="1" x14ac:dyDescent="0.25">
      <c r="A14" s="2">
        <f>SUM(PlayerSoloGold[[#This Row],[Blackwatch Original]:[Mordus'' Calibrations]])</f>
        <v>3.8263888888888889E-2</v>
      </c>
      <c r="B14" s="2" t="s">
        <v>258</v>
      </c>
      <c r="C14" s="1" t="s">
        <v>66</v>
      </c>
      <c r="D14" s="1">
        <f>COUNT(PlayerSoloGold[[#This Row],[Blackwatch Original]:[Mordus'' Calibrations]])</f>
        <v>2</v>
      </c>
      <c r="E14" s="2">
        <v>1.8101851851851852E-2</v>
      </c>
      <c r="F14" s="2">
        <v>2.0162037037037037E-2</v>
      </c>
      <c r="G14" s="2"/>
    </row>
    <row r="15" spans="1:7" hidden="1" x14ac:dyDescent="0.25">
      <c r="A15" s="2">
        <f>SUM(PlayerSoloGold[[#This Row],[Blackwatch Original]:[Mordus'' Calibrations]])</f>
        <v>3.9722222222222221E-2</v>
      </c>
      <c r="B15" s="2" t="s">
        <v>258</v>
      </c>
      <c r="C15" s="1" t="s">
        <v>6</v>
      </c>
      <c r="D15" s="1">
        <f>COUNT(PlayerSoloGold[[#This Row],[Blackwatch Original]:[Mordus'' Calibrations]])</f>
        <v>2</v>
      </c>
      <c r="E15" s="2">
        <v>1.8263888888888889E-2</v>
      </c>
      <c r="F15" s="2">
        <v>2.1458333333333333E-2</v>
      </c>
      <c r="G15" s="2"/>
    </row>
    <row r="16" spans="1:7" hidden="1" x14ac:dyDescent="0.25">
      <c r="A16" s="2">
        <f>SUM(PlayerSoloGold[[#This Row],[Blackwatch Original]:[Mordus'' Calibrations]])</f>
        <v>4.175925925925926E-2</v>
      </c>
      <c r="B16" s="2" t="s">
        <v>258</v>
      </c>
      <c r="C16" s="1" t="s">
        <v>68</v>
      </c>
      <c r="D16" s="1">
        <f>COUNT(PlayerSoloGold[[#This Row],[Blackwatch Original]:[Mordus'' Calibrations]])</f>
        <v>2</v>
      </c>
      <c r="E16" s="2">
        <v>1.9594907407407405E-2</v>
      </c>
      <c r="F16" s="2">
        <v>2.2164351851851852E-2</v>
      </c>
      <c r="G16" s="2"/>
    </row>
    <row r="17" spans="1:7" hidden="1" x14ac:dyDescent="0.25">
      <c r="A17" s="2">
        <f>SUM(PlayerSoloGold[[#This Row],[Blackwatch Original]:[Mordus'' Calibrations]])</f>
        <v>4.4224537037037034E-2</v>
      </c>
      <c r="B17" s="2" t="s">
        <v>258</v>
      </c>
      <c r="C17" s="1" t="s">
        <v>61</v>
      </c>
      <c r="D17" s="1">
        <f>COUNT(PlayerSoloGold[[#This Row],[Blackwatch Original]:[Mordus'' Calibrations]])</f>
        <v>2</v>
      </c>
      <c r="E17" s="2">
        <v>1.6932870370370369E-2</v>
      </c>
      <c r="F17" s="2">
        <v>2.7291666666666662E-2</v>
      </c>
      <c r="G17" s="2"/>
    </row>
    <row r="18" spans="1:7" x14ac:dyDescent="0.25">
      <c r="A18" s="2">
        <f>SUM(PlayerSoloGold[[#This Row],[Blackwatch Original]:[Mordus'' Calibrations]])</f>
        <v>4.4537037037037042E-2</v>
      </c>
      <c r="B18" s="2" t="s">
        <v>258</v>
      </c>
      <c r="C18" s="1" t="s">
        <v>21</v>
      </c>
      <c r="D18" s="1">
        <f>COUNT(PlayerSoloGold[[#This Row],[Blackwatch Original]:[Mordus'' Calibrations]])</f>
        <v>3</v>
      </c>
      <c r="E18" s="2">
        <v>1.1412037037037038E-2</v>
      </c>
      <c r="F18" s="2">
        <v>1.4872685185185185E-2</v>
      </c>
      <c r="G18" s="2">
        <v>1.8252314814814815E-2</v>
      </c>
    </row>
    <row r="19" spans="1:7" hidden="1" x14ac:dyDescent="0.25">
      <c r="A19" s="2">
        <f>SUM(PlayerSoloGold[[#This Row],[Blackwatch Original]:[Mordus'' Calibrations]])</f>
        <v>4.5659722222222227E-2</v>
      </c>
      <c r="B19" s="2" t="s">
        <v>258</v>
      </c>
      <c r="C19" s="1" t="s">
        <v>65</v>
      </c>
      <c r="D19" s="1">
        <f>COUNT(PlayerSoloGold[[#This Row],[Blackwatch Original]:[Mordus'' Calibrations]])</f>
        <v>2</v>
      </c>
      <c r="E19" s="2">
        <v>1.7719907407407406E-2</v>
      </c>
      <c r="F19" s="2">
        <v>2.7939814814814817E-2</v>
      </c>
      <c r="G19" s="2"/>
    </row>
    <row r="20" spans="1:7" hidden="1" x14ac:dyDescent="0.25">
      <c r="A20" s="2">
        <f>SUM(PlayerSoloGold[[#This Row],[Blackwatch Original]:[Mordus'' Calibrations]])</f>
        <v>4.6134259259259264E-2</v>
      </c>
      <c r="B20" s="2" t="s">
        <v>258</v>
      </c>
      <c r="C20" s="1" t="s">
        <v>8</v>
      </c>
      <c r="D20" s="1">
        <f>COUNT(PlayerSoloGold[[#This Row],[Blackwatch Original]:[Mordus'' Calibrations]])</f>
        <v>2</v>
      </c>
      <c r="E20" s="2">
        <v>2.1747685185185186E-2</v>
      </c>
      <c r="F20" s="2">
        <v>2.4386574074074074E-2</v>
      </c>
      <c r="G20" s="2"/>
    </row>
    <row r="21" spans="1:7" hidden="1" x14ac:dyDescent="0.25">
      <c r="A21" s="2">
        <f>SUM(PlayerSoloGold[[#This Row],[Blackwatch Original]:[Mordus'' Calibrations]])</f>
        <v>4.7094907407407405E-2</v>
      </c>
      <c r="B21" s="2" t="s">
        <v>258</v>
      </c>
      <c r="C21" s="1" t="s">
        <v>67</v>
      </c>
      <c r="D21" s="1">
        <f>COUNT(PlayerSoloGold[[#This Row],[Blackwatch Original]:[Mordus'' Calibrations]])</f>
        <v>2</v>
      </c>
      <c r="E21" s="2">
        <v>1.8912037037037036E-2</v>
      </c>
      <c r="F21" s="2">
        <v>2.8182870370370372E-2</v>
      </c>
      <c r="G21" s="2"/>
    </row>
    <row r="22" spans="1:7" x14ac:dyDescent="0.25">
      <c r="A22" s="2">
        <f>SUM(PlayerSoloGold[[#This Row],[Blackwatch Original]:[Mordus'' Calibrations]])</f>
        <v>4.7361111111111118E-2</v>
      </c>
      <c r="B22" s="2" t="s">
        <v>258</v>
      </c>
      <c r="C22" s="1" t="s">
        <v>19</v>
      </c>
      <c r="D22" s="1">
        <f>COUNT(PlayerSoloGold[[#This Row],[Blackwatch Original]:[Mordus'' Calibrations]])</f>
        <v>3</v>
      </c>
      <c r="E22" s="2">
        <v>1.3194444444444444E-2</v>
      </c>
      <c r="F22" s="2">
        <v>1.4965277777777779E-2</v>
      </c>
      <c r="G22" s="2">
        <v>1.9201388888888889E-2</v>
      </c>
    </row>
    <row r="23" spans="1:7" x14ac:dyDescent="0.25">
      <c r="A23" s="2">
        <f>SUM(PlayerSoloGold[[#This Row],[Blackwatch Original]:[Mordus'' Calibrations]])</f>
        <v>4.8136574074074075E-2</v>
      </c>
      <c r="B23" s="2" t="s">
        <v>258</v>
      </c>
      <c r="C23" s="1" t="s">
        <v>39</v>
      </c>
      <c r="D23" s="1">
        <f>COUNT(PlayerSoloGold[[#This Row],[Blackwatch Original]:[Mordus'' Calibrations]])</f>
        <v>3</v>
      </c>
      <c r="E23" s="2">
        <v>1.34375E-2</v>
      </c>
      <c r="F23" s="2">
        <v>1.6863425925925928E-2</v>
      </c>
      <c r="G23" s="2">
        <v>1.7835648148148149E-2</v>
      </c>
    </row>
    <row r="24" spans="1:7" x14ac:dyDescent="0.25">
      <c r="A24" s="2">
        <f>SUM(PlayerSoloGold[[#This Row],[Blackwatch Original]:[Mordus'' Calibrations]])</f>
        <v>4.8252314814814817E-2</v>
      </c>
      <c r="B24" s="2" t="s">
        <v>258</v>
      </c>
      <c r="C24" s="1" t="s">
        <v>32</v>
      </c>
      <c r="D24" s="1">
        <f>COUNT(PlayerSoloGold[[#This Row],[Blackwatch Original]:[Mordus'' Calibrations]])</f>
        <v>3</v>
      </c>
      <c r="E24" s="2">
        <v>1.3553240740740741E-2</v>
      </c>
      <c r="F24" s="2">
        <v>1.5694444444444445E-2</v>
      </c>
      <c r="G24" s="2">
        <v>1.9004629629629632E-2</v>
      </c>
    </row>
    <row r="25" spans="1:7" x14ac:dyDescent="0.25">
      <c r="A25" s="2">
        <f>SUM(PlayerSoloGold[[#This Row],[Blackwatch Original]:[Mordus'' Calibrations]])</f>
        <v>4.9305555555555561E-2</v>
      </c>
      <c r="B25" s="2" t="s">
        <v>258</v>
      </c>
      <c r="C25" s="1" t="s">
        <v>62</v>
      </c>
      <c r="D25" s="1">
        <f>COUNT(PlayerSoloGold[[#This Row],[Blackwatch Original]:[Mordus'' Calibrations]])</f>
        <v>3</v>
      </c>
      <c r="E25" s="2">
        <v>1.7314814814814814E-2</v>
      </c>
      <c r="F25" s="2">
        <v>1.5740740740740743E-2</v>
      </c>
      <c r="G25" s="2">
        <v>1.6249999999999997E-2</v>
      </c>
    </row>
    <row r="26" spans="1:7" x14ac:dyDescent="0.25">
      <c r="A26" s="2">
        <f>SUM(PlayerSoloGold[[#This Row],[Blackwatch Original]:[Mordus'' Calibrations]])</f>
        <v>5.0150462962962966E-2</v>
      </c>
      <c r="B26" s="2" t="s">
        <v>258</v>
      </c>
      <c r="C26" s="1" t="s">
        <v>59</v>
      </c>
      <c r="D26" s="1">
        <f>COUNT(PlayerSoloGold[[#This Row],[Blackwatch Original]:[Mordus'' Calibrations]])</f>
        <v>3</v>
      </c>
      <c r="E26" s="2">
        <v>1.3784722222222224E-2</v>
      </c>
      <c r="F26" s="2">
        <v>1.7407407407407406E-2</v>
      </c>
      <c r="G26" s="2">
        <v>1.8958333333333334E-2</v>
      </c>
    </row>
    <row r="27" spans="1:7" hidden="1" x14ac:dyDescent="0.25">
      <c r="A27" s="2">
        <f>SUM(PlayerSoloGold[[#This Row],[Blackwatch Original]:[Mordus'' Calibrations]])</f>
        <v>5.0277777777777775E-2</v>
      </c>
      <c r="B27" s="2" t="s">
        <v>258</v>
      </c>
      <c r="C27" s="1" t="s">
        <v>95</v>
      </c>
      <c r="D27" s="1">
        <f>COUNT(PlayerSoloGold[[#This Row],[Blackwatch Original]:[Mordus'' Calibrations]])</f>
        <v>2</v>
      </c>
      <c r="E27" s="2">
        <v>2.5416666666666667E-2</v>
      </c>
      <c r="F27" s="2">
        <v>2.4861111111111108E-2</v>
      </c>
      <c r="G27" s="2"/>
    </row>
    <row r="28" spans="1:7" hidden="1" x14ac:dyDescent="0.25">
      <c r="A28" s="2">
        <f>SUM(PlayerSoloGold[[#This Row],[Blackwatch Original]:[Mordus'' Calibrations]])</f>
        <v>5.1678240740740747E-2</v>
      </c>
      <c r="B28" s="2" t="s">
        <v>258</v>
      </c>
      <c r="C28" s="1" t="s">
        <v>73</v>
      </c>
      <c r="D28" s="1">
        <f>COUNT(PlayerSoloGold[[#This Row],[Blackwatch Original]:[Mordus'' Calibrations]])</f>
        <v>2</v>
      </c>
      <c r="E28" s="2">
        <v>2.3819444444444445E-2</v>
      </c>
      <c r="F28" s="2">
        <v>2.7858796296296298E-2</v>
      </c>
      <c r="G28" s="2"/>
    </row>
    <row r="29" spans="1:7" hidden="1" x14ac:dyDescent="0.25">
      <c r="A29" s="2">
        <f>SUM(PlayerSoloGold[[#This Row],[Blackwatch Original]:[Mordus'' Calibrations]])</f>
        <v>5.2743055555555557E-2</v>
      </c>
      <c r="B29" s="2" t="s">
        <v>258</v>
      </c>
      <c r="C29" s="1" t="s">
        <v>48</v>
      </c>
      <c r="D29" s="1">
        <f>COUNT(PlayerSoloGold[[#This Row],[Blackwatch Original]:[Mordus'' Calibrations]])</f>
        <v>2</v>
      </c>
      <c r="E29" s="2">
        <v>2.3009259259259257E-2</v>
      </c>
      <c r="F29" s="2">
        <v>2.97337962962963E-2</v>
      </c>
      <c r="G29" s="2"/>
    </row>
    <row r="30" spans="1:7" x14ac:dyDescent="0.25">
      <c r="A30" s="2">
        <f>SUM(PlayerSoloGold[[#This Row],[Blackwatch Original]:[Mordus'' Calibrations]])</f>
        <v>5.4976851851851853E-2</v>
      </c>
      <c r="B30" s="2" t="s">
        <v>258</v>
      </c>
      <c r="C30" s="1" t="s">
        <v>9</v>
      </c>
      <c r="D30" s="1">
        <f>COUNT(PlayerSoloGold[[#This Row],[Blackwatch Original]:[Mordus'' Calibrations]])</f>
        <v>3</v>
      </c>
      <c r="E30" s="2">
        <v>1.4282407407407409E-2</v>
      </c>
      <c r="F30" s="2">
        <v>1.7453703703703704E-2</v>
      </c>
      <c r="G30" s="2">
        <v>2.3240740740740742E-2</v>
      </c>
    </row>
    <row r="31" spans="1:7" x14ac:dyDescent="0.25">
      <c r="A31" s="2">
        <f>SUM(PlayerSoloGold[[#This Row],[Blackwatch Original]:[Mordus'' Calibrations]])</f>
        <v>5.6099537037037031E-2</v>
      </c>
      <c r="B31" s="2" t="s">
        <v>258</v>
      </c>
      <c r="C31" s="1" t="s">
        <v>47</v>
      </c>
      <c r="D31" s="1">
        <f>COUNT(PlayerSoloGold[[#This Row],[Blackwatch Original]:[Mordus'' Calibrations]])</f>
        <v>3</v>
      </c>
      <c r="E31" s="2">
        <v>1.6932870370370369E-2</v>
      </c>
      <c r="F31" s="2">
        <v>2.0196759259259258E-2</v>
      </c>
      <c r="G31" s="2">
        <v>1.8969907407407408E-2</v>
      </c>
    </row>
    <row r="32" spans="1:7" hidden="1" x14ac:dyDescent="0.25">
      <c r="A32" s="2">
        <f>SUM(PlayerSoloGold[[#This Row],[Blackwatch Original]:[Mordus'' Calibrations]])</f>
        <v>5.6967592592592591E-2</v>
      </c>
      <c r="B32" s="2" t="s">
        <v>258</v>
      </c>
      <c r="C32" s="1" t="s">
        <v>75</v>
      </c>
      <c r="D32" s="1">
        <f>COUNT(PlayerSoloGold[[#This Row],[Blackwatch Original]:[Mordus'' Calibrations]])</f>
        <v>2</v>
      </c>
      <c r="E32" s="2">
        <v>2.568287037037037E-2</v>
      </c>
      <c r="F32" s="2">
        <v>3.1284722222222221E-2</v>
      </c>
      <c r="G32" s="2"/>
    </row>
    <row r="33" spans="1:7" hidden="1" x14ac:dyDescent="0.25">
      <c r="A33" s="2">
        <f>SUM(PlayerSoloGold[[#This Row],[Blackwatch Original]:[Mordus'' Calibrations]])</f>
        <v>5.8969907407407415E-2</v>
      </c>
      <c r="B33" s="2" t="s">
        <v>258</v>
      </c>
      <c r="C33" s="1" t="s">
        <v>74</v>
      </c>
      <c r="D33" s="1">
        <f>COUNT(PlayerSoloGold[[#This Row],[Blackwatch Original]:[Mordus'' Calibrations]])</f>
        <v>2</v>
      </c>
      <c r="E33" s="2">
        <v>2.5243055555555557E-2</v>
      </c>
      <c r="F33" s="2">
        <v>3.3726851851851855E-2</v>
      </c>
      <c r="G33" s="2"/>
    </row>
    <row r="34" spans="1:7" x14ac:dyDescent="0.25">
      <c r="A34" s="2">
        <f>SUM(PlayerSoloGold[[#This Row],[Blackwatch Original]:[Mordus'' Calibrations]])</f>
        <v>5.9224537037037041E-2</v>
      </c>
      <c r="B34" s="2" t="s">
        <v>258</v>
      </c>
      <c r="C34" s="1" t="s">
        <v>42</v>
      </c>
      <c r="D34" s="1">
        <f>COUNT(PlayerSoloGold[[#This Row],[Blackwatch Original]:[Mordus'' Calibrations]])</f>
        <v>3</v>
      </c>
      <c r="E34" s="2">
        <v>1.5648148148148151E-2</v>
      </c>
      <c r="F34" s="2">
        <v>1.8414351851851852E-2</v>
      </c>
      <c r="G34" s="2">
        <v>2.5162037037037038E-2</v>
      </c>
    </row>
    <row r="35" spans="1:7" x14ac:dyDescent="0.25">
      <c r="A35" s="2">
        <f>SUM(PlayerSoloGold[[#This Row],[Blackwatch Original]:[Mordus'' Calibrations]])</f>
        <v>5.9548611111111108E-2</v>
      </c>
      <c r="B35" s="2" t="s">
        <v>258</v>
      </c>
      <c r="C35" s="1" t="s">
        <v>18</v>
      </c>
      <c r="D35" s="1">
        <f>COUNT(PlayerSoloGold[[#This Row],[Blackwatch Original]:[Mordus'' Calibrations]])</f>
        <v>3</v>
      </c>
      <c r="E35" s="2">
        <v>1.5694444444444445E-2</v>
      </c>
      <c r="F35" s="2">
        <v>2.101851851851852E-2</v>
      </c>
      <c r="G35" s="2">
        <v>2.2835648148148147E-2</v>
      </c>
    </row>
    <row r="36" spans="1:7" x14ac:dyDescent="0.25">
      <c r="A36" s="2">
        <f>SUM(PlayerSoloGold[[#This Row],[Blackwatch Original]:[Mordus'' Calibrations]])</f>
        <v>6.0289351851851851E-2</v>
      </c>
      <c r="B36" s="2" t="s">
        <v>258</v>
      </c>
      <c r="C36" s="1" t="s">
        <v>23</v>
      </c>
      <c r="D36" s="1">
        <f>COUNT(PlayerSoloGold[[#This Row],[Blackwatch Original]:[Mordus'' Calibrations]])</f>
        <v>3</v>
      </c>
      <c r="E36" s="2">
        <v>1.3599537037037037E-2</v>
      </c>
      <c r="F36" s="2">
        <v>1.9756944444444445E-2</v>
      </c>
      <c r="G36" s="2">
        <v>2.6932870370370371E-2</v>
      </c>
    </row>
    <row r="37" spans="1:7" x14ac:dyDescent="0.25">
      <c r="A37" s="2">
        <f>SUM(PlayerSoloGold[[#This Row],[Blackwatch Original]:[Mordus'' Calibrations]])</f>
        <v>6.1585648148148153E-2</v>
      </c>
      <c r="B37" s="2" t="s">
        <v>258</v>
      </c>
      <c r="C37" s="1" t="s">
        <v>12</v>
      </c>
      <c r="D37" s="1">
        <f>COUNT(PlayerSoloGold[[#This Row],[Blackwatch Original]:[Mordus'' Calibrations]])</f>
        <v>3</v>
      </c>
      <c r="E37" s="2">
        <v>1.9953703703703706E-2</v>
      </c>
      <c r="F37" s="2">
        <v>2.4432870370370369E-2</v>
      </c>
      <c r="G37" s="2">
        <v>1.7199074074074071E-2</v>
      </c>
    </row>
    <row r="38" spans="1:7" x14ac:dyDescent="0.25">
      <c r="A38" s="2">
        <f>SUM(PlayerSoloGold[[#This Row],[Blackwatch Original]:[Mordus'' Calibrations]])</f>
        <v>6.2662037037037044E-2</v>
      </c>
      <c r="B38" s="2" t="s">
        <v>258</v>
      </c>
      <c r="C38" s="1" t="s">
        <v>29</v>
      </c>
      <c r="D38" s="1">
        <f>COUNT(PlayerSoloGold[[#This Row],[Blackwatch Original]:[Mordus'' Calibrations]])</f>
        <v>3</v>
      </c>
      <c r="E38" s="2">
        <v>1.7164351851851851E-2</v>
      </c>
      <c r="F38" s="2">
        <v>2.3483796296296298E-2</v>
      </c>
      <c r="G38" s="2">
        <v>2.2013888888888888E-2</v>
      </c>
    </row>
    <row r="39" spans="1:7" hidden="1" x14ac:dyDescent="0.25">
      <c r="A39" s="2">
        <f>SUM(PlayerSoloGold[[#This Row],[Blackwatch Original]:[Mordus'' Calibrations]])</f>
        <v>6.3854166666666656E-2</v>
      </c>
      <c r="B39" s="2" t="s">
        <v>258</v>
      </c>
      <c r="C39" s="1" t="s">
        <v>22</v>
      </c>
      <c r="D39" s="1">
        <f>COUNT(PlayerSoloGold[[#This Row],[Blackwatch Original]:[Mordus'' Calibrations]])</f>
        <v>2</v>
      </c>
      <c r="E39" s="2">
        <v>2.9374999999999998E-2</v>
      </c>
      <c r="F39" s="2">
        <v>3.4479166666666665E-2</v>
      </c>
      <c r="G39" s="2"/>
    </row>
    <row r="40" spans="1:7" x14ac:dyDescent="0.25">
      <c r="A40" s="2">
        <f>SUM(PlayerSoloGold[[#This Row],[Blackwatch Original]:[Mordus'' Calibrations]])</f>
        <v>6.6631944444444438E-2</v>
      </c>
      <c r="B40" s="2" t="s">
        <v>258</v>
      </c>
      <c r="C40" s="1" t="s">
        <v>14</v>
      </c>
      <c r="D40" s="1">
        <f>COUNT(PlayerSoloGold[[#This Row],[Blackwatch Original]:[Mordus'' Calibrations]])</f>
        <v>3</v>
      </c>
      <c r="E40" s="2">
        <v>1.9872685185185184E-2</v>
      </c>
      <c r="F40" s="2">
        <v>2.0243055555555552E-2</v>
      </c>
      <c r="G40" s="2">
        <v>2.6516203703703698E-2</v>
      </c>
    </row>
    <row r="41" spans="1:7" x14ac:dyDescent="0.25">
      <c r="A41" s="2">
        <f>SUM(PlayerSoloGold[[#This Row],[Blackwatch Original]:[Mordus'' Calibrations]])</f>
        <v>6.8310185185185182E-2</v>
      </c>
      <c r="B41" s="2" t="s">
        <v>258</v>
      </c>
      <c r="C41" s="1" t="s">
        <v>87</v>
      </c>
      <c r="D41" s="1">
        <f>COUNT(PlayerSoloGold[[#This Row],[Blackwatch Original]:[Mordus'' Calibrations]])</f>
        <v>3</v>
      </c>
      <c r="E41" s="2">
        <v>1.8865740740740742E-2</v>
      </c>
      <c r="F41" s="2">
        <v>2.2291666666666668E-2</v>
      </c>
      <c r="G41" s="2">
        <v>2.7152777777777779E-2</v>
      </c>
    </row>
    <row r="42" spans="1:7" x14ac:dyDescent="0.25">
      <c r="A42" s="2">
        <f>SUM(PlayerSoloGold[[#This Row],[Blackwatch Original]:[Mordus'' Calibrations]])</f>
        <v>6.851851851851852E-2</v>
      </c>
      <c r="B42" s="2" t="s">
        <v>258</v>
      </c>
      <c r="C42" s="1" t="s">
        <v>7</v>
      </c>
      <c r="D42" s="1">
        <f>COUNT(PlayerSoloGold[[#This Row],[Blackwatch Original]:[Mordus'' Calibrations]])</f>
        <v>3</v>
      </c>
      <c r="E42" s="2">
        <v>1.7152777777777777E-2</v>
      </c>
      <c r="F42" s="2">
        <v>2.3923611111111114E-2</v>
      </c>
      <c r="G42" s="2">
        <v>2.7442129629629632E-2</v>
      </c>
    </row>
    <row r="43" spans="1:7" x14ac:dyDescent="0.25">
      <c r="A43" s="2">
        <f>SUM(PlayerSoloGold[[#This Row],[Blackwatch Original]:[Mordus'' Calibrations]])</f>
        <v>6.8935185185185183E-2</v>
      </c>
      <c r="B43" s="2" t="s">
        <v>258</v>
      </c>
      <c r="C43" s="1" t="s">
        <v>64</v>
      </c>
      <c r="D43" s="1">
        <f>COUNT(PlayerSoloGold[[#This Row],[Blackwatch Original]:[Mordus'' Calibrations]])</f>
        <v>3</v>
      </c>
      <c r="E43" s="2">
        <v>1.7546296296296296E-2</v>
      </c>
      <c r="F43" s="2">
        <v>2.3067129629629632E-2</v>
      </c>
      <c r="G43" s="2">
        <v>2.8321759259259258E-2</v>
      </c>
    </row>
    <row r="44" spans="1:7" hidden="1" x14ac:dyDescent="0.25">
      <c r="A44" s="2">
        <f>SUM(PlayerSoloGold[[#This Row],[Blackwatch Original]:[Mordus'' Calibrations]])</f>
        <v>7.0451388888888883E-2</v>
      </c>
      <c r="B44" s="2" t="s">
        <v>258</v>
      </c>
      <c r="C44" s="1" t="s">
        <v>76</v>
      </c>
      <c r="D44" s="1">
        <f>COUNT(PlayerSoloGold[[#This Row],[Blackwatch Original]:[Mordus'' Calibrations]])</f>
        <v>2</v>
      </c>
      <c r="E44" s="2">
        <v>3.4374999999999996E-2</v>
      </c>
      <c r="F44" s="2">
        <v>3.6076388888888887E-2</v>
      </c>
      <c r="G44" s="2"/>
    </row>
    <row r="45" spans="1:7" x14ac:dyDescent="0.25">
      <c r="A45" s="2">
        <f>SUM(PlayerSoloGold[[#This Row],[Blackwatch Original]:[Mordus'' Calibrations]])</f>
        <v>7.1678240740740737E-2</v>
      </c>
      <c r="B45" s="2" t="s">
        <v>258</v>
      </c>
      <c r="C45" s="1" t="s">
        <v>27</v>
      </c>
      <c r="D45" s="1">
        <f>COUNT(PlayerSoloGold[[#This Row],[Blackwatch Original]:[Mordus'' Calibrations]])</f>
        <v>3</v>
      </c>
      <c r="E45" s="2">
        <v>1.8842592592592591E-2</v>
      </c>
      <c r="F45" s="2">
        <v>2.4201388888888887E-2</v>
      </c>
      <c r="G45" s="2">
        <v>2.8634259259259262E-2</v>
      </c>
    </row>
    <row r="46" spans="1:7" x14ac:dyDescent="0.25">
      <c r="A46" s="2">
        <f>SUM(PlayerSoloGold[[#This Row],[Blackwatch Original]:[Mordus'' Calibrations]])</f>
        <v>7.6574074074074072E-2</v>
      </c>
      <c r="B46" s="2" t="s">
        <v>258</v>
      </c>
      <c r="C46" s="1" t="s">
        <v>71</v>
      </c>
      <c r="D46" s="1">
        <f>COUNT(PlayerSoloGold[[#This Row],[Blackwatch Original]:[Mordus'' Calibrations]])</f>
        <v>3</v>
      </c>
      <c r="E46" s="2">
        <v>2.2303240740740738E-2</v>
      </c>
      <c r="F46" s="2">
        <v>2.7986111111111111E-2</v>
      </c>
      <c r="G46" s="2">
        <v>2.6284722222222223E-2</v>
      </c>
    </row>
    <row r="47" spans="1:7" x14ac:dyDescent="0.25">
      <c r="A47" s="2">
        <f>SUM(PlayerSoloGold[[#This Row],[Blackwatch Original]:[Mordus'' Calibrations]])</f>
        <v>8.576388888888889E-2</v>
      </c>
      <c r="B47" s="2" t="s">
        <v>258</v>
      </c>
      <c r="C47" s="1" t="s">
        <v>70</v>
      </c>
      <c r="D47" s="1">
        <f>COUNT(PlayerSoloGold[[#This Row],[Blackwatch Original]:[Mordus'' Calibrations]])</f>
        <v>3</v>
      </c>
      <c r="E47" s="2">
        <v>2.2048611111111113E-2</v>
      </c>
      <c r="F47" s="2">
        <v>2.9236111111111112E-2</v>
      </c>
      <c r="G47" s="2">
        <v>3.4479166666666665E-2</v>
      </c>
    </row>
    <row r="48" spans="1:7" x14ac:dyDescent="0.25">
      <c r="A48" s="2">
        <f>SUM(PlayerSoloGold[[#This Row],[Blackwatch Original]:[Mordus'' Calibrations]])</f>
        <v>8.6180555555555552E-2</v>
      </c>
      <c r="B48" s="2" t="s">
        <v>258</v>
      </c>
      <c r="C48" s="1" t="s">
        <v>16</v>
      </c>
      <c r="D48" s="1">
        <f>COUNT(PlayerSoloGold[[#This Row],[Blackwatch Original]:[Mordus'' Calibrations]])</f>
        <v>3</v>
      </c>
      <c r="E48" s="2">
        <v>2.2025462962962958E-2</v>
      </c>
      <c r="F48" s="2">
        <v>3.2083333333333332E-2</v>
      </c>
      <c r="G48" s="2">
        <v>3.2071759259259258E-2</v>
      </c>
    </row>
    <row r="49" spans="1:7" x14ac:dyDescent="0.25">
      <c r="A49" s="2">
        <f>SUM(PlayerSoloGold[[#This Row],[Blackwatch Original]:[Mordus'' Calibrations]])</f>
        <v>9.1168981481481476E-2</v>
      </c>
      <c r="B49" s="2" t="s">
        <v>258</v>
      </c>
      <c r="C49" s="1" t="s">
        <v>41</v>
      </c>
      <c r="D49" s="1">
        <f>COUNT(PlayerSoloGold[[#This Row],[Blackwatch Original]:[Mordus'' Calibrations]])</f>
        <v>3</v>
      </c>
      <c r="E49" s="2">
        <v>2.7256944444444445E-2</v>
      </c>
      <c r="F49" s="2">
        <v>2.8900462962962961E-2</v>
      </c>
      <c r="G49" s="2">
        <v>3.5011574074074077E-2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3765-56DF-4FFF-8A94-B9A22EDEB352}">
  <dimension ref="A1:G52"/>
  <sheetViews>
    <sheetView workbookViewId="0">
      <selection activeCell="D31" sqref="D3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23.28515625" bestFit="1" customWidth="1"/>
    <col min="7" max="7" width="17" bestFit="1" customWidth="1"/>
    <col min="8" max="8" width="12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s="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SUM(PlayerDuoGold[[#This Row],[Just a Couple of Mercs]:[Marksman Raid]])</f>
        <v>3.1412037037037037E-2</v>
      </c>
      <c r="B2" s="2" t="s">
        <v>258</v>
      </c>
      <c r="C2" s="1" t="s">
        <v>51</v>
      </c>
      <c r="D2" s="1">
        <f>COUNT(PlayerDuoGold[[#This Row],[Just a Couple of Mercs]:[Marksman Raid]])</f>
        <v>1</v>
      </c>
      <c r="E2" s="2">
        <v>3.1412037037037037E-2</v>
      </c>
      <c r="F2" s="2"/>
      <c r="G2" s="2"/>
    </row>
    <row r="3" spans="1:7" hidden="1" x14ac:dyDescent="0.25">
      <c r="A3" s="2">
        <f>SUM(PlayerDuoGold[[#This Row],[Just a Couple of Mercs]:[Marksman Raid]])</f>
        <v>1.1180555555555556E-2</v>
      </c>
      <c r="B3" s="2" t="s">
        <v>258</v>
      </c>
      <c r="C3" s="1" t="s">
        <v>47</v>
      </c>
      <c r="D3" s="1">
        <f>COUNT(PlayerDuoGold[[#This Row],[Just a Couple of Mercs]:[Marksman Raid]])</f>
        <v>1</v>
      </c>
      <c r="E3" s="2"/>
      <c r="F3" s="2"/>
      <c r="G3" s="2">
        <v>1.1180555555555556E-2</v>
      </c>
    </row>
    <row r="4" spans="1:7" hidden="1" x14ac:dyDescent="0.25">
      <c r="A4" s="2">
        <f>SUM(PlayerDuoGold[[#This Row],[Just a Couple of Mercs]:[Marksman Raid]])</f>
        <v>1.1180555555555556E-2</v>
      </c>
      <c r="B4" s="2" t="s">
        <v>258</v>
      </c>
      <c r="C4" s="1" t="s">
        <v>39</v>
      </c>
      <c r="D4" s="1">
        <f>COUNT(PlayerDuoGold[[#This Row],[Just a Couple of Mercs]:[Marksman Raid]])</f>
        <v>1</v>
      </c>
      <c r="E4" s="2"/>
      <c r="F4" s="2"/>
      <c r="G4" s="2">
        <v>1.1180555555555556E-2</v>
      </c>
    </row>
    <row r="5" spans="1:7" hidden="1" x14ac:dyDescent="0.25">
      <c r="A5" s="2">
        <f>SUM(PlayerDuoGold[[#This Row],[Just a Couple of Mercs]:[Marksman Raid]])</f>
        <v>1.1307870370370371E-2</v>
      </c>
      <c r="B5" s="2" t="s">
        <v>258</v>
      </c>
      <c r="C5" s="1" t="s">
        <v>6</v>
      </c>
      <c r="D5" s="1">
        <f>COUNT(PlayerDuoGold[[#This Row],[Just a Couple of Mercs]:[Marksman Raid]])</f>
        <v>1</v>
      </c>
      <c r="E5" s="2"/>
      <c r="F5" s="2"/>
      <c r="G5" s="2">
        <v>1.1307870370370371E-2</v>
      </c>
    </row>
    <row r="6" spans="1:7" hidden="1" x14ac:dyDescent="0.25">
      <c r="A6" s="2">
        <f>SUM(PlayerDuoGold[[#This Row],[Just a Couple of Mercs]:[Marksman Raid]])</f>
        <v>1.1701388888888891E-2</v>
      </c>
      <c r="B6" s="2" t="s">
        <v>258</v>
      </c>
      <c r="C6" s="1" t="s">
        <v>63</v>
      </c>
      <c r="D6" s="1">
        <f>COUNT(PlayerDuoGold[[#This Row],[Just a Couple of Mercs]:[Marksman Raid]])</f>
        <v>1</v>
      </c>
      <c r="E6" s="2"/>
      <c r="F6" s="2"/>
      <c r="G6" s="2">
        <v>1.1701388888888891E-2</v>
      </c>
    </row>
    <row r="7" spans="1:7" hidden="1" x14ac:dyDescent="0.25">
      <c r="A7" s="2">
        <f>SUM(PlayerDuoGold[[#This Row],[Just a Couple of Mercs]:[Marksman Raid]])</f>
        <v>1.1701388888888891E-2</v>
      </c>
      <c r="B7" s="2" t="s">
        <v>258</v>
      </c>
      <c r="C7" s="1" t="s">
        <v>45</v>
      </c>
      <c r="D7" s="1">
        <f>COUNT(PlayerDuoGold[[#This Row],[Just a Couple of Mercs]:[Marksman Raid]])</f>
        <v>1</v>
      </c>
      <c r="E7" s="2"/>
      <c r="F7" s="2"/>
      <c r="G7" s="2">
        <v>1.1701388888888891E-2</v>
      </c>
    </row>
    <row r="8" spans="1:7" hidden="1" x14ac:dyDescent="0.25">
      <c r="A8" s="2">
        <f>SUM(PlayerDuoGold[[#This Row],[Just a Couple of Mercs]:[Marksman Raid]])</f>
        <v>1.1990740740740739E-2</v>
      </c>
      <c r="B8" s="2" t="s">
        <v>258</v>
      </c>
      <c r="C8" s="1" t="s">
        <v>32</v>
      </c>
      <c r="D8" s="1">
        <f>COUNT(PlayerDuoGold[[#This Row],[Just a Couple of Mercs]:[Marksman Raid]])</f>
        <v>1</v>
      </c>
      <c r="E8" s="2"/>
      <c r="F8" s="2"/>
      <c r="G8" s="2">
        <v>1.1990740740740739E-2</v>
      </c>
    </row>
    <row r="9" spans="1:7" hidden="1" x14ac:dyDescent="0.25">
      <c r="A9" s="2">
        <f>SUM(PlayerDuoGold[[#This Row],[Just a Couple of Mercs]:[Marksman Raid]])</f>
        <v>1.255787037037037E-2</v>
      </c>
      <c r="B9" s="2" t="s">
        <v>258</v>
      </c>
      <c r="C9" s="1" t="s">
        <v>25</v>
      </c>
      <c r="D9" s="1">
        <f>COUNT(PlayerDuoGold[[#This Row],[Just a Couple of Mercs]:[Marksman Raid]])</f>
        <v>1</v>
      </c>
      <c r="E9" s="2"/>
      <c r="F9" s="2"/>
      <c r="G9" s="2">
        <v>1.255787037037037E-2</v>
      </c>
    </row>
    <row r="10" spans="1:7" hidden="1" x14ac:dyDescent="0.25">
      <c r="A10" s="2">
        <f>SUM(PlayerDuoGold[[#This Row],[Just a Couple of Mercs]:[Marksman Raid]])</f>
        <v>1.255787037037037E-2</v>
      </c>
      <c r="B10" s="2" t="s">
        <v>258</v>
      </c>
      <c r="C10" s="1" t="s">
        <v>46</v>
      </c>
      <c r="D10" s="1">
        <f>COUNT(PlayerDuoGold[[#This Row],[Just a Couple of Mercs]:[Marksman Raid]])</f>
        <v>1</v>
      </c>
      <c r="E10" s="2"/>
      <c r="F10" s="2"/>
      <c r="G10" s="2">
        <v>1.255787037037037E-2</v>
      </c>
    </row>
    <row r="11" spans="1:7" hidden="1" x14ac:dyDescent="0.25">
      <c r="A11" s="2">
        <f>SUM(PlayerDuoGold[[#This Row],[Just a Couple of Mercs]:[Marksman Raid]])</f>
        <v>1.275462962962963E-2</v>
      </c>
      <c r="B11" s="2" t="s">
        <v>258</v>
      </c>
      <c r="C11" s="1" t="s">
        <v>93</v>
      </c>
      <c r="D11" s="1">
        <f>COUNT(PlayerDuoGold[[#This Row],[Just a Couple of Mercs]:[Marksman Raid]])</f>
        <v>1</v>
      </c>
      <c r="E11" s="2"/>
      <c r="F11" s="2"/>
      <c r="G11" s="2">
        <v>1.275462962962963E-2</v>
      </c>
    </row>
    <row r="12" spans="1:7" hidden="1" x14ac:dyDescent="0.25">
      <c r="A12" s="2">
        <f>SUM(PlayerDuoGold[[#This Row],[Just a Couple of Mercs]:[Marksman Raid]])</f>
        <v>1.5416666666666667E-2</v>
      </c>
      <c r="B12" s="2" t="s">
        <v>258</v>
      </c>
      <c r="C12" s="1" t="s">
        <v>104</v>
      </c>
      <c r="D12" s="1">
        <f>COUNT(PlayerDuoGold[[#This Row],[Just a Couple of Mercs]:[Marksman Raid]])</f>
        <v>1</v>
      </c>
      <c r="E12" s="2"/>
      <c r="F12" s="2"/>
      <c r="G12" s="2">
        <v>1.5416666666666667E-2</v>
      </c>
    </row>
    <row r="13" spans="1:7" hidden="1" x14ac:dyDescent="0.25">
      <c r="A13" s="2">
        <f>SUM(PlayerDuoGold[[#This Row],[Just a Couple of Mercs]:[Marksman Raid]])</f>
        <v>1.5486111111111112E-2</v>
      </c>
      <c r="B13" s="2" t="s">
        <v>258</v>
      </c>
      <c r="C13" s="1" t="s">
        <v>105</v>
      </c>
      <c r="D13" s="1">
        <f>COUNT(PlayerDuoGold[[#This Row],[Just a Couple of Mercs]:[Marksman Raid]])</f>
        <v>1</v>
      </c>
      <c r="E13" s="2"/>
      <c r="F13" s="2"/>
      <c r="G13" s="2">
        <v>1.5486111111111112E-2</v>
      </c>
    </row>
    <row r="14" spans="1:7" hidden="1" x14ac:dyDescent="0.25">
      <c r="A14" s="2">
        <f>SUM(PlayerDuoGold[[#This Row],[Just a Couple of Mercs]:[Marksman Raid]])</f>
        <v>1.6180555555555556E-2</v>
      </c>
      <c r="B14" s="2" t="s">
        <v>258</v>
      </c>
      <c r="C14" s="1" t="s">
        <v>106</v>
      </c>
      <c r="D14" s="1">
        <f>COUNT(PlayerDuoGold[[#This Row],[Just a Couple of Mercs]:[Marksman Raid]])</f>
        <v>1</v>
      </c>
      <c r="E14" s="2"/>
      <c r="F14" s="2"/>
      <c r="G14" s="2">
        <v>1.6180555555555556E-2</v>
      </c>
    </row>
    <row r="15" spans="1:7" hidden="1" x14ac:dyDescent="0.25">
      <c r="A15" s="2">
        <f>SUM(PlayerDuoGold[[#This Row],[Just a Couple of Mercs]:[Marksman Raid]])</f>
        <v>1.6180555555555556E-2</v>
      </c>
      <c r="B15" s="2" t="s">
        <v>258</v>
      </c>
      <c r="C15" s="1" t="s">
        <v>48</v>
      </c>
      <c r="D15" s="1">
        <f>COUNT(PlayerDuoGold[[#This Row],[Just a Couple of Mercs]:[Marksman Raid]])</f>
        <v>1</v>
      </c>
      <c r="E15" s="2"/>
      <c r="F15" s="2"/>
      <c r="G15" s="2">
        <v>1.6180555555555556E-2</v>
      </c>
    </row>
    <row r="16" spans="1:7" hidden="1" x14ac:dyDescent="0.25">
      <c r="A16" s="2">
        <f>SUM(PlayerDuoGold[[#This Row],[Just a Couple of Mercs]:[Marksman Raid]])</f>
        <v>1.712962962962963E-2</v>
      </c>
      <c r="B16" s="2" t="s">
        <v>258</v>
      </c>
      <c r="C16" s="1" t="s">
        <v>12</v>
      </c>
      <c r="D16" s="1">
        <f>COUNT(PlayerDuoGold[[#This Row],[Just a Couple of Mercs]:[Marksman Raid]])</f>
        <v>1</v>
      </c>
      <c r="E16" s="2"/>
      <c r="F16" s="2">
        <v>1.712962962962963E-2</v>
      </c>
      <c r="G16" s="2"/>
    </row>
    <row r="17" spans="1:7" hidden="1" x14ac:dyDescent="0.25">
      <c r="A17" s="2">
        <f>SUM(PlayerDuoGold[[#This Row],[Just a Couple of Mercs]:[Marksman Raid]])</f>
        <v>1.7511574074074072E-2</v>
      </c>
      <c r="B17" s="2" t="s">
        <v>258</v>
      </c>
      <c r="C17" s="1" t="s">
        <v>83</v>
      </c>
      <c r="D17" s="1">
        <f>COUNT(PlayerDuoGold[[#This Row],[Just a Couple of Mercs]:[Marksman Raid]])</f>
        <v>1</v>
      </c>
      <c r="E17" s="2"/>
      <c r="F17" s="2"/>
      <c r="G17" s="2">
        <v>1.7511574074074072E-2</v>
      </c>
    </row>
    <row r="18" spans="1:7" hidden="1" x14ac:dyDescent="0.25">
      <c r="A18" s="2">
        <f>SUM(PlayerDuoGold[[#This Row],[Just a Couple of Mercs]:[Marksman Raid]])</f>
        <v>1.7615740740740741E-2</v>
      </c>
      <c r="B18" s="2"/>
      <c r="C18" s="1" t="s">
        <v>78</v>
      </c>
      <c r="D18" s="1">
        <f>COUNT(PlayerDuoGold[[#This Row],[Just a Couple of Mercs]:[Marksman Raid]])</f>
        <v>1</v>
      </c>
      <c r="E18" s="2"/>
      <c r="F18" s="2"/>
      <c r="G18" s="2">
        <v>1.7615740740740741E-2</v>
      </c>
    </row>
    <row r="19" spans="1:7" hidden="1" x14ac:dyDescent="0.25">
      <c r="A19" s="2">
        <f>SUM(PlayerDuoGold[[#This Row],[Just a Couple of Mercs]:[Marksman Raid]])</f>
        <v>2.0381944444444446E-2</v>
      </c>
      <c r="B19" s="2" t="s">
        <v>258</v>
      </c>
      <c r="C19" s="1" t="s">
        <v>84</v>
      </c>
      <c r="D19" s="1">
        <f>COUNT(PlayerDuoGold[[#This Row],[Just a Couple of Mercs]:[Marksman Raid]])</f>
        <v>1</v>
      </c>
      <c r="E19" s="2"/>
      <c r="F19" s="2"/>
      <c r="G19" s="2">
        <v>2.0381944444444446E-2</v>
      </c>
    </row>
    <row r="20" spans="1:7" hidden="1" x14ac:dyDescent="0.25">
      <c r="A20" s="2">
        <f>SUM(PlayerDuoGold[[#This Row],[Just a Couple of Mercs]:[Marksman Raid]])</f>
        <v>2.1446759259259259E-2</v>
      </c>
      <c r="B20" s="2" t="s">
        <v>258</v>
      </c>
      <c r="C20" s="1" t="s">
        <v>53</v>
      </c>
      <c r="D20" s="1">
        <f>COUNT(PlayerDuoGold[[#This Row],[Just a Couple of Mercs]:[Marksman Raid]])</f>
        <v>1</v>
      </c>
      <c r="E20" s="2"/>
      <c r="F20" s="2">
        <v>2.1446759259259259E-2</v>
      </c>
      <c r="G20" s="2"/>
    </row>
    <row r="21" spans="1:7" hidden="1" x14ac:dyDescent="0.25">
      <c r="A21" s="2">
        <f>SUM(PlayerDuoGold[[#This Row],[Just a Couple of Mercs]:[Marksman Raid]])</f>
        <v>2.4814814814814817E-2</v>
      </c>
      <c r="B21" s="2" t="s">
        <v>258</v>
      </c>
      <c r="C21" s="1" t="s">
        <v>111</v>
      </c>
      <c r="D21" s="1">
        <f>COUNT(PlayerDuoGold[[#This Row],[Just a Couple of Mercs]:[Marksman Raid]])</f>
        <v>1</v>
      </c>
      <c r="E21" s="2"/>
      <c r="F21" s="2"/>
      <c r="G21" s="2">
        <v>2.4814814814814817E-2</v>
      </c>
    </row>
    <row r="22" spans="1:7" hidden="1" x14ac:dyDescent="0.25">
      <c r="A22" s="2">
        <f>SUM(PlayerDuoGold[[#This Row],[Just a Couple of Mercs]:[Marksman Raid]])</f>
        <v>2.4814814814814817E-2</v>
      </c>
      <c r="B22" s="2" t="s">
        <v>258</v>
      </c>
      <c r="C22" s="1" t="s">
        <v>74</v>
      </c>
      <c r="D22" s="1">
        <f>COUNT(PlayerDuoGold[[#This Row],[Just a Couple of Mercs]:[Marksman Raid]])</f>
        <v>1</v>
      </c>
      <c r="E22" s="2"/>
      <c r="F22" s="2"/>
      <c r="G22" s="2">
        <v>2.4814814814814817E-2</v>
      </c>
    </row>
    <row r="23" spans="1:7" x14ac:dyDescent="0.25">
      <c r="A23" s="2">
        <f>SUM(PlayerDuoGold[[#This Row],[Just a Couple of Mercs]:[Marksman Raid]])</f>
        <v>4.0428240740740744E-2</v>
      </c>
      <c r="B23" s="2" t="s">
        <v>258</v>
      </c>
      <c r="C23" s="1" t="s">
        <v>9</v>
      </c>
      <c r="D23" s="1">
        <f>COUNT(PlayerDuoGold[[#This Row],[Just a Couple of Mercs]:[Marksman Raid]])</f>
        <v>3</v>
      </c>
      <c r="E23" s="2">
        <v>1.539351851851852E-2</v>
      </c>
      <c r="F23" s="2">
        <v>1.5335648148148147E-2</v>
      </c>
      <c r="G23" s="2">
        <v>9.6990740740740735E-3</v>
      </c>
    </row>
    <row r="24" spans="1:7" x14ac:dyDescent="0.25">
      <c r="A24" s="2">
        <f>SUM(PlayerDuoGold[[#This Row],[Just a Couple of Mercs]:[Marksman Raid]])</f>
        <v>4.0428240740740744E-2</v>
      </c>
      <c r="B24" s="2" t="s">
        <v>258</v>
      </c>
      <c r="C24" s="1" t="s">
        <v>21</v>
      </c>
      <c r="D24" s="1">
        <f>COUNT(PlayerDuoGold[[#This Row],[Just a Couple of Mercs]:[Marksman Raid]])</f>
        <v>3</v>
      </c>
      <c r="E24" s="2">
        <v>1.539351851851852E-2</v>
      </c>
      <c r="F24" s="2">
        <v>1.5335648148148147E-2</v>
      </c>
      <c r="G24" s="2">
        <v>9.6990740740740735E-3</v>
      </c>
    </row>
    <row r="25" spans="1:7" hidden="1" x14ac:dyDescent="0.25">
      <c r="A25" s="2">
        <f>SUM(PlayerDuoGold[[#This Row],[Just a Couple of Mercs]:[Marksman Raid]])</f>
        <v>2.5162037037037038E-2</v>
      </c>
      <c r="B25" s="2" t="s">
        <v>258</v>
      </c>
      <c r="C25" s="1" t="s">
        <v>49</v>
      </c>
      <c r="D25" s="1">
        <f>COUNT(PlayerDuoGold[[#This Row],[Just a Couple of Mercs]:[Marksman Raid]])</f>
        <v>1</v>
      </c>
      <c r="E25" s="2"/>
      <c r="F25" s="2"/>
      <c r="G25" s="2">
        <v>2.5162037037037038E-2</v>
      </c>
    </row>
    <row r="26" spans="1:7" hidden="1" x14ac:dyDescent="0.25">
      <c r="A26" s="2">
        <f>SUM(PlayerDuoGold[[#This Row],[Just a Couple of Mercs]:[Marksman Raid]])</f>
        <v>2.5162037037037038E-2</v>
      </c>
      <c r="B26" s="2" t="s">
        <v>258</v>
      </c>
      <c r="C26" s="1" t="s">
        <v>107</v>
      </c>
      <c r="D26" s="1">
        <f>COUNT(PlayerDuoGold[[#This Row],[Just a Couple of Mercs]:[Marksman Raid]])</f>
        <v>1</v>
      </c>
      <c r="E26" s="2"/>
      <c r="F26" s="2"/>
      <c r="G26" s="2">
        <v>2.5162037037037038E-2</v>
      </c>
    </row>
    <row r="27" spans="1:7" hidden="1" x14ac:dyDescent="0.25">
      <c r="A27" s="2">
        <f>SUM(PlayerDuoGold[[#This Row],[Just a Couple of Mercs]:[Marksman Raid]])</f>
        <v>2.5555555555555554E-2</v>
      </c>
      <c r="B27" s="2" t="s">
        <v>258</v>
      </c>
      <c r="C27" s="1" t="s">
        <v>67</v>
      </c>
      <c r="D27" s="1">
        <f>COUNT(PlayerDuoGold[[#This Row],[Just a Couple of Mercs]:[Marksman Raid]])</f>
        <v>1</v>
      </c>
      <c r="E27" s="2"/>
      <c r="F27" s="2"/>
      <c r="G27" s="2">
        <v>2.5555555555555554E-2</v>
      </c>
    </row>
    <row r="28" spans="1:7" hidden="1" x14ac:dyDescent="0.25">
      <c r="A28" s="2">
        <f>SUM(PlayerDuoGold[[#This Row],[Just a Couple of Mercs]:[Marksman Raid]])</f>
        <v>2.6377314814814815E-2</v>
      </c>
      <c r="B28" s="2" t="s">
        <v>258</v>
      </c>
      <c r="C28" s="1" t="s">
        <v>85</v>
      </c>
      <c r="D28" s="1">
        <f>COUNT(PlayerDuoGold[[#This Row],[Just a Couple of Mercs]:[Marksman Raid]])</f>
        <v>1</v>
      </c>
      <c r="E28" s="2"/>
      <c r="F28" s="2"/>
      <c r="G28" s="2">
        <v>2.6377314814814815E-2</v>
      </c>
    </row>
    <row r="29" spans="1:7" x14ac:dyDescent="0.25">
      <c r="A29" s="2">
        <f>SUM(PlayerDuoGold[[#This Row],[Just a Couple of Mercs]:[Marksman Raid]])</f>
        <v>4.2326388888888893E-2</v>
      </c>
      <c r="B29" s="2" t="s">
        <v>258</v>
      </c>
      <c r="C29" s="1" t="s">
        <v>19</v>
      </c>
      <c r="D29" s="1">
        <f>COUNT(PlayerDuoGold[[#This Row],[Just a Couple of Mercs]:[Marksman Raid]])</f>
        <v>3</v>
      </c>
      <c r="E29" s="2">
        <v>1.5694444444444445E-2</v>
      </c>
      <c r="F29" s="2">
        <v>1.5648148148148151E-2</v>
      </c>
      <c r="G29" s="2">
        <v>1.0983796296296297E-2</v>
      </c>
    </row>
    <row r="30" spans="1:7" x14ac:dyDescent="0.25">
      <c r="A30" s="2">
        <f>SUM(PlayerDuoGold[[#This Row],[Just a Couple of Mercs]:[Marksman Raid]])</f>
        <v>4.7546296296296295E-2</v>
      </c>
      <c r="B30" s="2" t="s">
        <v>258</v>
      </c>
      <c r="C30" s="1" t="s">
        <v>91</v>
      </c>
      <c r="D30" s="1">
        <f>COUNT(PlayerDuoGold[[#This Row],[Just a Couple of Mercs]:[Marksman Raid]])</f>
        <v>3</v>
      </c>
      <c r="E30" s="2">
        <v>1.7962962962962962E-2</v>
      </c>
      <c r="F30" s="2">
        <v>1.7453703703703704E-2</v>
      </c>
      <c r="G30" s="2">
        <v>1.2129629629629629E-2</v>
      </c>
    </row>
    <row r="31" spans="1:7" x14ac:dyDescent="0.25">
      <c r="A31" s="2">
        <f>SUM(PlayerDuoGold[[#This Row],[Just a Couple of Mercs]:[Marksman Raid]])</f>
        <v>4.7546296296296295E-2</v>
      </c>
      <c r="B31" s="2" t="s">
        <v>258</v>
      </c>
      <c r="C31" s="1" t="s">
        <v>58</v>
      </c>
      <c r="D31" s="1">
        <f>COUNT(PlayerDuoGold[[#This Row],[Just a Couple of Mercs]:[Marksman Raid]])</f>
        <v>3</v>
      </c>
      <c r="E31" s="2">
        <v>1.7962962962962962E-2</v>
      </c>
      <c r="F31" s="2">
        <v>1.7453703703703704E-2</v>
      </c>
      <c r="G31" s="2">
        <v>1.2129629629629629E-2</v>
      </c>
    </row>
    <row r="32" spans="1:7" x14ac:dyDescent="0.25">
      <c r="A32" s="2">
        <f>SUM(PlayerDuoGold[[#This Row],[Just a Couple of Mercs]:[Marksman Raid]])</f>
        <v>4.8055555555555553E-2</v>
      </c>
      <c r="B32" s="2" t="s">
        <v>258</v>
      </c>
      <c r="C32" s="1" t="s">
        <v>18</v>
      </c>
      <c r="D32" s="1">
        <f>COUNT(PlayerDuoGold[[#This Row],[Just a Couple of Mercs]:[Marksman Raid]])</f>
        <v>3</v>
      </c>
      <c r="E32" s="2">
        <v>1.8749999999999999E-2</v>
      </c>
      <c r="F32" s="2">
        <v>1.7094907407407409E-2</v>
      </c>
      <c r="G32" s="2">
        <v>1.2210648148148146E-2</v>
      </c>
    </row>
    <row r="33" spans="1:7" x14ac:dyDescent="0.25">
      <c r="A33" s="2">
        <f>SUM(PlayerDuoGold[[#This Row],[Just a Couple of Mercs]:[Marksman Raid]])</f>
        <v>4.9340277777777782E-2</v>
      </c>
      <c r="B33" s="2" t="s">
        <v>258</v>
      </c>
      <c r="C33" s="1" t="s">
        <v>87</v>
      </c>
      <c r="D33" s="1">
        <f>COUNT(PlayerDuoGold[[#This Row],[Just a Couple of Mercs]:[Marksman Raid]])</f>
        <v>3</v>
      </c>
      <c r="E33" s="2">
        <v>1.9594907407407405E-2</v>
      </c>
      <c r="F33" s="2">
        <v>1.7222222222222222E-2</v>
      </c>
      <c r="G33" s="2">
        <v>1.252314814814815E-2</v>
      </c>
    </row>
    <row r="34" spans="1:7" hidden="1" x14ac:dyDescent="0.25">
      <c r="A34" s="2">
        <f>SUM(PlayerDuoGold[[#This Row],[Just a Couple of Mercs]:[Marksman Raid]])</f>
        <v>3.3032407407407406E-2</v>
      </c>
      <c r="B34" s="2" t="s">
        <v>258</v>
      </c>
      <c r="C34" s="1" t="s">
        <v>23</v>
      </c>
      <c r="D34" s="1">
        <f>COUNT(PlayerDuoGold[[#This Row],[Just a Couple of Mercs]:[Marksman Raid]])</f>
        <v>2</v>
      </c>
      <c r="E34" s="2"/>
      <c r="F34" s="2">
        <v>1.818287037037037E-2</v>
      </c>
      <c r="G34" s="2">
        <v>1.4849537037037036E-2</v>
      </c>
    </row>
    <row r="35" spans="1:7" x14ac:dyDescent="0.25">
      <c r="A35" s="2">
        <f>SUM(PlayerDuoGold[[#This Row],[Just a Couple of Mercs]:[Marksman Raid]])</f>
        <v>5.0416666666666665E-2</v>
      </c>
      <c r="B35" s="2" t="s">
        <v>258</v>
      </c>
      <c r="C35" s="1" t="s">
        <v>29</v>
      </c>
      <c r="D35" s="1">
        <f>COUNT(PlayerDuoGold[[#This Row],[Just a Couple of Mercs]:[Marksman Raid]])</f>
        <v>3</v>
      </c>
      <c r="E35" s="2">
        <v>1.7326388888888888E-2</v>
      </c>
      <c r="F35" s="2">
        <v>1.9432870370370371E-2</v>
      </c>
      <c r="G35" s="2">
        <v>1.3657407407407408E-2</v>
      </c>
    </row>
    <row r="36" spans="1:7" x14ac:dyDescent="0.25">
      <c r="A36" s="2">
        <f>SUM(PlayerDuoGold[[#This Row],[Just a Couple of Mercs]:[Marksman Raid]])</f>
        <v>5.0416666666666665E-2</v>
      </c>
      <c r="B36" s="2" t="s">
        <v>258</v>
      </c>
      <c r="C36" s="1" t="s">
        <v>42</v>
      </c>
      <c r="D36" s="1">
        <f>COUNT(PlayerDuoGold[[#This Row],[Just a Couple of Mercs]:[Marksman Raid]])</f>
        <v>3</v>
      </c>
      <c r="E36" s="2">
        <v>1.7326388888888888E-2</v>
      </c>
      <c r="F36" s="2">
        <v>1.9432870370370371E-2</v>
      </c>
      <c r="G36" s="2">
        <v>1.3657407407407408E-2</v>
      </c>
    </row>
    <row r="37" spans="1:7" x14ac:dyDescent="0.25">
      <c r="A37" s="2">
        <f>SUM(PlayerDuoGold[[#This Row],[Just a Couple of Mercs]:[Marksman Raid]])</f>
        <v>5.3032407407407403E-2</v>
      </c>
      <c r="B37" s="2" t="s">
        <v>258</v>
      </c>
      <c r="C37" s="1" t="s">
        <v>13</v>
      </c>
      <c r="D37" s="1">
        <f>COUNT(PlayerDuoGold[[#This Row],[Just a Couple of Mercs]:[Marksman Raid]])</f>
        <v>3</v>
      </c>
      <c r="E37" s="2">
        <v>1.9039351851851852E-2</v>
      </c>
      <c r="F37" s="2">
        <v>1.9571759259259257E-2</v>
      </c>
      <c r="G37" s="2">
        <v>1.4421296296296295E-2</v>
      </c>
    </row>
    <row r="38" spans="1:7" x14ac:dyDescent="0.25">
      <c r="A38" s="2">
        <f>SUM(PlayerDuoGold[[#This Row],[Just a Couple of Mercs]:[Marksman Raid]])</f>
        <v>5.3402777777777771E-2</v>
      </c>
      <c r="B38" s="2" t="s">
        <v>258</v>
      </c>
      <c r="C38" s="1" t="s">
        <v>8</v>
      </c>
      <c r="D38" s="1">
        <f>COUNT(PlayerDuoGold[[#This Row],[Just a Couple of Mercs]:[Marksman Raid]])</f>
        <v>3</v>
      </c>
      <c r="E38" s="2">
        <v>2.0370370370370369E-2</v>
      </c>
      <c r="F38" s="2">
        <v>1.818287037037037E-2</v>
      </c>
      <c r="G38" s="2">
        <v>1.4849537037037036E-2</v>
      </c>
    </row>
    <row r="39" spans="1:7" x14ac:dyDescent="0.25">
      <c r="A39" s="2">
        <f>SUM(PlayerDuoGold[[#This Row],[Just a Couple of Mercs]:[Marksman Raid]])</f>
        <v>5.4421296296296294E-2</v>
      </c>
      <c r="B39" s="2" t="s">
        <v>258</v>
      </c>
      <c r="C39" s="1" t="s">
        <v>101</v>
      </c>
      <c r="D39" s="1">
        <f>COUNT(PlayerDuoGold[[#This Row],[Just a Couple of Mercs]:[Marksman Raid]])</f>
        <v>3</v>
      </c>
      <c r="E39" s="2">
        <v>1.9039351851851852E-2</v>
      </c>
      <c r="F39" s="2">
        <v>1.9791666666666666E-2</v>
      </c>
      <c r="G39" s="2">
        <v>1.5590277777777778E-2</v>
      </c>
    </row>
    <row r="40" spans="1:7" hidden="1" x14ac:dyDescent="0.25">
      <c r="A40" s="2">
        <f>SUM(PlayerDuoGold[[#This Row],[Just a Couple of Mercs]:[Marksman Raid]])</f>
        <v>3.3993055555555554E-2</v>
      </c>
      <c r="B40" s="2" t="s">
        <v>258</v>
      </c>
      <c r="C40" s="1" t="s">
        <v>28</v>
      </c>
      <c r="D40" s="1">
        <f>COUNT(PlayerDuoGold[[#This Row],[Just a Couple of Mercs]:[Marksman Raid]])</f>
        <v>2</v>
      </c>
      <c r="E40" s="2"/>
      <c r="F40" s="2">
        <v>1.9571759259259257E-2</v>
      </c>
      <c r="G40" s="2">
        <v>1.4421296296296295E-2</v>
      </c>
    </row>
    <row r="41" spans="1:7" x14ac:dyDescent="0.25">
      <c r="A41" s="2">
        <f>SUM(PlayerDuoGold[[#This Row],[Just a Couple of Mercs]:[Marksman Raid]])</f>
        <v>5.5405092592592589E-2</v>
      </c>
      <c r="B41" s="2" t="s">
        <v>258</v>
      </c>
      <c r="C41" s="1" t="s">
        <v>11</v>
      </c>
      <c r="D41" s="1">
        <f>COUNT(PlayerDuoGold[[#This Row],[Just a Couple of Mercs]:[Marksman Raid]])</f>
        <v>3</v>
      </c>
      <c r="E41" s="2">
        <v>2.0810185185185185E-2</v>
      </c>
      <c r="F41" s="2">
        <v>1.9594907407407405E-2</v>
      </c>
      <c r="G41" s="2">
        <v>1.5000000000000001E-2</v>
      </c>
    </row>
    <row r="42" spans="1:7" x14ac:dyDescent="0.25">
      <c r="A42" s="2">
        <f>SUM(PlayerDuoGold[[#This Row],[Just a Couple of Mercs]:[Marksman Raid]])</f>
        <v>5.6631944444444443E-2</v>
      </c>
      <c r="B42" s="2" t="s">
        <v>258</v>
      </c>
      <c r="C42" s="1" t="s">
        <v>27</v>
      </c>
      <c r="D42" s="1">
        <f>COUNT(PlayerDuoGold[[#This Row],[Just a Couple of Mercs]:[Marksman Raid]])</f>
        <v>3</v>
      </c>
      <c r="E42" s="2">
        <v>2.0370370370370369E-2</v>
      </c>
      <c r="F42" s="2">
        <v>2.2210648148148149E-2</v>
      </c>
      <c r="G42" s="2">
        <v>1.4050925925925927E-2</v>
      </c>
    </row>
    <row r="43" spans="1:7" x14ac:dyDescent="0.25">
      <c r="A43" s="2">
        <f>SUM(PlayerDuoGold[[#This Row],[Just a Couple of Mercs]:[Marksman Raid]])</f>
        <v>5.6736111111111112E-2</v>
      </c>
      <c r="B43" s="2" t="s">
        <v>258</v>
      </c>
      <c r="C43" s="1" t="s">
        <v>10</v>
      </c>
      <c r="D43" s="1">
        <f>COUNT(PlayerDuoGold[[#This Row],[Just a Couple of Mercs]:[Marksman Raid]])</f>
        <v>3</v>
      </c>
      <c r="E43" s="2">
        <v>2.3483796296296298E-2</v>
      </c>
      <c r="F43" s="2">
        <v>1.9594907407407405E-2</v>
      </c>
      <c r="G43" s="2">
        <v>1.3657407407407408E-2</v>
      </c>
    </row>
    <row r="44" spans="1:7" hidden="1" x14ac:dyDescent="0.25">
      <c r="A44" s="2">
        <f>SUM(PlayerDuoGold[[#This Row],[Just a Couple of Mercs]:[Marksman Raid]])</f>
        <v>3.6261574074074078E-2</v>
      </c>
      <c r="B44" s="2" t="s">
        <v>258</v>
      </c>
      <c r="C44" s="1" t="s">
        <v>7</v>
      </c>
      <c r="D44" s="1">
        <f>COUNT(PlayerDuoGold[[#This Row],[Just a Couple of Mercs]:[Marksman Raid]])</f>
        <v>2</v>
      </c>
      <c r="E44" s="2"/>
      <c r="F44" s="2">
        <v>2.2210648148148149E-2</v>
      </c>
      <c r="G44" s="2">
        <v>1.4050925925925927E-2</v>
      </c>
    </row>
    <row r="45" spans="1:7" x14ac:dyDescent="0.25">
      <c r="A45" s="2">
        <f>SUM(PlayerDuoGold[[#This Row],[Just a Couple of Mercs]:[Marksman Raid]])</f>
        <v>6.219907407407408E-2</v>
      </c>
      <c r="B45" s="2" t="s">
        <v>258</v>
      </c>
      <c r="C45" s="1" t="s">
        <v>75</v>
      </c>
      <c r="D45" s="1">
        <f>COUNT(PlayerDuoGold[[#This Row],[Just a Couple of Mercs]:[Marksman Raid]])</f>
        <v>3</v>
      </c>
      <c r="E45" s="2">
        <v>2.5497685185185189E-2</v>
      </c>
      <c r="F45" s="2">
        <v>2.1377314814814818E-2</v>
      </c>
      <c r="G45" s="2">
        <v>1.5324074074074073E-2</v>
      </c>
    </row>
    <row r="46" spans="1:7" x14ac:dyDescent="0.25">
      <c r="A46" s="2">
        <f>SUM(PlayerDuoGold[[#This Row],[Just a Couple of Mercs]:[Marksman Raid]])</f>
        <v>6.2268518518518522E-2</v>
      </c>
      <c r="B46" s="2" t="s">
        <v>258</v>
      </c>
      <c r="C46" s="1" t="s">
        <v>14</v>
      </c>
      <c r="D46" s="1">
        <f>COUNT(PlayerDuoGold[[#This Row],[Just a Couple of Mercs]:[Marksman Raid]])</f>
        <v>3</v>
      </c>
      <c r="E46" s="2">
        <v>2.3796296296296298E-2</v>
      </c>
      <c r="F46" s="2">
        <v>2.1539351851851851E-2</v>
      </c>
      <c r="G46" s="2">
        <v>1.6932870370370369E-2</v>
      </c>
    </row>
    <row r="47" spans="1:7" x14ac:dyDescent="0.25">
      <c r="A47" s="2">
        <f>SUM(PlayerDuoGold[[#This Row],[Just a Couple of Mercs]:[Marksman Raid]])</f>
        <v>6.2268518518518522E-2</v>
      </c>
      <c r="B47" s="2" t="s">
        <v>258</v>
      </c>
      <c r="C47" s="1" t="s">
        <v>41</v>
      </c>
      <c r="D47" s="1">
        <f>COUNT(PlayerDuoGold[[#This Row],[Just a Couple of Mercs]:[Marksman Raid]])</f>
        <v>3</v>
      </c>
      <c r="E47" s="2">
        <v>2.3796296296296298E-2</v>
      </c>
      <c r="F47" s="2">
        <v>2.1539351851851851E-2</v>
      </c>
      <c r="G47" s="2">
        <v>1.6932870370370369E-2</v>
      </c>
    </row>
    <row r="48" spans="1:7" x14ac:dyDescent="0.25">
      <c r="A48" s="2">
        <f>SUM(PlayerDuoGold[[#This Row],[Just a Couple of Mercs]:[Marksman Raid]])</f>
        <v>6.4490740740740737E-2</v>
      </c>
      <c r="B48" s="2" t="s">
        <v>258</v>
      </c>
      <c r="C48" s="1" t="s">
        <v>98</v>
      </c>
      <c r="D48" s="1">
        <f>COUNT(PlayerDuoGold[[#This Row],[Just a Couple of Mercs]:[Marksman Raid]])</f>
        <v>3</v>
      </c>
      <c r="E48" s="2">
        <v>2.119212962962963E-2</v>
      </c>
      <c r="F48" s="2">
        <v>2.3067129629629632E-2</v>
      </c>
      <c r="G48" s="2">
        <v>2.0231481481481482E-2</v>
      </c>
    </row>
    <row r="49" spans="1:7" x14ac:dyDescent="0.25">
      <c r="A49" s="2">
        <f>SUM(PlayerDuoGold[[#This Row],[Just a Couple of Mercs]:[Marksman Raid]])</f>
        <v>6.9791666666666669E-2</v>
      </c>
      <c r="B49" s="2" t="s">
        <v>258</v>
      </c>
      <c r="C49" s="1" t="s">
        <v>16</v>
      </c>
      <c r="D49" s="1">
        <f>COUNT(PlayerDuoGold[[#This Row],[Just a Couple of Mercs]:[Marksman Raid]])</f>
        <v>3</v>
      </c>
      <c r="E49" s="2">
        <v>3.1412037037037037E-2</v>
      </c>
      <c r="F49" s="2">
        <v>2.2962962962962966E-2</v>
      </c>
      <c r="G49" s="2">
        <v>1.5416666666666667E-2</v>
      </c>
    </row>
    <row r="50" spans="1:7" hidden="1" x14ac:dyDescent="0.25">
      <c r="A50" s="2">
        <f>SUM(PlayerDuoGold[[#This Row],[Just a Couple of Mercs]:[Marksman Raid]])</f>
        <v>5.0381944444444438E-2</v>
      </c>
      <c r="B50" s="2" t="s">
        <v>258</v>
      </c>
      <c r="C50" s="1" t="s">
        <v>30</v>
      </c>
      <c r="D50" s="1">
        <f>COUNT(PlayerDuoGold[[#This Row],[Just a Couple of Mercs]:[Marksman Raid]])</f>
        <v>2</v>
      </c>
      <c r="E50" s="2"/>
      <c r="F50" s="2">
        <v>2.7604166666666666E-2</v>
      </c>
      <c r="G50" s="2">
        <v>2.2777777777777775E-2</v>
      </c>
    </row>
    <row r="51" spans="1:7" x14ac:dyDescent="0.25">
      <c r="A51" s="2">
        <f>SUM(PlayerDuoGold[[#This Row],[Just a Couple of Mercs]:[Marksman Raid]])</f>
        <v>7.9618055555555553E-2</v>
      </c>
      <c r="B51" s="2" t="s">
        <v>258</v>
      </c>
      <c r="C51" s="1" t="s">
        <v>22</v>
      </c>
      <c r="D51" s="1">
        <f>COUNT(PlayerDuoGold[[#This Row],[Just a Couple of Mercs]:[Marksman Raid]])</f>
        <v>3</v>
      </c>
      <c r="E51" s="2">
        <v>2.4999999999999998E-2</v>
      </c>
      <c r="F51" s="2">
        <v>3.0648148148148147E-2</v>
      </c>
      <c r="G51" s="2">
        <v>2.3969907407407409E-2</v>
      </c>
    </row>
    <row r="52" spans="1:7" x14ac:dyDescent="0.25">
      <c r="A52" s="2">
        <f>SUM(PlayerDuoGold[[#This Row],[Just a Couple of Mercs]:[Marksman Raid]])</f>
        <v>7.9618055555555553E-2</v>
      </c>
      <c r="B52" s="2" t="s">
        <v>258</v>
      </c>
      <c r="C52" s="1" t="s">
        <v>15</v>
      </c>
      <c r="D52" s="1">
        <f>COUNT(PlayerDuoGold[[#This Row],[Just a Couple of Mercs]:[Marksman Raid]])</f>
        <v>3</v>
      </c>
      <c r="E52" s="2">
        <v>2.4999999999999998E-2</v>
      </c>
      <c r="F52" s="2">
        <v>3.0648148148148147E-2</v>
      </c>
      <c r="G52" s="2">
        <v>2.3969907407407409E-2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F632-19F0-4AA9-A960-89C4E88DD665}">
  <dimension ref="A1:G52"/>
  <sheetViews>
    <sheetView workbookViewId="0">
      <selection activeCell="A3" sqref="A3"/>
    </sheetView>
  </sheetViews>
  <sheetFormatPr defaultRowHeight="15" x14ac:dyDescent="0.25"/>
  <cols>
    <col min="1" max="1" width="12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13.7109375" bestFit="1" customWidth="1"/>
    <col min="6" max="6" width="10" bestFit="1" customWidth="1"/>
    <col min="7" max="7" width="20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38</v>
      </c>
      <c r="F1" t="s">
        <v>26</v>
      </c>
      <c r="G1" t="s">
        <v>34</v>
      </c>
    </row>
    <row r="2" spans="1:7" hidden="1" x14ac:dyDescent="0.25">
      <c r="A2" s="2">
        <f>SUM(PlayerTrioGold[[#This Row],[Anti-gravity]:[Silenced Banshees]])</f>
        <v>1.4641203703703703E-2</v>
      </c>
      <c r="B2" t="s">
        <v>258</v>
      </c>
      <c r="C2" s="1" t="s">
        <v>35</v>
      </c>
      <c r="D2" s="1">
        <f>COUNT(PlayerTrioGold[[#This Row],[Anti-gravity]:[Silenced Banshees]])</f>
        <v>1</v>
      </c>
      <c r="E2" s="2"/>
      <c r="F2" s="2"/>
      <c r="G2" s="2">
        <v>1.4641203703703703E-2</v>
      </c>
    </row>
    <row r="3" spans="1:7" hidden="1" x14ac:dyDescent="0.25">
      <c r="A3" s="2">
        <f>SUM(PlayerTrioGold[[#This Row],[Anti-gravity]:[Silenced Banshees]])</f>
        <v>1.4108796296296295E-2</v>
      </c>
      <c r="B3" t="s">
        <v>258</v>
      </c>
      <c r="C3" s="1" t="s">
        <v>63</v>
      </c>
      <c r="D3" s="1">
        <f>COUNT(PlayerTrioGold[[#This Row],[Anti-gravity]:[Silenced Banshees]])</f>
        <v>1</v>
      </c>
      <c r="E3" s="2"/>
      <c r="F3" s="2"/>
      <c r="G3" s="2">
        <v>1.4108796296296295E-2</v>
      </c>
    </row>
    <row r="4" spans="1:7" hidden="1" x14ac:dyDescent="0.25">
      <c r="A4" s="2">
        <f>SUM(PlayerTrioGold[[#This Row],[Anti-gravity]:[Silenced Banshees]])</f>
        <v>1.9224537037037037E-2</v>
      </c>
      <c r="C4" s="1" t="s">
        <v>121</v>
      </c>
      <c r="D4" s="1">
        <f>COUNT(PlayerTrioGold[[#This Row],[Anti-gravity]:[Silenced Banshees]])</f>
        <v>1</v>
      </c>
      <c r="E4" s="2"/>
      <c r="F4" s="2"/>
      <c r="G4" s="2">
        <v>1.9224537037037037E-2</v>
      </c>
    </row>
    <row r="5" spans="1:7" hidden="1" x14ac:dyDescent="0.25">
      <c r="A5" s="2">
        <f>SUM(PlayerTrioGold[[#This Row],[Anti-gravity]:[Silenced Banshees]])</f>
        <v>1.105324074074074E-2</v>
      </c>
      <c r="B5" t="s">
        <v>258</v>
      </c>
      <c r="C5" s="1" t="s">
        <v>33</v>
      </c>
      <c r="D5" s="1">
        <f>COUNT(PlayerTrioGold[[#This Row],[Anti-gravity]:[Silenced Banshees]])</f>
        <v>1</v>
      </c>
      <c r="E5" s="2"/>
      <c r="F5" s="2">
        <v>1.105324074074074E-2</v>
      </c>
      <c r="G5" s="2"/>
    </row>
    <row r="6" spans="1:7" hidden="1" x14ac:dyDescent="0.25">
      <c r="A6" s="2">
        <f>SUM(PlayerTrioGold[[#This Row],[Anti-gravity]:[Silenced Banshees]])</f>
        <v>1.1064814814814814E-2</v>
      </c>
      <c r="B6" t="s">
        <v>258</v>
      </c>
      <c r="C6" s="1" t="s">
        <v>102</v>
      </c>
      <c r="D6" s="1">
        <f>COUNT(PlayerTrioGold[[#This Row],[Anti-gravity]:[Silenced Banshees]])</f>
        <v>1</v>
      </c>
      <c r="E6" s="2">
        <v>1.1064814814814814E-2</v>
      </c>
      <c r="F6" s="2"/>
      <c r="G6" s="2"/>
    </row>
    <row r="7" spans="1:7" hidden="1" x14ac:dyDescent="0.25">
      <c r="A7" s="2">
        <f>SUM(PlayerTrioGold[[#This Row],[Anti-gravity]:[Silenced Banshees]])</f>
        <v>1.1701388888888891E-2</v>
      </c>
      <c r="B7" t="s">
        <v>258</v>
      </c>
      <c r="C7" s="1" t="s">
        <v>69</v>
      </c>
      <c r="D7" s="1">
        <f>COUNT(PlayerTrioGold[[#This Row],[Anti-gravity]:[Silenced Banshees]])</f>
        <v>1</v>
      </c>
      <c r="E7" s="2">
        <v>1.1701388888888891E-2</v>
      </c>
      <c r="F7" s="2"/>
      <c r="G7" s="2"/>
    </row>
    <row r="8" spans="1:7" hidden="1" x14ac:dyDescent="0.25">
      <c r="A8" s="2">
        <f>SUM(PlayerTrioGold[[#This Row],[Anti-gravity]:[Silenced Banshees]])</f>
        <v>1.1701388888888891E-2</v>
      </c>
      <c r="B8" t="s">
        <v>258</v>
      </c>
      <c r="C8" s="1" t="s">
        <v>68</v>
      </c>
      <c r="D8" s="1">
        <f>COUNT(PlayerTrioGold[[#This Row],[Anti-gravity]:[Silenced Banshees]])</f>
        <v>1</v>
      </c>
      <c r="E8" s="2">
        <v>1.1701388888888891E-2</v>
      </c>
      <c r="F8" s="2"/>
      <c r="G8" s="2"/>
    </row>
    <row r="9" spans="1:7" hidden="1" x14ac:dyDescent="0.25">
      <c r="A9" s="2">
        <f>SUM(PlayerTrioGold[[#This Row],[Anti-gravity]:[Silenced Banshees]])</f>
        <v>1.207175925925926E-2</v>
      </c>
      <c r="B9" t="s">
        <v>258</v>
      </c>
      <c r="C9" s="1" t="s">
        <v>87</v>
      </c>
      <c r="D9" s="1">
        <f>COUNT(PlayerTrioGold[[#This Row],[Anti-gravity]:[Silenced Banshees]])</f>
        <v>1</v>
      </c>
      <c r="E9" s="2"/>
      <c r="F9" s="2">
        <v>1.207175925925926E-2</v>
      </c>
      <c r="G9" s="2"/>
    </row>
    <row r="10" spans="1:7" hidden="1" x14ac:dyDescent="0.25">
      <c r="A10" s="2">
        <f>SUM(PlayerTrioGold[[#This Row],[Anti-gravity]:[Silenced Banshees]])</f>
        <v>3.1747685185185184E-2</v>
      </c>
      <c r="B10" t="s">
        <v>258</v>
      </c>
      <c r="C10" s="1" t="s">
        <v>23</v>
      </c>
      <c r="D10" s="1">
        <f>COUNT(PlayerTrioGold[[#This Row],[Anti-gravity]:[Silenced Banshees]])</f>
        <v>2</v>
      </c>
      <c r="E10" s="2"/>
      <c r="F10" s="2">
        <v>1.252314814814815E-2</v>
      </c>
      <c r="G10" s="2">
        <v>1.9224537037037037E-2</v>
      </c>
    </row>
    <row r="11" spans="1:7" hidden="1" x14ac:dyDescent="0.25">
      <c r="A11" s="2">
        <f>SUM(PlayerTrioGold[[#This Row],[Anti-gravity]:[Silenced Banshees]])</f>
        <v>1.2858796296296297E-2</v>
      </c>
      <c r="B11" t="s">
        <v>258</v>
      </c>
      <c r="C11" s="1" t="s">
        <v>48</v>
      </c>
      <c r="D11" s="1">
        <f>COUNT(PlayerTrioGold[[#This Row],[Anti-gravity]:[Silenced Banshees]])</f>
        <v>1</v>
      </c>
      <c r="E11" s="2">
        <v>1.2858796296296297E-2</v>
      </c>
      <c r="F11" s="2"/>
      <c r="G11" s="2"/>
    </row>
    <row r="12" spans="1:7" hidden="1" x14ac:dyDescent="0.25">
      <c r="A12" s="2">
        <f>SUM(PlayerTrioGold[[#This Row],[Anti-gravity]:[Silenced Banshees]])</f>
        <v>2.9837962962962962E-2</v>
      </c>
      <c r="B12" t="s">
        <v>258</v>
      </c>
      <c r="C12" s="1" t="s">
        <v>114</v>
      </c>
      <c r="D12" s="1">
        <f>COUNT(PlayerTrioGold[[#This Row],[Anti-gravity]:[Silenced Banshees]])</f>
        <v>2</v>
      </c>
      <c r="E12" s="2"/>
      <c r="F12" s="2">
        <v>1.375E-2</v>
      </c>
      <c r="G12" s="2">
        <v>1.6087962962962964E-2</v>
      </c>
    </row>
    <row r="13" spans="1:7" hidden="1" x14ac:dyDescent="0.25">
      <c r="A13" s="2">
        <f>SUM(PlayerTrioGold[[#This Row],[Anti-gravity]:[Silenced Banshees]])</f>
        <v>1.5763888888888886E-2</v>
      </c>
      <c r="B13" t="s">
        <v>258</v>
      </c>
      <c r="C13" s="1" t="s">
        <v>56</v>
      </c>
      <c r="D13" s="1">
        <f>COUNT(PlayerTrioGold[[#This Row],[Anti-gravity]:[Silenced Banshees]])</f>
        <v>1</v>
      </c>
      <c r="E13" s="2">
        <v>1.5763888888888886E-2</v>
      </c>
      <c r="F13" s="2"/>
      <c r="G13" s="2"/>
    </row>
    <row r="14" spans="1:7" hidden="1" x14ac:dyDescent="0.25">
      <c r="A14" s="2">
        <f>SUM(PlayerTrioGold[[#This Row],[Anti-gravity]:[Silenced Banshees]])</f>
        <v>3.8356481481481478E-2</v>
      </c>
      <c r="B14" t="s">
        <v>258</v>
      </c>
      <c r="C14" s="1" t="s">
        <v>22</v>
      </c>
      <c r="D14" s="1">
        <f>COUNT(PlayerTrioGold[[#This Row],[Anti-gravity]:[Silenced Banshees]])</f>
        <v>2</v>
      </c>
      <c r="E14" s="2"/>
      <c r="F14" s="2">
        <v>1.9131944444444444E-2</v>
      </c>
      <c r="G14" s="2">
        <v>1.9224537037037037E-2</v>
      </c>
    </row>
    <row r="15" spans="1:7" hidden="1" x14ac:dyDescent="0.25">
      <c r="A15" s="2">
        <f>SUM(PlayerTrioGold[[#This Row],[Anti-gravity]:[Silenced Banshees]])</f>
        <v>1.9131944444444444E-2</v>
      </c>
      <c r="B15" t="s">
        <v>258</v>
      </c>
      <c r="C15" s="1" t="s">
        <v>15</v>
      </c>
      <c r="D15" s="1">
        <f>COUNT(PlayerTrioGold[[#This Row],[Anti-gravity]:[Silenced Banshees]])</f>
        <v>1</v>
      </c>
      <c r="E15" s="2"/>
      <c r="F15" s="2">
        <v>1.9131944444444444E-2</v>
      </c>
      <c r="G15" s="2"/>
    </row>
    <row r="16" spans="1:7" hidden="1" x14ac:dyDescent="0.25">
      <c r="A16" s="2">
        <f>SUM(PlayerTrioGold[[#This Row],[Anti-gravity]:[Silenced Banshees]])</f>
        <v>1.9131944444444444E-2</v>
      </c>
      <c r="B16" t="s">
        <v>258</v>
      </c>
      <c r="C16" s="1" t="s">
        <v>120</v>
      </c>
      <c r="D16" s="1">
        <f>COUNT(PlayerTrioGold[[#This Row],[Anti-gravity]:[Silenced Banshees]])</f>
        <v>1</v>
      </c>
      <c r="E16" s="2"/>
      <c r="F16" s="2">
        <v>1.9131944444444444E-2</v>
      </c>
      <c r="G16" s="2"/>
    </row>
    <row r="17" spans="1:7" x14ac:dyDescent="0.25">
      <c r="A17" s="2">
        <f>SUM(PlayerTrioGold[[#This Row],[Anti-gravity]:[Silenced Banshees]])</f>
        <v>3.305555555555556E-2</v>
      </c>
      <c r="B17" t="s">
        <v>258</v>
      </c>
      <c r="C17" s="1" t="s">
        <v>9</v>
      </c>
      <c r="D17" s="1">
        <f>COUNT(PlayerTrioGold[[#This Row],[Anti-gravity]:[Silenced Banshees]])</f>
        <v>3</v>
      </c>
      <c r="E17" s="2">
        <v>9.3634259259259261E-3</v>
      </c>
      <c r="F17" s="2">
        <v>1.0983796296296297E-2</v>
      </c>
      <c r="G17" s="2">
        <v>1.2708333333333334E-2</v>
      </c>
    </row>
    <row r="18" spans="1:7" x14ac:dyDescent="0.25">
      <c r="A18" s="2">
        <f>SUM(PlayerTrioGold[[#This Row],[Anti-gravity]:[Silenced Banshees]])</f>
        <v>3.4814814814814812E-2</v>
      </c>
      <c r="B18" t="s">
        <v>258</v>
      </c>
      <c r="C18" s="1" t="s">
        <v>18</v>
      </c>
      <c r="D18" s="1">
        <f>COUNT(PlayerTrioGold[[#This Row],[Anti-gravity]:[Silenced Banshees]])</f>
        <v>3</v>
      </c>
      <c r="E18" s="2">
        <v>1.0034722222222221E-2</v>
      </c>
      <c r="F18" s="2">
        <v>1.207175925925926E-2</v>
      </c>
      <c r="G18" s="2">
        <v>1.2708333333333334E-2</v>
      </c>
    </row>
    <row r="19" spans="1:7" x14ac:dyDescent="0.25">
      <c r="A19" s="2">
        <f>SUM(PlayerTrioGold[[#This Row],[Anti-gravity]:[Silenced Banshees]])</f>
        <v>3.5000000000000003E-2</v>
      </c>
      <c r="B19" t="s">
        <v>258</v>
      </c>
      <c r="C19" s="1" t="s">
        <v>21</v>
      </c>
      <c r="D19" s="1">
        <f>COUNT(PlayerTrioGold[[#This Row],[Anti-gravity]:[Silenced Banshees]])</f>
        <v>3</v>
      </c>
      <c r="E19" s="2">
        <v>9.3634259259259261E-3</v>
      </c>
      <c r="F19" s="2">
        <v>1.0983796296296297E-2</v>
      </c>
      <c r="G19" s="2">
        <v>1.4652777777777778E-2</v>
      </c>
    </row>
    <row r="20" spans="1:7" x14ac:dyDescent="0.25">
      <c r="A20" s="2">
        <f>SUM(PlayerTrioGold[[#This Row],[Anti-gravity]:[Silenced Banshees]])</f>
        <v>3.5393518518518526E-2</v>
      </c>
      <c r="B20" t="s">
        <v>258</v>
      </c>
      <c r="C20" s="1" t="s">
        <v>19</v>
      </c>
      <c r="D20" s="1">
        <f>COUNT(PlayerTrioGold[[#This Row],[Anti-gravity]:[Silenced Banshees]])</f>
        <v>3</v>
      </c>
      <c r="E20" s="2">
        <v>1.1701388888888891E-2</v>
      </c>
      <c r="F20" s="2">
        <v>1.0983796296296297E-2</v>
      </c>
      <c r="G20" s="2">
        <v>1.2708333333333334E-2</v>
      </c>
    </row>
    <row r="21" spans="1:7" x14ac:dyDescent="0.25">
      <c r="A21" s="2">
        <f>SUM(PlayerTrioGold[[#This Row],[Anti-gravity]:[Silenced Banshees]])</f>
        <v>3.650462962962963E-2</v>
      </c>
      <c r="B21" t="s">
        <v>258</v>
      </c>
      <c r="C21" s="1" t="s">
        <v>47</v>
      </c>
      <c r="D21" s="1">
        <f>COUNT(PlayerTrioGold[[#This Row],[Anti-gravity]:[Silenced Banshees]])</f>
        <v>3</v>
      </c>
      <c r="E21" s="2">
        <v>1.1770833333333333E-2</v>
      </c>
      <c r="F21" s="2">
        <v>1.2118055555555556E-2</v>
      </c>
      <c r="G21" s="2">
        <v>1.2615740740740742E-2</v>
      </c>
    </row>
    <row r="22" spans="1:7" x14ac:dyDescent="0.25">
      <c r="A22" s="2">
        <f>SUM(PlayerTrioGold[[#This Row],[Anti-gravity]:[Silenced Banshees]])</f>
        <v>3.650462962962963E-2</v>
      </c>
      <c r="B22" t="s">
        <v>258</v>
      </c>
      <c r="C22" s="1" t="s">
        <v>39</v>
      </c>
      <c r="D22" s="1">
        <f>COUNT(PlayerTrioGold[[#This Row],[Anti-gravity]:[Silenced Banshees]])</f>
        <v>3</v>
      </c>
      <c r="E22" s="2">
        <v>1.1770833333333333E-2</v>
      </c>
      <c r="F22" s="2">
        <v>1.2118055555555556E-2</v>
      </c>
      <c r="G22" s="2">
        <v>1.2615740740740742E-2</v>
      </c>
    </row>
    <row r="23" spans="1:7" x14ac:dyDescent="0.25">
      <c r="A23" s="2">
        <f>SUM(PlayerTrioGold[[#This Row],[Anti-gravity]:[Silenced Banshees]])</f>
        <v>3.650462962962963E-2</v>
      </c>
      <c r="B23" t="s">
        <v>258</v>
      </c>
      <c r="C23" s="1" t="s">
        <v>25</v>
      </c>
      <c r="D23" s="1">
        <f>COUNT(PlayerTrioGold[[#This Row],[Anti-gravity]:[Silenced Banshees]])</f>
        <v>3</v>
      </c>
      <c r="E23" s="2">
        <v>1.1770833333333333E-2</v>
      </c>
      <c r="F23" s="2">
        <v>1.2118055555555556E-2</v>
      </c>
      <c r="G23" s="2">
        <v>1.2615740740740742E-2</v>
      </c>
    </row>
    <row r="24" spans="1:7" x14ac:dyDescent="0.25">
      <c r="A24" s="2">
        <f>SUM(PlayerTrioGold[[#This Row],[Anti-gravity]:[Silenced Banshees]])</f>
        <v>3.7881944444444447E-2</v>
      </c>
      <c r="B24" t="s">
        <v>258</v>
      </c>
      <c r="C24" s="1" t="s">
        <v>6</v>
      </c>
      <c r="D24" s="1">
        <f>COUNT(PlayerTrioGold[[#This Row],[Anti-gravity]:[Silenced Banshees]])</f>
        <v>3</v>
      </c>
      <c r="E24" s="2">
        <v>9.3634259259259261E-3</v>
      </c>
      <c r="F24" s="2">
        <v>1.2916666666666667E-2</v>
      </c>
      <c r="G24" s="2">
        <v>1.5601851851851851E-2</v>
      </c>
    </row>
    <row r="25" spans="1:7" x14ac:dyDescent="0.25">
      <c r="A25" s="2">
        <f>SUM(PlayerTrioGold[[#This Row],[Anti-gravity]:[Silenced Banshees]])</f>
        <v>3.8831018518518522E-2</v>
      </c>
      <c r="B25" t="s">
        <v>258</v>
      </c>
      <c r="C25" s="1" t="s">
        <v>12</v>
      </c>
      <c r="D25" s="1">
        <f>COUNT(PlayerTrioGold[[#This Row],[Anti-gravity]:[Silenced Banshees]])</f>
        <v>3</v>
      </c>
      <c r="E25" s="2">
        <v>1.2094907407407408E-2</v>
      </c>
      <c r="F25" s="2">
        <v>1.2592592592592593E-2</v>
      </c>
      <c r="G25" s="2">
        <v>1.4143518518518519E-2</v>
      </c>
    </row>
    <row r="26" spans="1:7" x14ac:dyDescent="0.25">
      <c r="A26" s="2">
        <f>SUM(PlayerTrioGold[[#This Row],[Anti-gravity]:[Silenced Banshees]])</f>
        <v>3.9583333333333331E-2</v>
      </c>
      <c r="B26" t="s">
        <v>258</v>
      </c>
      <c r="C26" s="1" t="s">
        <v>10</v>
      </c>
      <c r="D26" s="1">
        <f>COUNT(PlayerTrioGold[[#This Row],[Anti-gravity]:[Silenced Banshees]])</f>
        <v>3</v>
      </c>
      <c r="E26" s="2">
        <v>1.1064814814814814E-2</v>
      </c>
      <c r="F26" s="2">
        <v>1.2916666666666667E-2</v>
      </c>
      <c r="G26" s="2">
        <v>1.5601851851851851E-2</v>
      </c>
    </row>
    <row r="27" spans="1:7" x14ac:dyDescent="0.25">
      <c r="A27" s="2">
        <f>SUM(PlayerTrioGold[[#This Row],[Anti-gravity]:[Silenced Banshees]])</f>
        <v>4.0023148148148148E-2</v>
      </c>
      <c r="B27" t="s">
        <v>258</v>
      </c>
      <c r="C27" s="1" t="s">
        <v>8</v>
      </c>
      <c r="D27" s="1">
        <f>COUNT(PlayerTrioGold[[#This Row],[Anti-gravity]:[Silenced Banshees]])</f>
        <v>3</v>
      </c>
      <c r="E27" s="2">
        <v>1.2858796296296297E-2</v>
      </c>
      <c r="F27" s="2">
        <v>1.252314814814815E-2</v>
      </c>
      <c r="G27" s="2">
        <v>1.4641203703703703E-2</v>
      </c>
    </row>
    <row r="28" spans="1:7" x14ac:dyDescent="0.25">
      <c r="A28" s="2">
        <f>SUM(PlayerTrioGold[[#This Row],[Anti-gravity]:[Silenced Banshees]])</f>
        <v>4.1979166666666665E-2</v>
      </c>
      <c r="B28" t="s">
        <v>258</v>
      </c>
      <c r="C28" s="1" t="s">
        <v>27</v>
      </c>
      <c r="D28" s="1">
        <f>COUNT(PlayerTrioGold[[#This Row],[Anti-gravity]:[Silenced Banshees]])</f>
        <v>3</v>
      </c>
      <c r="E28" s="2">
        <v>1.4814814814814814E-2</v>
      </c>
      <c r="F28" s="2">
        <v>1.252314814814815E-2</v>
      </c>
      <c r="G28" s="2">
        <v>1.4641203703703703E-2</v>
      </c>
    </row>
    <row r="29" spans="1:7" x14ac:dyDescent="0.25">
      <c r="A29" s="2">
        <f>SUM(PlayerTrioGold[[#This Row],[Anti-gravity]:[Silenced Banshees]])</f>
        <v>4.2870370370370371E-2</v>
      </c>
      <c r="B29" t="s">
        <v>258</v>
      </c>
      <c r="C29" s="1" t="s">
        <v>101</v>
      </c>
      <c r="D29" s="1">
        <f>COUNT(PlayerTrioGold[[#This Row],[Anti-gravity]:[Silenced Banshees]])</f>
        <v>3</v>
      </c>
      <c r="E29" s="2">
        <v>1.3611111111111114E-2</v>
      </c>
      <c r="F29" s="2">
        <v>1.3854166666666666E-2</v>
      </c>
      <c r="G29" s="2">
        <v>1.5405092592592593E-2</v>
      </c>
    </row>
    <row r="30" spans="1:7" x14ac:dyDescent="0.25">
      <c r="A30" s="2">
        <f>SUM(PlayerTrioGold[[#This Row],[Anti-gravity]:[Silenced Banshees]])</f>
        <v>4.2870370370370371E-2</v>
      </c>
      <c r="B30" t="s">
        <v>258</v>
      </c>
      <c r="C30" s="1" t="s">
        <v>28</v>
      </c>
      <c r="D30" s="1">
        <f>COUNT(PlayerTrioGold[[#This Row],[Anti-gravity]:[Silenced Banshees]])</f>
        <v>3</v>
      </c>
      <c r="E30" s="2">
        <v>1.3611111111111114E-2</v>
      </c>
      <c r="F30" s="2">
        <v>1.3854166666666666E-2</v>
      </c>
      <c r="G30" s="2">
        <v>1.5405092592592593E-2</v>
      </c>
    </row>
    <row r="31" spans="1:7" x14ac:dyDescent="0.25">
      <c r="A31" s="2">
        <f>SUM(PlayerTrioGold[[#This Row],[Anti-gravity]:[Silenced Banshees]])</f>
        <v>4.2986111111111114E-2</v>
      </c>
      <c r="B31" t="s">
        <v>258</v>
      </c>
      <c r="C31" s="1" t="s">
        <v>122</v>
      </c>
      <c r="D31" s="1">
        <f>COUNT(PlayerTrioGold[[#This Row],[Anti-gravity]:[Silenced Banshees]])</f>
        <v>3</v>
      </c>
      <c r="E31" s="2">
        <v>1.3148148148148147E-2</v>
      </c>
      <c r="F31" s="2">
        <v>1.375E-2</v>
      </c>
      <c r="G31" s="2">
        <v>1.6087962962962964E-2</v>
      </c>
    </row>
    <row r="32" spans="1:7" x14ac:dyDescent="0.25">
      <c r="A32" s="2">
        <f>SUM(PlayerTrioGold[[#This Row],[Anti-gravity]:[Silenced Banshees]])</f>
        <v>4.3298611111111107E-2</v>
      </c>
      <c r="B32" t="s">
        <v>258</v>
      </c>
      <c r="C32" s="1" t="s">
        <v>14</v>
      </c>
      <c r="D32" s="1">
        <f>COUNT(PlayerTrioGold[[#This Row],[Anti-gravity]:[Silenced Banshees]])</f>
        <v>3</v>
      </c>
      <c r="E32" s="2">
        <v>1.3171296296296294E-2</v>
      </c>
      <c r="F32" s="2">
        <v>1.315972222222222E-2</v>
      </c>
      <c r="G32" s="2">
        <v>1.6967592592592593E-2</v>
      </c>
    </row>
    <row r="33" spans="1:7" x14ac:dyDescent="0.25">
      <c r="A33" s="2">
        <f>SUM(PlayerTrioGold[[#This Row],[Anti-gravity]:[Silenced Banshees]])</f>
        <v>4.3402777777777776E-2</v>
      </c>
      <c r="B33" t="s">
        <v>258</v>
      </c>
      <c r="C33" s="1" t="s">
        <v>71</v>
      </c>
      <c r="D33" s="1">
        <f>COUNT(PlayerTrioGold[[#This Row],[Anti-gravity]:[Silenced Banshees]])</f>
        <v>3</v>
      </c>
      <c r="E33" s="2">
        <v>1.3611111111111114E-2</v>
      </c>
      <c r="F33" s="2">
        <v>1.3854166666666666E-2</v>
      </c>
      <c r="G33" s="2">
        <v>1.59375E-2</v>
      </c>
    </row>
    <row r="34" spans="1:7" x14ac:dyDescent="0.25">
      <c r="A34" s="2">
        <f>SUM(PlayerTrioGold[[#This Row],[Anti-gravity]:[Silenced Banshees]])</f>
        <v>4.3773148148148144E-2</v>
      </c>
      <c r="B34" t="s">
        <v>258</v>
      </c>
      <c r="C34" s="1" t="s">
        <v>11</v>
      </c>
      <c r="D34" s="1">
        <f>COUNT(PlayerTrioGold[[#This Row],[Anti-gravity]:[Silenced Banshees]])</f>
        <v>3</v>
      </c>
      <c r="E34" s="2">
        <v>1.3599537037037037E-2</v>
      </c>
      <c r="F34" s="2">
        <v>1.315972222222222E-2</v>
      </c>
      <c r="G34" s="2">
        <v>1.7013888888888887E-2</v>
      </c>
    </row>
    <row r="35" spans="1:7" x14ac:dyDescent="0.25">
      <c r="A35" s="2">
        <f>SUM(PlayerTrioGold[[#This Row],[Anti-gravity]:[Silenced Banshees]])</f>
        <v>4.4097222222222225E-2</v>
      </c>
      <c r="B35" t="s">
        <v>258</v>
      </c>
      <c r="C35" s="1" t="s">
        <v>13</v>
      </c>
      <c r="D35" s="1">
        <f>COUNT(PlayerTrioGold[[#This Row],[Anti-gravity]:[Silenced Banshees]])</f>
        <v>3</v>
      </c>
      <c r="E35" s="2">
        <v>1.4560185185185183E-2</v>
      </c>
      <c r="F35" s="2">
        <v>1.4131944444444445E-2</v>
      </c>
      <c r="G35" s="2">
        <v>1.5405092592592593E-2</v>
      </c>
    </row>
    <row r="36" spans="1:7" x14ac:dyDescent="0.25">
      <c r="A36" s="2">
        <f>SUM(PlayerTrioGold[[#This Row],[Anti-gravity]:[Silenced Banshees]])</f>
        <v>4.4131944444444439E-2</v>
      </c>
      <c r="B36" t="s">
        <v>258</v>
      </c>
      <c r="C36" s="1" t="s">
        <v>7</v>
      </c>
      <c r="D36" s="1">
        <f>COUNT(PlayerTrioGold[[#This Row],[Anti-gravity]:[Silenced Banshees]])</f>
        <v>3</v>
      </c>
      <c r="E36" s="2">
        <v>1.4814814814814814E-2</v>
      </c>
      <c r="F36" s="2">
        <v>1.5208333333333332E-2</v>
      </c>
      <c r="G36" s="2">
        <v>1.4108796296296295E-2</v>
      </c>
    </row>
    <row r="37" spans="1:7" x14ac:dyDescent="0.25">
      <c r="A37" s="2">
        <f>SUM(PlayerTrioGold[[#This Row],[Anti-gravity]:[Silenced Banshees]])</f>
        <v>4.4236111111111108E-2</v>
      </c>
      <c r="B37" t="s">
        <v>258</v>
      </c>
      <c r="C37" s="1" t="s">
        <v>286</v>
      </c>
      <c r="D37" s="1">
        <f>COUNT(PlayerTrioGold[[#This Row],[Anti-gravity]:[Silenced Banshees]])</f>
        <v>3</v>
      </c>
      <c r="E37" s="2">
        <v>1.3148148148148147E-2</v>
      </c>
      <c r="F37" s="2">
        <v>1.4421296296296295E-2</v>
      </c>
      <c r="G37" s="2">
        <v>1.6666666666666666E-2</v>
      </c>
    </row>
    <row r="38" spans="1:7" x14ac:dyDescent="0.25">
      <c r="A38" s="2">
        <f>SUM(PlayerTrioGold[[#This Row],[Anti-gravity]:[Silenced Banshees]])</f>
        <v>4.4270833333333329E-2</v>
      </c>
      <c r="B38" t="s">
        <v>258</v>
      </c>
      <c r="C38" s="1" t="s">
        <v>295</v>
      </c>
      <c r="D38" s="1">
        <f>COUNT(PlayerTrioGold[[#This Row],[Anti-gravity]:[Silenced Banshees]])</f>
        <v>3</v>
      </c>
      <c r="E38" s="2">
        <v>1.3182870370370371E-2</v>
      </c>
      <c r="F38" s="2">
        <v>1.4421296296296295E-2</v>
      </c>
      <c r="G38" s="2">
        <v>1.6666666666666666E-2</v>
      </c>
    </row>
    <row r="39" spans="1:7" x14ac:dyDescent="0.25">
      <c r="A39" s="2">
        <f>SUM(PlayerTrioGold[[#This Row],[Anti-gravity]:[Silenced Banshees]])</f>
        <v>4.4594907407407403E-2</v>
      </c>
      <c r="B39" t="s">
        <v>258</v>
      </c>
      <c r="C39" s="1" t="s">
        <v>16</v>
      </c>
      <c r="D39" s="1">
        <f>COUNT(PlayerTrioGold[[#This Row],[Anti-gravity]:[Silenced Banshees]])</f>
        <v>3</v>
      </c>
      <c r="E39" s="2">
        <v>1.3599537037037037E-2</v>
      </c>
      <c r="F39" s="2">
        <v>1.3981481481481482E-2</v>
      </c>
      <c r="G39" s="2">
        <v>1.7013888888888887E-2</v>
      </c>
    </row>
    <row r="40" spans="1:7" x14ac:dyDescent="0.25">
      <c r="A40" s="2">
        <f>SUM(PlayerTrioGold[[#This Row],[Anti-gravity]:[Silenced Banshees]])</f>
        <v>4.5567129629629624E-2</v>
      </c>
      <c r="B40" t="s">
        <v>258</v>
      </c>
      <c r="C40" s="1" t="s">
        <v>98</v>
      </c>
      <c r="D40" s="1">
        <f>COUNT(PlayerTrioGold[[#This Row],[Anti-gravity]:[Silenced Banshees]])</f>
        <v>3</v>
      </c>
      <c r="E40" s="2">
        <v>1.3599537037037037E-2</v>
      </c>
      <c r="F40" s="2">
        <v>1.315972222222222E-2</v>
      </c>
      <c r="G40" s="2">
        <v>1.8807870370370371E-2</v>
      </c>
    </row>
    <row r="41" spans="1:7" x14ac:dyDescent="0.25">
      <c r="A41" s="2">
        <f>SUM(PlayerTrioGold[[#This Row],[Anti-gravity]:[Silenced Banshees]])</f>
        <v>4.59837962962963E-2</v>
      </c>
      <c r="B41" t="s">
        <v>258</v>
      </c>
      <c r="C41" s="1" t="s">
        <v>29</v>
      </c>
      <c r="D41" s="1">
        <f>COUNT(PlayerTrioGold[[#This Row],[Anti-gravity]:[Silenced Banshees]])</f>
        <v>3</v>
      </c>
      <c r="E41" s="2">
        <v>1.3877314814814815E-2</v>
      </c>
      <c r="F41" s="2">
        <v>1.5092592592592593E-2</v>
      </c>
      <c r="G41" s="2">
        <v>1.7013888888888887E-2</v>
      </c>
    </row>
    <row r="42" spans="1:7" x14ac:dyDescent="0.25">
      <c r="A42" s="2">
        <f>SUM(PlayerTrioGold[[#This Row],[Anti-gravity]:[Silenced Banshees]])</f>
        <v>4.6006944444444448E-2</v>
      </c>
      <c r="B42" t="s">
        <v>258</v>
      </c>
      <c r="C42" s="1" t="s">
        <v>41</v>
      </c>
      <c r="D42" s="1">
        <f>COUNT(PlayerTrioGold[[#This Row],[Anti-gravity]:[Silenced Banshees]])</f>
        <v>3</v>
      </c>
      <c r="E42" s="2">
        <v>1.3171296296296294E-2</v>
      </c>
      <c r="F42" s="2">
        <v>1.5868055555555555E-2</v>
      </c>
      <c r="G42" s="2">
        <v>1.6967592592592593E-2</v>
      </c>
    </row>
    <row r="43" spans="1:7" x14ac:dyDescent="0.25">
      <c r="A43" s="2">
        <f>SUM(PlayerTrioGold[[#This Row],[Anti-gravity]:[Silenced Banshees]])</f>
        <v>4.6620370370370368E-2</v>
      </c>
      <c r="B43" t="s">
        <v>258</v>
      </c>
      <c r="C43" s="1" t="s">
        <v>103</v>
      </c>
      <c r="D43" s="1">
        <f>COUNT(PlayerTrioGold[[#This Row],[Anti-gravity]:[Silenced Banshees]])</f>
        <v>3</v>
      </c>
      <c r="E43" s="2">
        <v>1.4814814814814814E-2</v>
      </c>
      <c r="F43" s="2">
        <v>1.5208333333333332E-2</v>
      </c>
      <c r="G43" s="2">
        <v>1.6597222222222222E-2</v>
      </c>
    </row>
    <row r="44" spans="1:7" x14ac:dyDescent="0.25">
      <c r="A44" s="2">
        <f>SUM(PlayerTrioGold[[#This Row],[Anti-gravity]:[Silenced Banshees]])</f>
        <v>4.7291666666666662E-2</v>
      </c>
      <c r="B44" t="s">
        <v>258</v>
      </c>
      <c r="C44" s="1" t="s">
        <v>40</v>
      </c>
      <c r="D44" s="1">
        <f>COUNT(PlayerTrioGold[[#This Row],[Anti-gravity]:[Silenced Banshees]])</f>
        <v>3</v>
      </c>
      <c r="E44" s="2">
        <v>1.4456018518518519E-2</v>
      </c>
      <c r="F44" s="2">
        <v>1.5868055555555555E-2</v>
      </c>
      <c r="G44" s="2">
        <v>1.6967592592592593E-2</v>
      </c>
    </row>
    <row r="45" spans="1:7" x14ac:dyDescent="0.25">
      <c r="A45" s="2">
        <f>SUM(PlayerTrioGold[[#This Row],[Anti-gravity]:[Silenced Banshees]])</f>
        <v>4.7569444444444442E-2</v>
      </c>
      <c r="B45" t="s">
        <v>258</v>
      </c>
      <c r="C45" s="1" t="s">
        <v>36</v>
      </c>
      <c r="D45" s="1">
        <f>COUNT(PlayerTrioGold[[#This Row],[Anti-gravity]:[Silenced Banshees]])</f>
        <v>3</v>
      </c>
      <c r="E45" s="2">
        <v>1.5023148148148148E-2</v>
      </c>
      <c r="F45" s="2">
        <v>1.3738425925925926E-2</v>
      </c>
      <c r="G45" s="2">
        <v>1.8807870370370371E-2</v>
      </c>
    </row>
    <row r="46" spans="1:7" x14ac:dyDescent="0.25">
      <c r="A46" s="2">
        <f>SUM(PlayerTrioGold[[#This Row],[Anti-gravity]:[Silenced Banshees]])</f>
        <v>4.971064814814815E-2</v>
      </c>
      <c r="C46" s="1" t="s">
        <v>90</v>
      </c>
      <c r="D46" s="1">
        <f>COUNT(PlayerTrioGold[[#This Row],[Anti-gravity]:[Silenced Banshees]])</f>
        <v>3</v>
      </c>
      <c r="E46" s="2">
        <v>1.5844907407407408E-2</v>
      </c>
      <c r="F46" s="2">
        <v>1.4374999999999999E-2</v>
      </c>
      <c r="G46" s="2">
        <v>1.9490740740740743E-2</v>
      </c>
    </row>
    <row r="47" spans="1:7" x14ac:dyDescent="0.25">
      <c r="A47" s="2">
        <f>SUM(PlayerTrioGold[[#This Row],[Anti-gravity]:[Silenced Banshees]])</f>
        <v>4.971064814814815E-2</v>
      </c>
      <c r="B47" t="s">
        <v>258</v>
      </c>
      <c r="C47" s="1" t="s">
        <v>124</v>
      </c>
      <c r="D47" s="1">
        <f>COUNT(PlayerTrioGold[[#This Row],[Anti-gravity]:[Silenced Banshees]])</f>
        <v>3</v>
      </c>
      <c r="E47" s="2">
        <v>1.5844907407407408E-2</v>
      </c>
      <c r="F47" s="2">
        <v>1.4374999999999999E-2</v>
      </c>
      <c r="G47" s="2">
        <v>1.9490740740740743E-2</v>
      </c>
    </row>
    <row r="48" spans="1:7" x14ac:dyDescent="0.25">
      <c r="A48" s="2">
        <f>SUM(PlayerTrioGold[[#This Row],[Anti-gravity]:[Silenced Banshees]])</f>
        <v>4.971064814814815E-2</v>
      </c>
      <c r="B48" t="s">
        <v>258</v>
      </c>
      <c r="C48" s="1" t="s">
        <v>91</v>
      </c>
      <c r="D48" s="1">
        <f>COUNT(PlayerTrioGold[[#This Row],[Anti-gravity]:[Silenced Banshees]])</f>
        <v>3</v>
      </c>
      <c r="E48" s="2">
        <v>1.5844907407407408E-2</v>
      </c>
      <c r="F48" s="2">
        <v>1.4374999999999999E-2</v>
      </c>
      <c r="G48" s="2">
        <v>1.9490740740740743E-2</v>
      </c>
    </row>
    <row r="49" spans="1:7" hidden="1" x14ac:dyDescent="0.25">
      <c r="A49" s="2">
        <f>SUM(PlayerTrioGold[[#This Row],[Anti-gravity]:[Silenced Banshees]])</f>
        <v>3.0324074074074073E-2</v>
      </c>
      <c r="B49" t="s">
        <v>258</v>
      </c>
      <c r="C49" s="1" t="s">
        <v>30</v>
      </c>
      <c r="D49" s="1">
        <f>COUNT(PlayerTrioGold[[#This Row],[Anti-gravity]:[Silenced Banshees]])</f>
        <v>2</v>
      </c>
      <c r="E49" s="2">
        <v>1.4456018518518519E-2</v>
      </c>
      <c r="F49" s="2">
        <v>1.5868055555555555E-2</v>
      </c>
      <c r="G49" s="2"/>
    </row>
    <row r="50" spans="1:7" x14ac:dyDescent="0.25">
      <c r="A50" s="2">
        <f>SUM(PlayerTrioGold[[#This Row],[Anti-gravity]:[Silenced Banshees]])</f>
        <v>5.4270833333333331E-2</v>
      </c>
      <c r="B50" t="s">
        <v>258</v>
      </c>
      <c r="C50" s="1" t="s">
        <v>75</v>
      </c>
      <c r="D50" s="1">
        <f>COUNT(PlayerTrioGold[[#This Row],[Anti-gravity]:[Silenced Banshees]])</f>
        <v>3</v>
      </c>
      <c r="E50" s="2">
        <v>1.7499999999999998E-2</v>
      </c>
      <c r="F50" s="2">
        <v>1.6840277777777777E-2</v>
      </c>
      <c r="G50" s="2">
        <v>1.9930555555555556E-2</v>
      </c>
    </row>
    <row r="51" spans="1:7" x14ac:dyDescent="0.25">
      <c r="A51" s="2">
        <f>SUM(PlayerTrioGold[[#This Row],[Anti-gravity]:[Silenced Banshees]])</f>
        <v>5.4270833333333331E-2</v>
      </c>
      <c r="B51" t="s">
        <v>258</v>
      </c>
      <c r="C51" s="1" t="s">
        <v>53</v>
      </c>
      <c r="D51" s="1">
        <f>COUNT(PlayerTrioGold[[#This Row],[Anti-gravity]:[Silenced Banshees]])</f>
        <v>3</v>
      </c>
      <c r="E51" s="2">
        <v>1.7499999999999998E-2</v>
      </c>
      <c r="F51" s="2">
        <v>1.6840277777777777E-2</v>
      </c>
      <c r="G51" s="2">
        <v>1.9930555555555556E-2</v>
      </c>
    </row>
    <row r="52" spans="1:7" x14ac:dyDescent="0.25">
      <c r="A52" s="2">
        <f>SUM(PlayerTrioGold[[#This Row],[Anti-gravity]:[Silenced Banshees]])</f>
        <v>5.4270833333333331E-2</v>
      </c>
      <c r="B52" t="s">
        <v>258</v>
      </c>
      <c r="C52" s="1" t="s">
        <v>31</v>
      </c>
      <c r="D52" s="1">
        <f>COUNT(PlayerTrioGold[[#This Row],[Anti-gravity]:[Silenced Banshees]])</f>
        <v>3</v>
      </c>
      <c r="E52" s="2">
        <v>1.7499999999999998E-2</v>
      </c>
      <c r="F52" s="2">
        <v>1.6840277777777777E-2</v>
      </c>
      <c r="G52" s="2">
        <v>1.9930555555555556E-2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B094-6E60-4E9B-9041-FBCDD68CA3AC}">
  <dimension ref="A1:G43"/>
  <sheetViews>
    <sheetView workbookViewId="0">
      <selection activeCell="D21" sqref="D2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7109375" bestFit="1" customWidth="1"/>
    <col min="4" max="4" width="8.5703125" bestFit="1" customWidth="1"/>
    <col min="5" max="6" width="25.28515625" bestFit="1" customWidth="1"/>
    <col min="7" max="7" width="28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20</v>
      </c>
      <c r="F1" t="s">
        <v>24</v>
      </c>
      <c r="G1" t="s">
        <v>4</v>
      </c>
    </row>
    <row r="2" spans="1:7" hidden="1" x14ac:dyDescent="0.25">
      <c r="A2" s="2">
        <f>SUM(PlayerTeamGold[[#This Row],[Special-Op Reinforcements]:[Infiltration is Imperative]])</f>
        <v>0</v>
      </c>
      <c r="B2" s="2" t="s">
        <v>258</v>
      </c>
      <c r="C2" s="1" t="s">
        <v>69</v>
      </c>
      <c r="D2" s="1">
        <f>COUNT(PlayerTeamGold[[#This Row],[Special-Op Reinforcements]:[Infiltration is Imperative]])</f>
        <v>0</v>
      </c>
      <c r="E2" s="2">
        <v>1.0219907407407408E-2</v>
      </c>
      <c r="F2" s="2"/>
      <c r="G2" s="2"/>
    </row>
    <row r="3" spans="1:7" hidden="1" x14ac:dyDescent="0.25">
      <c r="A3" s="2">
        <f>SUM(PlayerTeamGold[[#This Row],[Special-Op Reinforcements]:[Infiltration is Imperative]])</f>
        <v>0</v>
      </c>
      <c r="B3" s="2" t="s">
        <v>258</v>
      </c>
      <c r="C3" s="1" t="s">
        <v>127</v>
      </c>
      <c r="D3" s="1">
        <f>COUNT(PlayerTeamGold[[#This Row],[Special-Op Reinforcements]:[Infiltration is Imperative]])</f>
        <v>0</v>
      </c>
      <c r="E3" s="2">
        <v>2.1736111111111112E-2</v>
      </c>
      <c r="F3" s="2"/>
      <c r="G3" s="2"/>
    </row>
    <row r="4" spans="1:7" hidden="1" x14ac:dyDescent="0.25">
      <c r="A4" s="2">
        <f>SUM(PlayerTeamGold[[#This Row],[Special-Op Reinforcements]:[Infiltration is Imperative]])</f>
        <v>0</v>
      </c>
      <c r="B4" s="2" t="s">
        <v>258</v>
      </c>
      <c r="C4" s="1" t="s">
        <v>68</v>
      </c>
      <c r="D4" s="1">
        <f>COUNT(PlayerTeamGold[[#This Row],[Special-Op Reinforcements]:[Infiltration is Imperative]])</f>
        <v>0</v>
      </c>
      <c r="E4" s="2">
        <v>1.0219907407407408E-2</v>
      </c>
      <c r="F4" s="2"/>
      <c r="G4" s="2"/>
    </row>
    <row r="5" spans="1:7" hidden="1" x14ac:dyDescent="0.25">
      <c r="A5" s="2">
        <f>SUM(PlayerTeamGold[[#This Row],[Special-Op Reinforcements]:[Infiltration is Imperative]])</f>
        <v>8.773148148148148E-3</v>
      </c>
      <c r="B5" s="2" t="s">
        <v>258</v>
      </c>
      <c r="C5" s="1" t="s">
        <v>58</v>
      </c>
      <c r="D5" s="1">
        <f>COUNT(PlayerTeamGold[[#This Row],[Special-Op Reinforcements]:[Infiltration is Imperative]])</f>
        <v>1</v>
      </c>
      <c r="E5" s="2"/>
      <c r="F5" s="2">
        <v>8.773148148148148E-3</v>
      </c>
      <c r="G5" s="2"/>
    </row>
    <row r="6" spans="1:7" hidden="1" x14ac:dyDescent="0.25">
      <c r="A6" s="2">
        <f>SUM(PlayerTeamGold[[#This Row],[Special-Op Reinforcements]:[Infiltration is Imperative]])</f>
        <v>9.8611111111111104E-3</v>
      </c>
      <c r="B6" s="2" t="s">
        <v>258</v>
      </c>
      <c r="C6" s="1" t="s">
        <v>100</v>
      </c>
      <c r="D6" s="1">
        <f>COUNT(PlayerTeamGold[[#This Row],[Special-Op Reinforcements]:[Infiltration is Imperative]])</f>
        <v>1</v>
      </c>
      <c r="E6" s="2">
        <v>1.1770833333333333E-2</v>
      </c>
      <c r="F6" s="2">
        <v>9.8611111111111104E-3</v>
      </c>
      <c r="G6" s="2"/>
    </row>
    <row r="7" spans="1:7" hidden="1" x14ac:dyDescent="0.25">
      <c r="A7" s="2">
        <f>SUM(PlayerTeamGold[[#This Row],[Special-Op Reinforcements]:[Infiltration is Imperative]])</f>
        <v>1.0752314814814814E-2</v>
      </c>
      <c r="B7" s="2" t="s">
        <v>258</v>
      </c>
      <c r="C7" s="1" t="s">
        <v>42</v>
      </c>
      <c r="D7" s="1">
        <f>COUNT(PlayerTeamGold[[#This Row],[Special-Op Reinforcements]:[Infiltration is Imperative]])</f>
        <v>1</v>
      </c>
      <c r="E7" s="2"/>
      <c r="F7" s="2">
        <v>1.0752314814814814E-2</v>
      </c>
      <c r="G7" s="2"/>
    </row>
    <row r="8" spans="1:7" hidden="1" x14ac:dyDescent="0.25">
      <c r="A8" s="2">
        <f>SUM(PlayerTeamGold[[#This Row],[Special-Op Reinforcements]:[Infiltration is Imperative]])</f>
        <v>1.1006944444444444E-2</v>
      </c>
      <c r="B8" s="2" t="s">
        <v>258</v>
      </c>
      <c r="C8" s="1" t="s">
        <v>6</v>
      </c>
      <c r="D8" s="1">
        <f>COUNT(PlayerTeamGold[[#This Row],[Special-Op Reinforcements]:[Infiltration is Imperative]])</f>
        <v>1</v>
      </c>
      <c r="E8" s="2"/>
      <c r="F8" s="2"/>
      <c r="G8" s="2">
        <v>1.1006944444444444E-2</v>
      </c>
    </row>
    <row r="9" spans="1:7" hidden="1" x14ac:dyDescent="0.25">
      <c r="A9" s="2">
        <f>SUM(PlayerTeamGold[[#This Row],[Special-Op Reinforcements]:[Infiltration is Imperative]])</f>
        <v>1.1550925925925925E-2</v>
      </c>
      <c r="B9" s="2" t="s">
        <v>258</v>
      </c>
      <c r="C9" s="1" t="s">
        <v>115</v>
      </c>
      <c r="D9" s="1">
        <f>COUNT(PlayerTeamGold[[#This Row],[Special-Op Reinforcements]:[Infiltration is Imperative]])</f>
        <v>1</v>
      </c>
      <c r="E9" s="2"/>
      <c r="F9" s="2"/>
      <c r="G9" s="2">
        <v>1.1550925925925925E-2</v>
      </c>
    </row>
    <row r="10" spans="1:7" hidden="1" x14ac:dyDescent="0.25">
      <c r="A10" s="2">
        <f>SUM(PlayerTeamGold[[#This Row],[Special-Op Reinforcements]:[Infiltration is Imperative]])</f>
        <v>1.53125E-2</v>
      </c>
      <c r="B10" s="2" t="s">
        <v>258</v>
      </c>
      <c r="C10" s="1" t="s">
        <v>13</v>
      </c>
      <c r="D10" s="1">
        <f>COUNT(PlayerTeamGold[[#This Row],[Special-Op Reinforcements]:[Infiltration is Imperative]])</f>
        <v>1</v>
      </c>
      <c r="E10" s="2"/>
      <c r="F10" s="2"/>
      <c r="G10" s="2">
        <v>1.53125E-2</v>
      </c>
    </row>
    <row r="11" spans="1:7" hidden="1" x14ac:dyDescent="0.25">
      <c r="A11" s="2">
        <f>SUM(PlayerTeamGold[[#This Row],[Special-Op Reinforcements]:[Infiltration is Imperative]])</f>
        <v>1.53125E-2</v>
      </c>
      <c r="B11" s="2" t="s">
        <v>258</v>
      </c>
      <c r="C11" s="1" t="s">
        <v>97</v>
      </c>
      <c r="D11" s="1">
        <f>COUNT(PlayerTeamGold[[#This Row],[Special-Op Reinforcements]:[Infiltration is Imperative]])</f>
        <v>1</v>
      </c>
      <c r="E11" s="2"/>
      <c r="F11" s="2"/>
      <c r="G11" s="2">
        <v>1.53125E-2</v>
      </c>
    </row>
    <row r="12" spans="1:7" hidden="1" x14ac:dyDescent="0.25">
      <c r="A12" s="2">
        <f>SUM(PlayerTeamGold[[#This Row],[Special-Op Reinforcements]:[Infiltration is Imperative]])</f>
        <v>1.53125E-2</v>
      </c>
      <c r="B12" s="2" t="s">
        <v>258</v>
      </c>
      <c r="C12" s="1" t="s">
        <v>116</v>
      </c>
      <c r="D12" s="1">
        <f>COUNT(PlayerTeamGold[[#This Row],[Special-Op Reinforcements]:[Infiltration is Imperative]])</f>
        <v>1</v>
      </c>
      <c r="E12" s="2"/>
      <c r="F12" s="2"/>
      <c r="G12" s="2">
        <v>1.53125E-2</v>
      </c>
    </row>
    <row r="13" spans="1:7" hidden="1" x14ac:dyDescent="0.25">
      <c r="A13" s="2">
        <f>SUM(PlayerTeamGold[[#This Row],[Special-Op Reinforcements]:[Infiltration is Imperative]])</f>
        <v>1.53125E-2</v>
      </c>
      <c r="B13" s="2" t="s">
        <v>258</v>
      </c>
      <c r="C13" s="1" t="s">
        <v>28</v>
      </c>
      <c r="D13" s="1">
        <f>COUNT(PlayerTeamGold[[#This Row],[Special-Op Reinforcements]:[Infiltration is Imperative]])</f>
        <v>1</v>
      </c>
      <c r="E13" s="2"/>
      <c r="F13" s="2"/>
      <c r="G13" s="2">
        <v>1.53125E-2</v>
      </c>
    </row>
    <row r="14" spans="1:7" hidden="1" x14ac:dyDescent="0.25">
      <c r="A14" s="2">
        <f>SUM(PlayerTeamGold[[#This Row],[Special-Op Reinforcements]:[Infiltration is Imperative]])</f>
        <v>1.6284722222222221E-2</v>
      </c>
      <c r="B14" s="2" t="s">
        <v>258</v>
      </c>
      <c r="C14" s="1" t="s">
        <v>117</v>
      </c>
      <c r="D14" s="1">
        <f>COUNT(PlayerTeamGold[[#This Row],[Special-Op Reinforcements]:[Infiltration is Imperative]])</f>
        <v>1</v>
      </c>
      <c r="E14" s="2"/>
      <c r="F14" s="2"/>
      <c r="G14" s="2">
        <v>1.6284722222222221E-2</v>
      </c>
    </row>
    <row r="15" spans="1:7" hidden="1" x14ac:dyDescent="0.25">
      <c r="A15" s="2">
        <f>SUM(PlayerTeamGold[[#This Row],[Special-Op Reinforcements]:[Infiltration is Imperative]])</f>
        <v>1.6284722222222221E-2</v>
      </c>
      <c r="B15" s="2" t="s">
        <v>258</v>
      </c>
      <c r="C15" s="1" t="s">
        <v>125</v>
      </c>
      <c r="D15" s="1">
        <f>COUNT(PlayerTeamGold[[#This Row],[Special-Op Reinforcements]:[Infiltration is Imperative]])</f>
        <v>1</v>
      </c>
      <c r="E15" s="2"/>
      <c r="F15" s="2"/>
      <c r="G15" s="2">
        <v>1.6284722222222221E-2</v>
      </c>
    </row>
    <row r="16" spans="1:7" hidden="1" x14ac:dyDescent="0.25">
      <c r="A16" s="2">
        <f>SUM(PlayerTeamGold[[#This Row],[Special-Op Reinforcements]:[Infiltration is Imperative]])</f>
        <v>1.8206018518518517E-2</v>
      </c>
      <c r="B16" s="2" t="s">
        <v>258</v>
      </c>
      <c r="C16" s="1" t="s">
        <v>22</v>
      </c>
      <c r="D16" s="1">
        <f>COUNT(PlayerTeamGold[[#This Row],[Special-Op Reinforcements]:[Infiltration is Imperative]])</f>
        <v>1</v>
      </c>
      <c r="E16" s="2">
        <v>2.1736111111111112E-2</v>
      </c>
      <c r="F16" s="2"/>
      <c r="G16" s="2">
        <v>1.8206018518518517E-2</v>
      </c>
    </row>
    <row r="17" spans="1:7" hidden="1" x14ac:dyDescent="0.25">
      <c r="A17" s="2">
        <f>SUM(PlayerTeamGold[[#This Row],[Special-Op Reinforcements]:[Infiltration is Imperative]])</f>
        <v>1.8206018518518517E-2</v>
      </c>
      <c r="B17" s="2" t="s">
        <v>258</v>
      </c>
      <c r="C17" s="1" t="s">
        <v>118</v>
      </c>
      <c r="D17" s="1">
        <f>COUNT(PlayerTeamGold[[#This Row],[Special-Op Reinforcements]:[Infiltration is Imperative]])</f>
        <v>1</v>
      </c>
      <c r="E17" s="2">
        <v>2.1736111111111112E-2</v>
      </c>
      <c r="F17" s="2"/>
      <c r="G17" s="2">
        <v>1.8206018518518517E-2</v>
      </c>
    </row>
    <row r="18" spans="1:7" hidden="1" x14ac:dyDescent="0.25">
      <c r="A18" s="2">
        <f>SUM(PlayerTeamGold[[#This Row],[Special-Op Reinforcements]:[Infiltration is Imperative]])</f>
        <v>1.8206018518518517E-2</v>
      </c>
      <c r="B18" s="2" t="s">
        <v>258</v>
      </c>
      <c r="C18" s="1" t="s">
        <v>15</v>
      </c>
      <c r="D18" s="1">
        <f>COUNT(PlayerTeamGold[[#This Row],[Special-Op Reinforcements]:[Infiltration is Imperative]])</f>
        <v>1</v>
      </c>
      <c r="E18" s="2">
        <v>2.1736111111111112E-2</v>
      </c>
      <c r="F18" s="2"/>
      <c r="G18" s="2">
        <v>1.8206018518518517E-2</v>
      </c>
    </row>
    <row r="19" spans="1:7" hidden="1" x14ac:dyDescent="0.25">
      <c r="A19" s="2">
        <f>SUM(PlayerTeamGold[[#This Row],[Special-Op Reinforcements]:[Infiltration is Imperative]])</f>
        <v>1.8206018518518517E-2</v>
      </c>
      <c r="B19" s="2" t="s">
        <v>258</v>
      </c>
      <c r="C19" s="1" t="s">
        <v>120</v>
      </c>
      <c r="D19" s="1">
        <f>COUNT(PlayerTeamGold[[#This Row],[Special-Op Reinforcements]:[Infiltration is Imperative]])</f>
        <v>1</v>
      </c>
      <c r="E19" s="2"/>
      <c r="F19" s="2"/>
      <c r="G19" s="2">
        <v>1.8206018518518517E-2</v>
      </c>
    </row>
    <row r="20" spans="1:7" hidden="1" x14ac:dyDescent="0.25">
      <c r="A20" s="2">
        <f>SUM(PlayerTeamGold[[#This Row],[Special-Op Reinforcements]:[Infiltration is Imperative]])</f>
        <v>1.8368055555555554E-2</v>
      </c>
      <c r="B20" s="2" t="s">
        <v>258</v>
      </c>
      <c r="C20" s="1" t="s">
        <v>126</v>
      </c>
      <c r="D20" s="1">
        <f>COUNT(PlayerTeamGold[[#This Row],[Special-Op Reinforcements]:[Infiltration is Imperative]])</f>
        <v>1</v>
      </c>
      <c r="E20" s="2"/>
      <c r="F20" s="2"/>
      <c r="G20" s="2">
        <v>1.8368055555555554E-2</v>
      </c>
    </row>
    <row r="21" spans="1:7" hidden="1" x14ac:dyDescent="0.25">
      <c r="A21" s="2">
        <f>SUM(PlayerTeamGold[[#This Row],[Special-Op Reinforcements]:[Infiltration is Imperative]])</f>
        <v>1.8368055555555554E-2</v>
      </c>
      <c r="B21" s="2" t="s">
        <v>258</v>
      </c>
      <c r="C21" s="1" t="s">
        <v>99</v>
      </c>
      <c r="D21" s="1">
        <f>COUNT(PlayerTeamGold[[#This Row],[Special-Op Reinforcements]:[Infiltration is Imperative]])</f>
        <v>1</v>
      </c>
      <c r="E21" s="2"/>
      <c r="F21" s="2"/>
      <c r="G21" s="2">
        <v>1.8368055555555554E-2</v>
      </c>
    </row>
    <row r="22" spans="1:7" hidden="1" x14ac:dyDescent="0.25">
      <c r="A22" s="2">
        <f>SUM(PlayerTeamGold[[#This Row],[Special-Op Reinforcements]:[Infiltration is Imperative]])</f>
        <v>1.8368055555555554E-2</v>
      </c>
      <c r="B22" s="2" t="s">
        <v>258</v>
      </c>
      <c r="C22" s="1" t="s">
        <v>119</v>
      </c>
      <c r="D22" s="1">
        <f>COUNT(PlayerTeamGold[[#This Row],[Special-Op Reinforcements]:[Infiltration is Imperative]])</f>
        <v>1</v>
      </c>
      <c r="E22" s="2"/>
      <c r="F22" s="2"/>
      <c r="G22" s="2">
        <v>1.8368055555555554E-2</v>
      </c>
    </row>
    <row r="23" spans="1:7" hidden="1" x14ac:dyDescent="0.25">
      <c r="A23" s="2">
        <f>SUM(PlayerTeamGold[[#This Row],[Special-Op Reinforcements]:[Infiltration is Imperative]])</f>
        <v>1.9201388888888889E-2</v>
      </c>
      <c r="B23" s="2" t="s">
        <v>258</v>
      </c>
      <c r="C23" s="1" t="s">
        <v>9</v>
      </c>
      <c r="D23" s="1">
        <f>COUNT(PlayerTeamGold[[#This Row],[Special-Op Reinforcements]:[Infiltration is Imperative]])</f>
        <v>2</v>
      </c>
      <c r="E23" s="2">
        <v>9.8379629629629633E-3</v>
      </c>
      <c r="F23" s="2">
        <v>8.1944444444444452E-3</v>
      </c>
      <c r="G23" s="2">
        <v>1.1006944444444444E-2</v>
      </c>
    </row>
    <row r="24" spans="1:7" hidden="1" x14ac:dyDescent="0.25">
      <c r="A24" s="2">
        <f>SUM(PlayerTeamGold[[#This Row],[Special-Op Reinforcements]:[Infiltration is Imperative]])</f>
        <v>1.9201388888888889E-2</v>
      </c>
      <c r="B24" s="2" t="s">
        <v>258</v>
      </c>
      <c r="C24" s="1" t="s">
        <v>21</v>
      </c>
      <c r="D24" s="1">
        <f>COUNT(PlayerTeamGold[[#This Row],[Special-Op Reinforcements]:[Infiltration is Imperative]])</f>
        <v>2</v>
      </c>
      <c r="E24" s="2">
        <v>9.8379629629629633E-3</v>
      </c>
      <c r="F24" s="2">
        <v>8.1944444444444452E-3</v>
      </c>
      <c r="G24" s="2">
        <v>1.1006944444444444E-2</v>
      </c>
    </row>
    <row r="25" spans="1:7" hidden="1" x14ac:dyDescent="0.25">
      <c r="A25" s="2">
        <f>SUM(PlayerTeamGold[[#This Row],[Special-Op Reinforcements]:[Infiltration is Imperative]])</f>
        <v>1.9722222222222224E-2</v>
      </c>
      <c r="B25" s="2" t="s">
        <v>258</v>
      </c>
      <c r="C25" s="1" t="s">
        <v>18</v>
      </c>
      <c r="D25" s="1">
        <f>COUNT(PlayerTeamGold[[#This Row],[Special-Op Reinforcements]:[Infiltration is Imperative]])</f>
        <v>2</v>
      </c>
      <c r="E25" s="2">
        <v>9.8379629629629633E-3</v>
      </c>
      <c r="F25" s="2">
        <v>8.1944444444444452E-3</v>
      </c>
      <c r="G25" s="2">
        <v>1.1527777777777777E-2</v>
      </c>
    </row>
    <row r="26" spans="1:7" hidden="1" x14ac:dyDescent="0.25">
      <c r="A26" s="2">
        <f>SUM(PlayerTeamGold[[#This Row],[Special-Op Reinforcements]:[Infiltration is Imperative]])</f>
        <v>1.9722222222222224E-2</v>
      </c>
      <c r="B26" s="2" t="s">
        <v>258</v>
      </c>
      <c r="C26" s="1" t="s">
        <v>19</v>
      </c>
      <c r="D26" s="1">
        <f>COUNT(PlayerTeamGold[[#This Row],[Special-Op Reinforcements]:[Infiltration is Imperative]])</f>
        <v>2</v>
      </c>
      <c r="E26" s="2">
        <v>9.8379629629629633E-3</v>
      </c>
      <c r="F26" s="2">
        <v>8.1944444444444452E-3</v>
      </c>
      <c r="G26" s="2">
        <v>1.1527777777777777E-2</v>
      </c>
    </row>
    <row r="27" spans="1:7" hidden="1" x14ac:dyDescent="0.25">
      <c r="A27" s="2">
        <f>SUM(PlayerTeamGold[[#This Row],[Special-Op Reinforcements]:[Infiltration is Imperative]])</f>
        <v>1.9780092592592592E-2</v>
      </c>
      <c r="B27" s="2" t="s">
        <v>258</v>
      </c>
      <c r="C27" s="1" t="s">
        <v>10</v>
      </c>
      <c r="D27" s="1">
        <f>COUNT(PlayerTeamGold[[#This Row],[Special-Op Reinforcements]:[Infiltration is Imperative]])</f>
        <v>2</v>
      </c>
      <c r="E27" s="2">
        <v>1.1770833333333333E-2</v>
      </c>
      <c r="F27" s="2">
        <v>8.773148148148148E-3</v>
      </c>
      <c r="G27" s="2">
        <v>1.1006944444444444E-2</v>
      </c>
    </row>
    <row r="28" spans="1:7" hidden="1" x14ac:dyDescent="0.25">
      <c r="A28" s="2">
        <f>SUM(PlayerTeamGold[[#This Row],[Special-Op Reinforcements]:[Infiltration is Imperative]])</f>
        <v>2.0763888888888887E-2</v>
      </c>
      <c r="B28" s="2" t="s">
        <v>258</v>
      </c>
      <c r="C28" s="1" t="s">
        <v>63</v>
      </c>
      <c r="D28" s="1">
        <f>COUNT(PlayerTeamGold[[#This Row],[Special-Op Reinforcements]:[Infiltration is Imperative]])</f>
        <v>2</v>
      </c>
      <c r="E28" s="2">
        <v>1.0694444444444444E-2</v>
      </c>
      <c r="F28" s="2">
        <v>9.5949074074074079E-3</v>
      </c>
      <c r="G28" s="2">
        <v>1.1168981481481481E-2</v>
      </c>
    </row>
    <row r="29" spans="1:7" hidden="1" x14ac:dyDescent="0.25">
      <c r="A29" s="2">
        <f>SUM(PlayerTeamGold[[#This Row],[Special-Op Reinforcements]:[Infiltration is Imperative]])</f>
        <v>2.0763888888888887E-2</v>
      </c>
      <c r="B29" s="2" t="s">
        <v>258</v>
      </c>
      <c r="C29" s="1" t="s">
        <v>25</v>
      </c>
      <c r="D29" s="1">
        <f>COUNT(PlayerTeamGold[[#This Row],[Special-Op Reinforcements]:[Infiltration is Imperative]])</f>
        <v>2</v>
      </c>
      <c r="E29" s="2">
        <v>1.0694444444444444E-2</v>
      </c>
      <c r="F29" s="2">
        <v>9.5949074074074079E-3</v>
      </c>
      <c r="G29" s="2">
        <v>1.1168981481481481E-2</v>
      </c>
    </row>
    <row r="30" spans="1:7" hidden="1" x14ac:dyDescent="0.25">
      <c r="A30" s="2">
        <f>SUM(PlayerTeamGold[[#This Row],[Special-Op Reinforcements]:[Infiltration is Imperative]])</f>
        <v>2.0763888888888887E-2</v>
      </c>
      <c r="B30" s="2" t="s">
        <v>258</v>
      </c>
      <c r="C30" s="1" t="s">
        <v>7</v>
      </c>
      <c r="D30" s="1">
        <f>COUNT(PlayerTeamGold[[#This Row],[Special-Op Reinforcements]:[Infiltration is Imperative]])</f>
        <v>2</v>
      </c>
      <c r="E30" s="2">
        <v>1.0694444444444444E-2</v>
      </c>
      <c r="F30" s="2">
        <v>9.5949074074074079E-3</v>
      </c>
      <c r="G30" s="2">
        <v>1.1168981481481481E-2</v>
      </c>
    </row>
    <row r="31" spans="1:7" hidden="1" x14ac:dyDescent="0.25">
      <c r="A31" s="2">
        <f>SUM(PlayerTeamGold[[#This Row],[Special-Op Reinforcements]:[Infiltration is Imperative]])</f>
        <v>2.0763888888888887E-2</v>
      </c>
      <c r="B31" s="2" t="s">
        <v>258</v>
      </c>
      <c r="C31" s="1" t="s">
        <v>45</v>
      </c>
      <c r="D31" s="1">
        <f>COUNT(PlayerTeamGold[[#This Row],[Special-Op Reinforcements]:[Infiltration is Imperative]])</f>
        <v>2</v>
      </c>
      <c r="E31" s="2">
        <v>1.0694444444444444E-2</v>
      </c>
      <c r="F31" s="2">
        <v>9.5949074074074079E-3</v>
      </c>
      <c r="G31" s="2">
        <v>1.1168981481481481E-2</v>
      </c>
    </row>
    <row r="32" spans="1:7" hidden="1" x14ac:dyDescent="0.25">
      <c r="A32" s="2">
        <f>SUM(PlayerTeamGold[[#This Row],[Special-Op Reinforcements]:[Infiltration is Imperative]])</f>
        <v>2.1874999999999999E-2</v>
      </c>
      <c r="B32" s="2" t="s">
        <v>258</v>
      </c>
      <c r="C32" s="1" t="s">
        <v>23</v>
      </c>
      <c r="D32" s="1">
        <f>COUNT(PlayerTeamGold[[#This Row],[Special-Op Reinforcements]:[Infiltration is Imperative]])</f>
        <v>2</v>
      </c>
      <c r="E32" s="2">
        <v>1.0902777777777777E-2</v>
      </c>
      <c r="F32" s="2">
        <v>1.0543981481481481E-2</v>
      </c>
      <c r="G32" s="2">
        <v>1.1331018518518518E-2</v>
      </c>
    </row>
    <row r="33" spans="1:7" hidden="1" x14ac:dyDescent="0.25">
      <c r="A33" s="2">
        <f>SUM(PlayerTeamGold[[#This Row],[Special-Op Reinforcements]:[Infiltration is Imperative]])</f>
        <v>2.1874999999999999E-2</v>
      </c>
      <c r="B33" s="2" t="s">
        <v>258</v>
      </c>
      <c r="C33" s="1" t="s">
        <v>12</v>
      </c>
      <c r="D33" s="1">
        <f>COUNT(PlayerTeamGold[[#This Row],[Special-Op Reinforcements]:[Infiltration is Imperative]])</f>
        <v>2</v>
      </c>
      <c r="E33" s="2">
        <v>1.0902777777777777E-2</v>
      </c>
      <c r="F33" s="2">
        <v>1.0543981481481481E-2</v>
      </c>
      <c r="G33" s="2">
        <v>1.1331018518518518E-2</v>
      </c>
    </row>
    <row r="34" spans="1:7" hidden="1" x14ac:dyDescent="0.25">
      <c r="A34" s="2">
        <f>SUM(PlayerTeamGold[[#This Row],[Special-Op Reinforcements]:[Infiltration is Imperative]])</f>
        <v>2.1874999999999999E-2</v>
      </c>
      <c r="B34" s="2" t="s">
        <v>258</v>
      </c>
      <c r="C34" s="1" t="s">
        <v>27</v>
      </c>
      <c r="D34" s="1">
        <f>COUNT(PlayerTeamGold[[#This Row],[Special-Op Reinforcements]:[Infiltration is Imperative]])</f>
        <v>2</v>
      </c>
      <c r="E34" s="2">
        <v>1.0902777777777777E-2</v>
      </c>
      <c r="F34" s="2">
        <v>1.0543981481481481E-2</v>
      </c>
      <c r="G34" s="2">
        <v>1.1331018518518518E-2</v>
      </c>
    </row>
    <row r="35" spans="1:7" hidden="1" x14ac:dyDescent="0.25">
      <c r="A35" s="2">
        <f>SUM(PlayerTeamGold[[#This Row],[Special-Op Reinforcements]:[Infiltration is Imperative]])</f>
        <v>2.1874999999999999E-2</v>
      </c>
      <c r="B35" s="2" t="s">
        <v>258</v>
      </c>
      <c r="C35" s="1" t="s">
        <v>8</v>
      </c>
      <c r="D35" s="1">
        <f>COUNT(PlayerTeamGold[[#This Row],[Special-Op Reinforcements]:[Infiltration is Imperative]])</f>
        <v>2</v>
      </c>
      <c r="E35" s="2">
        <v>1.0902777777777777E-2</v>
      </c>
      <c r="F35" s="2">
        <v>1.0543981481481481E-2</v>
      </c>
      <c r="G35" s="2">
        <v>1.1331018518518518E-2</v>
      </c>
    </row>
    <row r="36" spans="1:7" hidden="1" x14ac:dyDescent="0.25">
      <c r="A36" s="2">
        <f>SUM(PlayerTeamGold[[#This Row],[Special-Op Reinforcements]:[Infiltration is Imperative]])</f>
        <v>2.3622685185185184E-2</v>
      </c>
      <c r="B36" s="2" t="s">
        <v>258</v>
      </c>
      <c r="C36" s="1" t="s">
        <v>29</v>
      </c>
      <c r="D36" s="1">
        <f>COUNT(PlayerTeamGold[[#This Row],[Special-Op Reinforcements]:[Infiltration is Imperative]])</f>
        <v>2</v>
      </c>
      <c r="E36" s="2">
        <v>1.283564814814815E-2</v>
      </c>
      <c r="F36" s="2">
        <v>1.0752314814814814E-2</v>
      </c>
      <c r="G36" s="2">
        <v>1.2870370370370372E-2</v>
      </c>
    </row>
    <row r="37" spans="1:7" hidden="1" x14ac:dyDescent="0.25">
      <c r="A37" s="2">
        <f>SUM(PlayerTeamGold[[#This Row],[Special-Op Reinforcements]:[Infiltration is Imperative]])</f>
        <v>2.3622685185185184E-2</v>
      </c>
      <c r="B37" s="2" t="s">
        <v>258</v>
      </c>
      <c r="C37" s="1" t="s">
        <v>16</v>
      </c>
      <c r="D37" s="1">
        <f>COUNT(PlayerTeamGold[[#This Row],[Special-Op Reinforcements]:[Infiltration is Imperative]])</f>
        <v>2</v>
      </c>
      <c r="E37" s="2">
        <v>1.283564814814815E-2</v>
      </c>
      <c r="F37" s="2">
        <v>1.0752314814814814E-2</v>
      </c>
      <c r="G37" s="2">
        <v>1.2870370370370372E-2</v>
      </c>
    </row>
    <row r="38" spans="1:7" hidden="1" x14ac:dyDescent="0.25">
      <c r="A38" s="2">
        <f>SUM(PlayerTeamGold[[#This Row],[Special-Op Reinforcements]:[Infiltration is Imperative]])</f>
        <v>2.3622685185185184E-2</v>
      </c>
      <c r="B38" s="2" t="s">
        <v>258</v>
      </c>
      <c r="C38" s="1" t="s">
        <v>11</v>
      </c>
      <c r="D38" s="1">
        <f>COUNT(PlayerTeamGold[[#This Row],[Special-Op Reinforcements]:[Infiltration is Imperative]])</f>
        <v>2</v>
      </c>
      <c r="E38" s="2">
        <v>1.283564814814815E-2</v>
      </c>
      <c r="F38" s="2">
        <v>1.0752314814814814E-2</v>
      </c>
      <c r="G38" s="2">
        <v>1.2870370370370372E-2</v>
      </c>
    </row>
    <row r="39" spans="1:7" hidden="1" x14ac:dyDescent="0.25">
      <c r="A39" s="2">
        <f>SUM(PlayerTeamGold[[#This Row],[Special-Op Reinforcements]:[Infiltration is Imperative]])</f>
        <v>2.4085648148148148E-2</v>
      </c>
      <c r="B39" s="2" t="s">
        <v>258</v>
      </c>
      <c r="C39" s="1" t="s">
        <v>41</v>
      </c>
      <c r="D39" s="1">
        <f>COUNT(PlayerTeamGold[[#This Row],[Special-Op Reinforcements]:[Infiltration is Imperative]])</f>
        <v>2</v>
      </c>
      <c r="E39" s="2">
        <v>1.2893518518518519E-2</v>
      </c>
      <c r="F39" s="2">
        <v>1.0833333333333334E-2</v>
      </c>
      <c r="G39" s="2">
        <v>1.3252314814814814E-2</v>
      </c>
    </row>
    <row r="40" spans="1:7" hidden="1" x14ac:dyDescent="0.25">
      <c r="A40" s="2">
        <f>SUM(PlayerTeamGold[[#This Row],[Special-Op Reinforcements]:[Infiltration is Imperative]])</f>
        <v>2.4375000000000001E-2</v>
      </c>
      <c r="B40" s="2" t="s">
        <v>258</v>
      </c>
      <c r="C40" s="1" t="s">
        <v>48</v>
      </c>
      <c r="D40" s="1">
        <f>COUNT(PlayerTeamGold[[#This Row],[Special-Op Reinforcements]:[Infiltration is Imperative]])</f>
        <v>2</v>
      </c>
      <c r="E40" s="2">
        <v>1.3449074074074073E-2</v>
      </c>
      <c r="F40" s="2">
        <v>1.0833333333333334E-2</v>
      </c>
      <c r="G40" s="2">
        <v>1.3541666666666667E-2</v>
      </c>
    </row>
    <row r="41" spans="1:7" hidden="1" x14ac:dyDescent="0.25">
      <c r="A41" s="2">
        <f>SUM(PlayerTeamGold[[#This Row],[Special-Op Reinforcements]:[Infiltration is Imperative]])</f>
        <v>2.4675925925925928E-2</v>
      </c>
      <c r="B41" s="2" t="s">
        <v>258</v>
      </c>
      <c r="C41" s="1" t="s">
        <v>98</v>
      </c>
      <c r="D41" s="1">
        <f>COUNT(PlayerTeamGold[[#This Row],[Special-Op Reinforcements]:[Infiltration is Imperative]])</f>
        <v>2</v>
      </c>
      <c r="E41" s="2">
        <v>1.283564814814815E-2</v>
      </c>
      <c r="F41" s="2">
        <v>1.1805555555555555E-2</v>
      </c>
      <c r="G41" s="2">
        <v>1.2870370370370372E-2</v>
      </c>
    </row>
    <row r="42" spans="1:7" hidden="1" x14ac:dyDescent="0.25">
      <c r="A42" s="2">
        <f>SUM(PlayerTeamGold[[#This Row],[Special-Op Reinforcements]:[Infiltration is Imperative]])</f>
        <v>2.5057870370370369E-2</v>
      </c>
      <c r="B42" s="2" t="s">
        <v>258</v>
      </c>
      <c r="C42" s="1" t="s">
        <v>14</v>
      </c>
      <c r="D42" s="1">
        <f>COUNT(PlayerTeamGold[[#This Row],[Special-Op Reinforcements]:[Infiltration is Imperative]])</f>
        <v>2</v>
      </c>
      <c r="E42" s="2">
        <v>1.2893518518518519E-2</v>
      </c>
      <c r="F42" s="2">
        <v>1.1805555555555555E-2</v>
      </c>
      <c r="G42" s="2">
        <v>1.3252314814814814E-2</v>
      </c>
    </row>
    <row r="43" spans="1:7" x14ac:dyDescent="0.25">
      <c r="E43" s="2"/>
      <c r="F43" s="2"/>
      <c r="G4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25A4-FB05-4C71-B950-D9C6E237FD2E}">
  <dimension ref="A1:AJ29"/>
  <sheetViews>
    <sheetView workbookViewId="0">
      <selection activeCell="A26" sqref="A2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0.85546875" bestFit="1" customWidth="1"/>
    <col min="6" max="6" width="8.5703125" bestFit="1" customWidth="1"/>
    <col min="7" max="7" width="23.28515625" bestFit="1" customWidth="1"/>
    <col min="8" max="8" width="9.140625" bestFit="1" customWidth="1"/>
    <col min="9" max="9" width="17" bestFit="1" customWidth="1"/>
    <col min="10" max="10" width="22" bestFit="1" customWidth="1"/>
    <col min="11" max="11" width="19.5703125" bestFit="1" customWidth="1"/>
    <col min="12" max="12" width="38.7109375" bestFit="1" customWidth="1"/>
    <col min="13" max="14" width="36.140625" bestFit="1" customWidth="1"/>
    <col min="15" max="15" width="20.7109375" bestFit="1" customWidth="1"/>
    <col min="16" max="16" width="30.7109375" bestFit="1" customWidth="1"/>
    <col min="17" max="17" width="24.5703125" bestFit="1" customWidth="1"/>
    <col min="18" max="18" width="27.85546875" bestFit="1" customWidth="1"/>
    <col min="19" max="19" width="34.140625" bestFit="1" customWidth="1"/>
    <col min="20" max="20" width="19.85546875" bestFit="1" customWidth="1"/>
    <col min="21" max="21" width="31.5703125" bestFit="1" customWidth="1"/>
    <col min="22" max="22" width="19.140625" bestFit="1" customWidth="1"/>
    <col min="23" max="23" width="32.85546875" bestFit="1" customWidth="1"/>
    <col min="24" max="24" width="23.28515625" bestFit="1" customWidth="1"/>
    <col min="25" max="25" width="42.5703125" bestFit="1" customWidth="1"/>
    <col min="26" max="27" width="39.85546875" bestFit="1" customWidth="1"/>
    <col min="28" max="28" width="24.5703125" bestFit="1" customWidth="1"/>
    <col min="29" max="29" width="34.5703125" bestFit="1" customWidth="1"/>
    <col min="30" max="30" width="28.42578125" bestFit="1" customWidth="1"/>
    <col min="31" max="31" width="31.5703125" bestFit="1" customWidth="1"/>
    <col min="32" max="32" width="38" bestFit="1" customWidth="1"/>
    <col min="33" max="33" width="23.7109375" bestFit="1" customWidth="1"/>
    <col min="34" max="34" width="35.42578125" bestFit="1" customWidth="1"/>
    <col min="35" max="35" width="23" bestFit="1" customWidth="1"/>
    <col min="36" max="36" width="36.7109375" customWidth="1"/>
  </cols>
  <sheetData>
    <row r="1" spans="1:36" x14ac:dyDescent="0.25">
      <c r="A1" t="s">
        <v>257</v>
      </c>
      <c r="B1" t="s">
        <v>258</v>
      </c>
      <c r="C1" t="s">
        <v>2</v>
      </c>
      <c r="D1" t="s">
        <v>259</v>
      </c>
      <c r="E1" t="s">
        <v>54</v>
      </c>
      <c r="F1" t="s">
        <v>79</v>
      </c>
      <c r="G1" t="s">
        <v>50</v>
      </c>
      <c r="H1" t="s">
        <v>52</v>
      </c>
      <c r="I1" t="s">
        <v>43</v>
      </c>
      <c r="J1" t="s">
        <v>80</v>
      </c>
      <c r="K1" t="s">
        <v>299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268</v>
      </c>
      <c r="U1" t="s">
        <v>269</v>
      </c>
      <c r="V1" t="s">
        <v>270</v>
      </c>
      <c r="W1" t="s">
        <v>271</v>
      </c>
      <c r="X1" t="s">
        <v>300</v>
      </c>
      <c r="Y1" t="s">
        <v>272</v>
      </c>
      <c r="Z1" t="s">
        <v>273</v>
      </c>
      <c r="AA1" t="s">
        <v>274</v>
      </c>
      <c r="AB1" t="s">
        <v>275</v>
      </c>
      <c r="AC1" t="s">
        <v>276</v>
      </c>
      <c r="AD1" t="s">
        <v>277</v>
      </c>
      <c r="AE1" t="s">
        <v>278</v>
      </c>
      <c r="AF1" t="s">
        <v>279</v>
      </c>
      <c r="AG1" t="s">
        <v>280</v>
      </c>
      <c r="AH1" t="s">
        <v>281</v>
      </c>
      <c r="AI1" t="s">
        <v>282</v>
      </c>
      <c r="AJ1" t="s">
        <v>283</v>
      </c>
    </row>
    <row r="2" spans="1:36" hidden="1" x14ac:dyDescent="0.25">
      <c r="A2" s="2">
        <f>SUM(Blackout[[#This Row],[Just a Couple of Mercs]:[PlayerPlatinum.Mordus'' Calibrations]])</f>
        <v>1.2326388888888888E-2</v>
      </c>
      <c r="B2" s="2" t="s">
        <v>258</v>
      </c>
      <c r="C2" s="1" t="s">
        <v>108</v>
      </c>
      <c r="D2" s="1">
        <f>COUNT(Blackout[[#This Row],[Just a Couple of Mercs]:[PlayerPlatinum.Mordus'' Calibrations]])</f>
        <v>1</v>
      </c>
      <c r="E2" s="2"/>
      <c r="F2" s="2"/>
      <c r="G2" s="2"/>
      <c r="H2" s="2"/>
      <c r="I2" s="2">
        <v>1.2326388888888888E-2</v>
      </c>
      <c r="J2" s="2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idden="1" x14ac:dyDescent="0.25">
      <c r="A3" s="2">
        <f>SUM(Blackout[[#This Row],[Just a Couple of Mercs]:[PlayerPlatinum.Mordus'' Calibrations]])</f>
        <v>1.2326388888888888E-2</v>
      </c>
      <c r="B3" s="2" t="s">
        <v>258</v>
      </c>
      <c r="C3" s="1" t="s">
        <v>81</v>
      </c>
      <c r="D3" s="1">
        <f>COUNT(Blackout[[#This Row],[Just a Couple of Mercs]:[PlayerPlatinum.Mordus'' Calibrations]])</f>
        <v>1</v>
      </c>
      <c r="E3" s="2"/>
      <c r="F3" s="2"/>
      <c r="G3" s="2"/>
      <c r="H3" s="2"/>
      <c r="I3" s="2">
        <v>1.2326388888888888E-2</v>
      </c>
      <c r="J3" s="2"/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idden="1" x14ac:dyDescent="0.25">
      <c r="A4" s="2">
        <f>SUM(Blackout[[#This Row],[Just a Couple of Mercs]:[PlayerPlatinum.Mordus'' Calibrations]])</f>
        <v>1.4166666666666666E-2</v>
      </c>
      <c r="B4" s="2" t="s">
        <v>258</v>
      </c>
      <c r="C4" s="1" t="s">
        <v>109</v>
      </c>
      <c r="D4" s="1">
        <f>COUNT(Blackout[[#This Row],[Just a Couple of Mercs]:[PlayerPlatinum.Mordus'' Calibrations]])</f>
        <v>1</v>
      </c>
      <c r="E4" s="2"/>
      <c r="F4" s="2"/>
      <c r="G4" s="2"/>
      <c r="H4" s="2"/>
      <c r="I4" s="2">
        <v>1.4166666666666666E-2</v>
      </c>
      <c r="J4" s="2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idden="1" x14ac:dyDescent="0.25">
      <c r="A5" s="2">
        <f>SUM(Blackout[[#This Row],[Just a Couple of Mercs]:[PlayerPlatinum.Mordus'' Calibrations]])</f>
        <v>1.5833333333333335E-2</v>
      </c>
      <c r="B5" s="2" t="s">
        <v>258</v>
      </c>
      <c r="C5" s="1" t="s">
        <v>110</v>
      </c>
      <c r="D5" s="1">
        <f>COUNT(Blackout[[#This Row],[Just a Couple of Mercs]:[PlayerPlatinum.Mordus'' Calibrations]])</f>
        <v>1</v>
      </c>
      <c r="E5" s="2"/>
      <c r="F5" s="2"/>
      <c r="G5" s="2"/>
      <c r="H5" s="2"/>
      <c r="I5" s="2">
        <v>1.5833333333333335E-2</v>
      </c>
      <c r="J5" s="2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idden="1" x14ac:dyDescent="0.25">
      <c r="A6" s="2">
        <f>SUM(Blackout[[#This Row],[Just a Couple of Mercs]:[PlayerPlatinum.Mordus'' Calibrations]])</f>
        <v>1.699074074074074E-2</v>
      </c>
      <c r="B6" s="2" t="s">
        <v>258</v>
      </c>
      <c r="C6" s="1" t="s">
        <v>82</v>
      </c>
      <c r="D6" s="1">
        <f>COUNT(Blackout[[#This Row],[Just a Couple of Mercs]:[PlayerPlatinum.Mordus'' Calibrations]])</f>
        <v>1</v>
      </c>
      <c r="E6" s="2"/>
      <c r="F6" s="2"/>
      <c r="G6" s="2"/>
      <c r="H6" s="2"/>
      <c r="I6" s="2">
        <v>1.699074074074074E-2</v>
      </c>
      <c r="J6" s="2"/>
      <c r="K6" s="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hidden="1" x14ac:dyDescent="0.25">
      <c r="A7" s="2">
        <f>SUM(Blackout[[#This Row],[Just a Couple of Mercs]:[PlayerPlatinum.Mordus'' Calibrations]])</f>
        <v>2.9513888888888888E-2</v>
      </c>
      <c r="B7" s="2" t="s">
        <v>258</v>
      </c>
      <c r="C7" s="1" t="s">
        <v>105</v>
      </c>
      <c r="D7" s="1">
        <f>COUNT(Blackout[[#This Row],[Just a Couple of Mercs]:[PlayerPlatinum.Mordus'' Calibrations]])</f>
        <v>2</v>
      </c>
      <c r="E7" s="2"/>
      <c r="F7" s="2"/>
      <c r="G7" s="2"/>
      <c r="H7" s="2"/>
      <c r="I7" s="2">
        <v>1.4027777777777778E-2</v>
      </c>
      <c r="J7" s="2"/>
      <c r="K7" s="1" t="s">
        <v>105</v>
      </c>
      <c r="L7" s="2"/>
      <c r="M7" s="2"/>
      <c r="N7" s="2"/>
      <c r="O7" s="2"/>
      <c r="P7" s="2"/>
      <c r="Q7" s="2"/>
      <c r="R7" s="2">
        <v>1.5486111111111112E-2</v>
      </c>
      <c r="S7" s="2"/>
      <c r="T7" s="2"/>
      <c r="U7" s="2"/>
      <c r="V7" s="2"/>
      <c r="W7" s="2"/>
      <c r="X7" s="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hidden="1" x14ac:dyDescent="0.25">
      <c r="A8" s="2">
        <f>SUM(Blackout[[#This Row],[Just a Couple of Mercs]:[PlayerPlatinum.Mordus'' Calibrations]])</f>
        <v>3.3344907407407406E-2</v>
      </c>
      <c r="B8" s="2" t="s">
        <v>258</v>
      </c>
      <c r="C8" s="1" t="s">
        <v>57</v>
      </c>
      <c r="D8" s="1">
        <f>COUNT(Blackout[[#This Row],[Just a Couple of Mercs]:[PlayerPlatinum.Mordus'' Calibrations]])</f>
        <v>1</v>
      </c>
      <c r="E8" s="2">
        <v>4.1342592592592591E-2</v>
      </c>
      <c r="F8" s="2">
        <v>4.7129629629629625E-2</v>
      </c>
      <c r="G8" s="2"/>
      <c r="H8" s="2"/>
      <c r="I8" s="2"/>
      <c r="J8" s="2">
        <v>3.3344907407407406E-2</v>
      </c>
      <c r="K8" s="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idden="1" x14ac:dyDescent="0.25">
      <c r="A9" s="2">
        <f>SUM(Blackout[[#This Row],[Just a Couple of Mercs]:[PlayerPlatinum.Mordus'' Calibrations]])</f>
        <v>4.5578703703703705E-2</v>
      </c>
      <c r="B9" s="2" t="s">
        <v>258</v>
      </c>
      <c r="C9" s="1" t="s">
        <v>51</v>
      </c>
      <c r="D9" s="1">
        <f>COUNT(Blackout[[#This Row],[Just a Couple of Mercs]:[PlayerPlatinum.Mordus'' Calibrations]])</f>
        <v>2</v>
      </c>
      <c r="E9" s="2"/>
      <c r="F9" s="2"/>
      <c r="G9" s="2"/>
      <c r="H9" s="2"/>
      <c r="I9" s="2">
        <v>1.4166666666666666E-2</v>
      </c>
      <c r="J9" s="2"/>
      <c r="K9" s="1" t="s">
        <v>51</v>
      </c>
      <c r="L9" s="2"/>
      <c r="M9" s="2"/>
      <c r="N9" s="2"/>
      <c r="O9" s="2"/>
      <c r="P9" s="2"/>
      <c r="Q9" s="2"/>
      <c r="R9" s="2"/>
      <c r="S9" s="2">
        <v>3.1412037037037037E-2</v>
      </c>
      <c r="T9" s="2"/>
      <c r="U9" s="2"/>
      <c r="V9" s="2"/>
      <c r="W9" s="2"/>
      <c r="X9" s="1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idden="1" x14ac:dyDescent="0.25">
      <c r="A10" s="2">
        <f>SUM(Blackout[[#This Row],[Just a Couple of Mercs]:[PlayerPlatinum.Mordus'' Calibrations]])</f>
        <v>4.7997685185185185E-2</v>
      </c>
      <c r="B10" s="2" t="s">
        <v>258</v>
      </c>
      <c r="C10" s="1" t="s">
        <v>56</v>
      </c>
      <c r="D10" s="1">
        <f>COUNT(Blackout[[#This Row],[Just a Couple of Mercs]:[PlayerPlatinum.Mordus'' Calibrations]])</f>
        <v>2</v>
      </c>
      <c r="E10" s="2">
        <v>1.5127314814814816E-2</v>
      </c>
      <c r="F10" s="2"/>
      <c r="G10" s="2"/>
      <c r="H10" s="2"/>
      <c r="I10" s="2"/>
      <c r="J10" s="2"/>
      <c r="K10" s="1" t="s">
        <v>56</v>
      </c>
      <c r="L10" s="2"/>
      <c r="M10" s="2"/>
      <c r="N10" s="2"/>
      <c r="O10" s="2"/>
      <c r="P10" s="2"/>
      <c r="Q10" s="2">
        <v>1.5763888888888886E-2</v>
      </c>
      <c r="R10" s="2"/>
      <c r="S10" s="2"/>
      <c r="T10" s="2"/>
      <c r="U10" s="2">
        <v>3.2233796296296295E-2</v>
      </c>
      <c r="V10" s="2"/>
      <c r="W10" s="2"/>
      <c r="X10" s="1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idden="1" x14ac:dyDescent="0.25">
      <c r="A11" s="2">
        <f>SUM(Blackout[[#This Row],[Just a Couple of Mercs]:[PlayerPlatinum.Mordus'' Calibrations]])</f>
        <v>6.7731481481481476E-2</v>
      </c>
      <c r="B11" s="2" t="s">
        <v>258</v>
      </c>
      <c r="C11" s="1" t="s">
        <v>55</v>
      </c>
      <c r="D11" s="1">
        <f>COUNT(Blackout[[#This Row],[Just a Couple of Mercs]:[PlayerPlatinum.Mordus'' Calibrations]])</f>
        <v>2</v>
      </c>
      <c r="E11" s="2">
        <v>1.2094907407407408E-2</v>
      </c>
      <c r="F11" s="2"/>
      <c r="G11" s="2"/>
      <c r="H11" s="2"/>
      <c r="I11" s="2"/>
      <c r="J11" s="2"/>
      <c r="K11" s="1" t="s">
        <v>55</v>
      </c>
      <c r="L11" s="2"/>
      <c r="M11" s="2"/>
      <c r="N11" s="2"/>
      <c r="O11" s="2"/>
      <c r="P11" s="2"/>
      <c r="Q11" s="2"/>
      <c r="R11" s="2"/>
      <c r="S11" s="2"/>
      <c r="T11" s="2"/>
      <c r="U11" s="2">
        <v>1.8969907407407408E-2</v>
      </c>
      <c r="V11" s="2"/>
      <c r="W11" s="2"/>
      <c r="X11" s="1" t="s">
        <v>55</v>
      </c>
      <c r="Y11" s="2"/>
      <c r="Z11" s="2"/>
      <c r="AA11" s="2"/>
      <c r="AB11" s="2"/>
      <c r="AC11" s="2"/>
      <c r="AD11" s="2"/>
      <c r="AE11" s="2"/>
      <c r="AF11" s="2"/>
      <c r="AG11" s="2"/>
      <c r="AH11" s="2">
        <v>4.8761574074074075E-2</v>
      </c>
      <c r="AI11" s="2"/>
      <c r="AJ11" s="2"/>
    </row>
    <row r="12" spans="1:36" hidden="1" x14ac:dyDescent="0.25">
      <c r="A12" s="2">
        <f>SUM(Blackout[[#This Row],[Just a Couple of Mercs]:[PlayerPlatinum.Mordus'' Calibrations]])</f>
        <v>0.11268518518518518</v>
      </c>
      <c r="B12" s="2" t="s">
        <v>258</v>
      </c>
      <c r="C12" s="1" t="s">
        <v>47</v>
      </c>
      <c r="D12" s="1">
        <f>COUNT(Blackout[[#This Row],[Just a Couple of Mercs]:[PlayerPlatinum.Mordus'' Calibrations]])</f>
        <v>8</v>
      </c>
      <c r="E12" s="2"/>
      <c r="F12" s="2"/>
      <c r="G12" s="2"/>
      <c r="H12" s="2"/>
      <c r="I12" s="2">
        <v>8.9004629629629625E-3</v>
      </c>
      <c r="J12" s="2"/>
      <c r="K12" s="1" t="s">
        <v>47</v>
      </c>
      <c r="L12" s="2"/>
      <c r="M12" s="2"/>
      <c r="N12" s="2"/>
      <c r="O12" s="2">
        <v>1.2118055555555556E-2</v>
      </c>
      <c r="P12" s="2">
        <v>1.2615740740740742E-2</v>
      </c>
      <c r="Q12" s="2">
        <v>1.1770833333333333E-2</v>
      </c>
      <c r="R12" s="2">
        <v>1.1180555555555556E-2</v>
      </c>
      <c r="S12" s="2"/>
      <c r="T12" s="2"/>
      <c r="U12" s="2">
        <v>1.6932870370370369E-2</v>
      </c>
      <c r="V12" s="2">
        <v>2.0196759259259258E-2</v>
      </c>
      <c r="W12" s="2">
        <v>1.8969907407407408E-2</v>
      </c>
      <c r="X12" s="1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idden="1" x14ac:dyDescent="0.25">
      <c r="A13" s="2">
        <f>SUM(Blackout[[#This Row],[Just a Couple of Mercs]:[PlayerPlatinum.Mordus'' Calibrations]])</f>
        <v>0.11388888888888889</v>
      </c>
      <c r="B13" s="2" t="s">
        <v>258</v>
      </c>
      <c r="C13" s="1" t="s">
        <v>28</v>
      </c>
      <c r="D13" s="1">
        <f>COUNT(Blackout[[#This Row],[Just a Couple of Mercs]:[PlayerPlatinum.Mordus'' Calibrations]])</f>
        <v>8</v>
      </c>
      <c r="E13" s="2"/>
      <c r="F13" s="2"/>
      <c r="G13" s="2"/>
      <c r="H13" s="2">
        <v>1.2905092592592591E-2</v>
      </c>
      <c r="I13" s="2">
        <v>8.8078703703703704E-3</v>
      </c>
      <c r="J13" s="2"/>
      <c r="K13" s="1" t="s">
        <v>28</v>
      </c>
      <c r="L13" s="2">
        <v>1.53125E-2</v>
      </c>
      <c r="M13" s="2"/>
      <c r="N13" s="2"/>
      <c r="O13" s="2">
        <v>1.3854166666666666E-2</v>
      </c>
      <c r="P13" s="2">
        <v>1.5405092592592593E-2</v>
      </c>
      <c r="Q13" s="2">
        <v>1.3611111111111114E-2</v>
      </c>
      <c r="R13" s="2">
        <v>1.4421296296296295E-2</v>
      </c>
      <c r="S13" s="2"/>
      <c r="T13" s="2">
        <v>1.9571759259259257E-2</v>
      </c>
      <c r="U13" s="2"/>
      <c r="V13" s="2"/>
      <c r="W13" s="2"/>
      <c r="X13" s="1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idden="1" x14ac:dyDescent="0.25">
      <c r="A14" s="2">
        <f>SUM(Blackout[[#This Row],[Just a Couple of Mercs]:[PlayerPlatinum.Mordus'' Calibrations]])</f>
        <v>0.12725694444444444</v>
      </c>
      <c r="B14" s="2" t="s">
        <v>258</v>
      </c>
      <c r="C14" s="1" t="s">
        <v>39</v>
      </c>
      <c r="D14" s="1">
        <f>COUNT(Blackout[[#This Row],[Just a Couple of Mercs]:[PlayerPlatinum.Mordus'' Calibrations]])</f>
        <v>9</v>
      </c>
      <c r="E14" s="2">
        <v>9.8958333333333329E-3</v>
      </c>
      <c r="F14" s="2"/>
      <c r="G14" s="2"/>
      <c r="H14" s="2"/>
      <c r="I14" s="2">
        <v>8.9004629629629625E-3</v>
      </c>
      <c r="J14" s="2"/>
      <c r="K14" s="1" t="s">
        <v>39</v>
      </c>
      <c r="L14" s="2"/>
      <c r="M14" s="2"/>
      <c r="N14" s="2"/>
      <c r="O14" s="2">
        <v>1.2118055555555556E-2</v>
      </c>
      <c r="P14" s="2">
        <v>1.2615740740740742E-2</v>
      </c>
      <c r="Q14" s="2">
        <v>1.1770833333333333E-2</v>
      </c>
      <c r="R14" s="2">
        <v>1.1180555555555556E-2</v>
      </c>
      <c r="S14" s="2"/>
      <c r="T14" s="2"/>
      <c r="U14" s="2">
        <v>1.34375E-2</v>
      </c>
      <c r="V14" s="2">
        <v>1.6863425925925928E-2</v>
      </c>
      <c r="W14" s="2">
        <v>1.7835648148148149E-2</v>
      </c>
      <c r="X14" s="1" t="s">
        <v>39</v>
      </c>
      <c r="Y14" s="2"/>
      <c r="Z14" s="2"/>
      <c r="AA14" s="2"/>
      <c r="AB14" s="2"/>
      <c r="AC14" s="2"/>
      <c r="AD14" s="2"/>
      <c r="AE14" s="2"/>
      <c r="AF14" s="2"/>
      <c r="AG14" s="2"/>
      <c r="AH14" s="2">
        <v>2.2534722222222223E-2</v>
      </c>
      <c r="AI14" s="2"/>
      <c r="AJ14" s="2"/>
    </row>
    <row r="15" spans="1:36" hidden="1" x14ac:dyDescent="0.25">
      <c r="A15" s="2">
        <f>SUM(Blackout[[#This Row],[Just a Couple of Mercs]:[PlayerPlatinum.Mordus'' Calibrations]])</f>
        <v>0.13310185185185186</v>
      </c>
      <c r="B15" s="2" t="s">
        <v>258</v>
      </c>
      <c r="C15" s="1" t="s">
        <v>48</v>
      </c>
      <c r="D15" s="1">
        <f>COUNT(Blackout[[#This Row],[Just a Couple of Mercs]:[PlayerPlatinum.Mordus'' Calibrations]])</f>
        <v>8</v>
      </c>
      <c r="E15" s="2">
        <v>1.3217592592592593E-2</v>
      </c>
      <c r="F15" s="2"/>
      <c r="G15" s="2"/>
      <c r="H15" s="2"/>
      <c r="I15" s="2"/>
      <c r="J15" s="2">
        <v>1.3495370370370371E-2</v>
      </c>
      <c r="K15" s="1" t="s">
        <v>48</v>
      </c>
      <c r="L15" s="2">
        <v>1.3541666666666667E-2</v>
      </c>
      <c r="M15" s="2">
        <v>1.3449074074074073E-2</v>
      </c>
      <c r="N15" s="2">
        <v>1.0833333333333334E-2</v>
      </c>
      <c r="O15" s="2"/>
      <c r="P15" s="2"/>
      <c r="Q15" s="2">
        <v>1.2858796296296297E-2</v>
      </c>
      <c r="R15" s="2">
        <v>1.6180555555555556E-2</v>
      </c>
      <c r="S15" s="2"/>
      <c r="T15" s="2"/>
      <c r="U15" s="2">
        <v>2.3009259259259257E-2</v>
      </c>
      <c r="V15" s="2">
        <v>2.97337962962963E-2</v>
      </c>
      <c r="W15" s="2"/>
      <c r="X15" s="1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idden="1" x14ac:dyDescent="0.25">
      <c r="A16" s="2">
        <f>SUM(Blackout[[#This Row],[Just a Couple of Mercs]:[PlayerPlatinum.Mordus'' Calibrations]])</f>
        <v>0.14281250000000001</v>
      </c>
      <c r="B16" s="2" t="s">
        <v>258</v>
      </c>
      <c r="C16" s="1" t="s">
        <v>25</v>
      </c>
      <c r="D16" s="1">
        <f>COUNT(Blackout[[#This Row],[Just a Couple of Mercs]:[PlayerPlatinum.Mordus'' Calibrations]])</f>
        <v>10</v>
      </c>
      <c r="E16" s="2">
        <v>1.1006944444444444E-2</v>
      </c>
      <c r="F16" s="2"/>
      <c r="G16" s="2"/>
      <c r="H16" s="2"/>
      <c r="I16" s="2"/>
      <c r="J16" s="2"/>
      <c r="K16" s="1" t="s">
        <v>25</v>
      </c>
      <c r="L16" s="2">
        <v>1.1168981481481481E-2</v>
      </c>
      <c r="M16" s="2">
        <v>1.0694444444444444E-2</v>
      </c>
      <c r="N16" s="2">
        <v>9.5949074074074079E-3</v>
      </c>
      <c r="O16" s="2">
        <v>1.2118055555555556E-2</v>
      </c>
      <c r="P16" s="2">
        <v>1.2615740740740742E-2</v>
      </c>
      <c r="Q16" s="2">
        <v>1.1770833333333333E-2</v>
      </c>
      <c r="R16" s="2">
        <v>1.255787037037037E-2</v>
      </c>
      <c r="S16" s="2"/>
      <c r="T16" s="2"/>
      <c r="U16" s="2">
        <v>1.525462962962963E-2</v>
      </c>
      <c r="V16" s="2">
        <v>1.9409722222222221E-2</v>
      </c>
      <c r="W16" s="2"/>
      <c r="X16" s="1" t="s">
        <v>25</v>
      </c>
      <c r="Y16" s="2"/>
      <c r="Z16" s="2"/>
      <c r="AA16" s="2"/>
      <c r="AB16" s="2"/>
      <c r="AC16" s="2"/>
      <c r="AD16" s="2"/>
      <c r="AE16" s="2"/>
      <c r="AF16" s="2"/>
      <c r="AG16" s="2"/>
      <c r="AH16" s="2">
        <v>2.7627314814814813E-2</v>
      </c>
      <c r="AI16" s="2"/>
      <c r="AJ16" s="2"/>
    </row>
    <row r="17" spans="1:36" hidden="1" x14ac:dyDescent="0.25">
      <c r="A17" s="2">
        <f>SUM(Blackout[[#This Row],[Just a Couple of Mercs]:[PlayerPlatinum.Mordus'' Calibrations]])</f>
        <v>0.15055555555555553</v>
      </c>
      <c r="B17" s="2" t="s">
        <v>258</v>
      </c>
      <c r="C17" s="1" t="s">
        <v>13</v>
      </c>
      <c r="D17" s="1">
        <f>COUNT(Blackout[[#This Row],[Just a Couple of Mercs]:[PlayerPlatinum.Mordus'' Calibrations]])</f>
        <v>10</v>
      </c>
      <c r="E17" s="2">
        <v>1.2881944444444446E-2</v>
      </c>
      <c r="F17" s="2"/>
      <c r="G17" s="2"/>
      <c r="H17" s="2">
        <v>1.2905092592592591E-2</v>
      </c>
      <c r="I17" s="2">
        <v>8.8078703703703704E-3</v>
      </c>
      <c r="J17" s="2"/>
      <c r="K17" s="1" t="s">
        <v>13</v>
      </c>
      <c r="L17" s="2">
        <v>1.53125E-2</v>
      </c>
      <c r="M17" s="2"/>
      <c r="N17" s="2"/>
      <c r="O17" s="2">
        <v>1.4131944444444445E-2</v>
      </c>
      <c r="P17" s="2">
        <v>1.5405092592592593E-2</v>
      </c>
      <c r="Q17" s="2">
        <v>1.4560185185185183E-2</v>
      </c>
      <c r="R17" s="2">
        <v>1.4421296296296295E-2</v>
      </c>
      <c r="S17" s="2">
        <v>1.9039351851851852E-2</v>
      </c>
      <c r="T17" s="2">
        <v>1.9571759259259257E-2</v>
      </c>
      <c r="U17" s="2">
        <v>1.6400462962962964E-2</v>
      </c>
      <c r="V17" s="2"/>
      <c r="W17" s="2"/>
      <c r="X17" s="1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idden="1" x14ac:dyDescent="0.25">
      <c r="A18" s="2">
        <f>SUM(Blackout[[#This Row],[Just a Couple of Mercs]:[PlayerPlatinum.Mordus'' Calibrations]])</f>
        <v>0.16326388888888888</v>
      </c>
      <c r="B18" s="2" t="s">
        <v>258</v>
      </c>
      <c r="C18" s="1" t="s">
        <v>91</v>
      </c>
      <c r="D18" s="1">
        <f>COUNT(Blackout[[#This Row],[Just a Couple of Mercs]:[PlayerPlatinum.Mordus'' Calibrations]])</f>
        <v>10</v>
      </c>
      <c r="E18" s="2">
        <v>1.6828703703703703E-2</v>
      </c>
      <c r="F18" s="2">
        <v>1.4756944444444446E-2</v>
      </c>
      <c r="G18" s="2"/>
      <c r="H18" s="2"/>
      <c r="I18" s="2"/>
      <c r="J18" s="2">
        <v>1.5069444444444443E-2</v>
      </c>
      <c r="K18" s="1" t="s">
        <v>91</v>
      </c>
      <c r="L18" s="2"/>
      <c r="M18" s="2"/>
      <c r="N18" s="2"/>
      <c r="O18" s="2">
        <v>1.4374999999999999E-2</v>
      </c>
      <c r="P18" s="2">
        <v>1.9490740740740743E-2</v>
      </c>
      <c r="Q18" s="2">
        <v>1.5844907407407408E-2</v>
      </c>
      <c r="R18" s="2">
        <v>1.2129629629629629E-2</v>
      </c>
      <c r="S18" s="2">
        <v>1.7962962962962962E-2</v>
      </c>
      <c r="T18" s="2">
        <v>1.7453703703703704E-2</v>
      </c>
      <c r="U18" s="2"/>
      <c r="V18" s="2"/>
      <c r="W18" s="2"/>
      <c r="X18" s="1" t="s">
        <v>91</v>
      </c>
      <c r="Y18" s="2">
        <v>1.5416666666666667E-2</v>
      </c>
      <c r="Z18" s="2">
        <v>2.2118055555555557E-2</v>
      </c>
      <c r="AA18" s="2">
        <v>1.3402777777777777E-2</v>
      </c>
      <c r="AB18" s="2"/>
      <c r="AC18" s="2"/>
      <c r="AD18" s="2"/>
      <c r="AE18" s="2"/>
      <c r="AF18" s="2"/>
      <c r="AG18" s="2"/>
      <c r="AH18" s="2"/>
      <c r="AI18" s="2"/>
      <c r="AJ18" s="2"/>
    </row>
    <row r="19" spans="1:36" hidden="1" x14ac:dyDescent="0.25">
      <c r="A19" s="2">
        <f>SUM(Blackout[[#This Row],[Just a Couple of Mercs]:[PlayerPlatinum.Mordus'' Calibrations]])</f>
        <v>0.18995370370370371</v>
      </c>
      <c r="B19" s="2" t="s">
        <v>258</v>
      </c>
      <c r="C19" s="1" t="s">
        <v>93</v>
      </c>
      <c r="D19" s="1">
        <f>COUNT(Blackout[[#This Row],[Just a Couple of Mercs]:[PlayerPlatinum.Mordus'' Calibrations]])</f>
        <v>8</v>
      </c>
      <c r="E19" s="2">
        <v>1.2499999999999999E-2</v>
      </c>
      <c r="F19" s="2">
        <v>1.2974537037037036E-2</v>
      </c>
      <c r="G19" s="2"/>
      <c r="H19" s="2"/>
      <c r="I19" s="2"/>
      <c r="J19" s="2">
        <v>1.3703703703703704E-2</v>
      </c>
      <c r="K19" s="1" t="s">
        <v>93</v>
      </c>
      <c r="L19" s="2"/>
      <c r="M19" s="2"/>
      <c r="N19" s="2"/>
      <c r="O19" s="2"/>
      <c r="P19" s="2"/>
      <c r="Q19" s="2"/>
      <c r="R19" s="2">
        <v>1.275462962962963E-2</v>
      </c>
      <c r="S19" s="2"/>
      <c r="T19" s="2"/>
      <c r="U19" s="2"/>
      <c r="V19" s="2"/>
      <c r="W19" s="2"/>
      <c r="X19" s="1" t="s">
        <v>93</v>
      </c>
      <c r="Y19" s="2">
        <v>1.5416666666666667E-2</v>
      </c>
      <c r="Z19" s="2"/>
      <c r="AA19" s="2"/>
      <c r="AB19" s="2"/>
      <c r="AC19" s="2"/>
      <c r="AD19" s="2"/>
      <c r="AE19" s="2">
        <v>1.8402777777777778E-2</v>
      </c>
      <c r="AF19" s="2">
        <v>2.5451388888888888E-2</v>
      </c>
      <c r="AG19" s="2">
        <v>2.7349537037037037E-2</v>
      </c>
      <c r="AH19" s="2">
        <v>3.7511574074074072E-2</v>
      </c>
      <c r="AI19" s="2">
        <v>3.936342592592592E-2</v>
      </c>
      <c r="AJ19" s="2"/>
    </row>
    <row r="20" spans="1:36" hidden="1" x14ac:dyDescent="0.25">
      <c r="A20" s="2">
        <f>SUM(Blackout[[#This Row],[Just a Couple of Mercs]:[PlayerPlatinum.Mordus'' Calibrations]])</f>
        <v>0.20023148148148148</v>
      </c>
      <c r="B20" s="2" t="s">
        <v>258</v>
      </c>
      <c r="C20" s="1" t="s">
        <v>12</v>
      </c>
      <c r="D20" s="1">
        <f>COUNT(Blackout[[#This Row],[Just a Couple of Mercs]:[PlayerPlatinum.Mordus'' Calibrations]])</f>
        <v>13</v>
      </c>
      <c r="E20" s="2"/>
      <c r="F20" s="2"/>
      <c r="G20" s="2"/>
      <c r="H20" s="2"/>
      <c r="I20" s="2">
        <v>1.4027777777777778E-2</v>
      </c>
      <c r="J20" s="2"/>
      <c r="K20" s="1" t="s">
        <v>12</v>
      </c>
      <c r="L20" s="2">
        <v>1.1331018518518518E-2</v>
      </c>
      <c r="M20" s="2">
        <v>1.0902777777777777E-2</v>
      </c>
      <c r="N20" s="2">
        <v>1.0543981481481481E-2</v>
      </c>
      <c r="O20" s="2">
        <v>1.2592592592592593E-2</v>
      </c>
      <c r="P20" s="2">
        <v>1.4143518518518519E-2</v>
      </c>
      <c r="Q20" s="2">
        <v>1.2094907407407408E-2</v>
      </c>
      <c r="R20" s="2"/>
      <c r="S20" s="2"/>
      <c r="T20" s="2">
        <v>1.712962962962963E-2</v>
      </c>
      <c r="U20" s="2">
        <v>1.9953703703703706E-2</v>
      </c>
      <c r="V20" s="2">
        <v>2.4432870370370369E-2</v>
      </c>
      <c r="W20" s="2">
        <v>1.7199074074074071E-2</v>
      </c>
      <c r="X20" s="1" t="s">
        <v>12</v>
      </c>
      <c r="Y20" s="2"/>
      <c r="Z20" s="2"/>
      <c r="AA20" s="2"/>
      <c r="AB20" s="2"/>
      <c r="AC20" s="2">
        <v>1.9675925925925927E-2</v>
      </c>
      <c r="AD20" s="2">
        <v>1.6203703703703703E-2</v>
      </c>
      <c r="AE20" s="2"/>
      <c r="AF20" s="2"/>
      <c r="AG20" s="2"/>
      <c r="AH20" s="2"/>
      <c r="AI20" s="2"/>
      <c r="AJ20" s="2"/>
    </row>
    <row r="21" spans="1:36" hidden="1" x14ac:dyDescent="0.25">
      <c r="A21" s="2">
        <f>SUM(Blackout[[#This Row],[Just a Couple of Mercs]:[PlayerPlatinum.Mordus'' Calibrations]])</f>
        <v>0.25303240740740746</v>
      </c>
      <c r="B21" s="2" t="s">
        <v>258</v>
      </c>
      <c r="C21" s="1" t="s">
        <v>27</v>
      </c>
      <c r="D21" s="1">
        <f>COUNT(Blackout[[#This Row],[Just a Couple of Mercs]:[PlayerPlatinum.Mordus'' Calibrations]])</f>
        <v>16</v>
      </c>
      <c r="E21" s="2">
        <v>1.269675925925926E-2</v>
      </c>
      <c r="F21" s="2">
        <v>1.34375E-2</v>
      </c>
      <c r="G21" s="2">
        <v>1.2569444444444446E-2</v>
      </c>
      <c r="H21" s="2">
        <v>1.1377314814814814E-2</v>
      </c>
      <c r="I21" s="2">
        <v>1.1249999999999998E-2</v>
      </c>
      <c r="J21" s="2">
        <v>1.4768518518518519E-2</v>
      </c>
      <c r="K21" s="1" t="s">
        <v>27</v>
      </c>
      <c r="L21" s="2">
        <v>1.1331018518518518E-2</v>
      </c>
      <c r="M21" s="2">
        <v>1.0902777777777777E-2</v>
      </c>
      <c r="N21" s="2">
        <v>1.0543981481481481E-2</v>
      </c>
      <c r="O21" s="2">
        <v>1.252314814814815E-2</v>
      </c>
      <c r="P21" s="2">
        <v>1.4641203703703703E-2</v>
      </c>
      <c r="Q21" s="2">
        <v>1.4814814814814814E-2</v>
      </c>
      <c r="R21" s="2">
        <v>1.4050925925925927E-2</v>
      </c>
      <c r="S21" s="2">
        <v>2.0370370370370369E-2</v>
      </c>
      <c r="T21" s="2">
        <v>2.2210648148148149E-2</v>
      </c>
      <c r="U21" s="2">
        <v>1.8842592592592591E-2</v>
      </c>
      <c r="V21" s="2">
        <v>2.4201388888888887E-2</v>
      </c>
      <c r="W21" s="2">
        <v>2.8634259259259262E-2</v>
      </c>
      <c r="X21" s="1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idden="1" x14ac:dyDescent="0.25">
      <c r="A22" s="2">
        <f>SUM(Blackout[[#This Row],[Just a Couple of Mercs]:[PlayerPlatinum.Mordus'' Calibrations]])</f>
        <v>0.25541666666666663</v>
      </c>
      <c r="B22" s="2" t="s">
        <v>258</v>
      </c>
      <c r="C22" s="1" t="s">
        <v>14</v>
      </c>
      <c r="D22" s="1">
        <f>COUNT(Blackout[[#This Row],[Just a Couple of Mercs]:[PlayerPlatinum.Mordus'' Calibrations]])</f>
        <v>15</v>
      </c>
      <c r="E22" s="2">
        <v>1.1851851851851851E-2</v>
      </c>
      <c r="F22" s="2">
        <v>1.4444444444444446E-2</v>
      </c>
      <c r="G22" s="2"/>
      <c r="H22" s="2"/>
      <c r="I22" s="2"/>
      <c r="J22" s="2">
        <v>1.3310185185185187E-2</v>
      </c>
      <c r="K22" s="1" t="s">
        <v>14</v>
      </c>
      <c r="L22" s="2">
        <v>1.3252314814814814E-2</v>
      </c>
      <c r="M22" s="2">
        <v>1.2893518518518519E-2</v>
      </c>
      <c r="N22" s="2">
        <v>1.1805555555555555E-2</v>
      </c>
      <c r="O22" s="2">
        <v>1.315972222222222E-2</v>
      </c>
      <c r="P22" s="2">
        <v>1.6967592592592593E-2</v>
      </c>
      <c r="Q22" s="2">
        <v>1.3171296296296294E-2</v>
      </c>
      <c r="R22" s="2">
        <v>1.6932870370370369E-2</v>
      </c>
      <c r="S22" s="2">
        <v>2.3796296296296298E-2</v>
      </c>
      <c r="T22" s="2">
        <v>2.1539351851851851E-2</v>
      </c>
      <c r="U22" s="2">
        <v>1.9872685185185184E-2</v>
      </c>
      <c r="V22" s="2">
        <v>2.0243055555555552E-2</v>
      </c>
      <c r="W22" s="2">
        <v>2.6516203703703698E-2</v>
      </c>
      <c r="X22" s="1" t="s">
        <v>14</v>
      </c>
      <c r="Y22" s="2"/>
      <c r="Z22" s="2">
        <v>1.9907407407407408E-2</v>
      </c>
      <c r="AA22" s="2">
        <v>1.2048611111111112E-2</v>
      </c>
      <c r="AB22" s="2"/>
      <c r="AC22" s="2"/>
      <c r="AD22" s="2"/>
      <c r="AE22" s="2"/>
      <c r="AF22" s="2"/>
      <c r="AG22" s="2"/>
      <c r="AH22" s="2"/>
      <c r="AI22" s="2"/>
      <c r="AJ22" s="2"/>
    </row>
    <row r="23" spans="1:36" hidden="1" x14ac:dyDescent="0.25">
      <c r="A23" s="2">
        <f>SUM(Blackout[[#This Row],[Just a Couple of Mercs]:[PlayerPlatinum.Mordus'' Calibrations]])</f>
        <v>0.27380787037037035</v>
      </c>
      <c r="B23" s="2" t="s">
        <v>258</v>
      </c>
      <c r="C23" s="1" t="s">
        <v>23</v>
      </c>
      <c r="D23" s="1">
        <f>COUNT(Blackout[[#This Row],[Just a Couple of Mercs]:[PlayerPlatinum.Mordus'' Calibrations]])</f>
        <v>16</v>
      </c>
      <c r="E23" s="2">
        <v>1.0868055555555556E-2</v>
      </c>
      <c r="F23" s="2">
        <v>1.3946759259259258E-2</v>
      </c>
      <c r="G23" s="2"/>
      <c r="H23" s="2"/>
      <c r="I23" s="2"/>
      <c r="J23" s="2">
        <v>1.238425925925926E-2</v>
      </c>
      <c r="K23" s="1" t="s">
        <v>23</v>
      </c>
      <c r="L23" s="2">
        <v>1.1331018518518518E-2</v>
      </c>
      <c r="M23" s="2">
        <v>1.0902777777777777E-2</v>
      </c>
      <c r="N23" s="2">
        <v>1.0543981481481481E-2</v>
      </c>
      <c r="O23" s="2">
        <v>1.252314814814815E-2</v>
      </c>
      <c r="P23" s="2">
        <v>1.9224537037037037E-2</v>
      </c>
      <c r="Q23" s="2"/>
      <c r="R23" s="2">
        <v>1.4849537037037036E-2</v>
      </c>
      <c r="S23" s="2"/>
      <c r="T23" s="2">
        <v>1.818287037037037E-2</v>
      </c>
      <c r="U23" s="2">
        <v>1.3599537037037037E-2</v>
      </c>
      <c r="V23" s="2">
        <v>1.9756944444444445E-2</v>
      </c>
      <c r="W23" s="2">
        <v>2.6932870370370371E-2</v>
      </c>
      <c r="X23" s="1" t="s">
        <v>23</v>
      </c>
      <c r="Y23" s="2"/>
      <c r="Z23" s="2">
        <v>1.9907407407407408E-2</v>
      </c>
      <c r="AA23" s="2">
        <v>1.2048611111111112E-2</v>
      </c>
      <c r="AB23" s="2"/>
      <c r="AC23" s="2">
        <v>1.9675925925925927E-2</v>
      </c>
      <c r="AD23" s="2">
        <v>1.6203703703703703E-2</v>
      </c>
      <c r="AE23" s="2"/>
      <c r="AF23" s="2"/>
      <c r="AG23" s="2"/>
      <c r="AH23" s="2">
        <v>3.5740740740740747E-2</v>
      </c>
      <c r="AI23" s="2"/>
      <c r="AJ23" s="2"/>
    </row>
    <row r="24" spans="1:36" hidden="1" x14ac:dyDescent="0.25">
      <c r="A24" s="2">
        <f>SUM(Blackout[[#This Row],[Just a Couple of Mercs]:[PlayerPlatinum.Mordus'' Calibrations]])</f>
        <v>0.31460648148148146</v>
      </c>
      <c r="B24" s="2" t="s">
        <v>258</v>
      </c>
      <c r="C24" s="1" t="s">
        <v>16</v>
      </c>
      <c r="D24" s="1">
        <f>COUNT(Blackout[[#This Row],[Just a Couple of Mercs]:[PlayerPlatinum.Mordus'' Calibrations]])</f>
        <v>16</v>
      </c>
      <c r="E24" s="2"/>
      <c r="F24" s="2"/>
      <c r="G24" s="2"/>
      <c r="H24" s="2"/>
      <c r="I24" s="2">
        <v>1.5833333333333335E-2</v>
      </c>
      <c r="J24" s="2"/>
      <c r="K24" s="1" t="s">
        <v>16</v>
      </c>
      <c r="L24" s="2">
        <v>1.2870370370370372E-2</v>
      </c>
      <c r="M24" s="2">
        <v>1.283564814814815E-2</v>
      </c>
      <c r="N24" s="2">
        <v>1.0752314814814814E-2</v>
      </c>
      <c r="O24" s="2">
        <v>1.3981481481481482E-2</v>
      </c>
      <c r="P24" s="2">
        <v>1.7013888888888887E-2</v>
      </c>
      <c r="Q24" s="2">
        <v>1.3599537037037037E-2</v>
      </c>
      <c r="R24" s="2">
        <v>1.5416666666666667E-2</v>
      </c>
      <c r="S24" s="2">
        <v>3.1412037037037037E-2</v>
      </c>
      <c r="T24" s="2">
        <v>2.2962962962962966E-2</v>
      </c>
      <c r="U24" s="2">
        <v>2.2025462962962958E-2</v>
      </c>
      <c r="V24" s="2">
        <v>3.2083333333333332E-2</v>
      </c>
      <c r="W24" s="2">
        <v>3.2071759259259258E-2</v>
      </c>
      <c r="X24" s="1" t="s">
        <v>16</v>
      </c>
      <c r="Y24" s="2"/>
      <c r="Z24" s="2"/>
      <c r="AA24" s="2"/>
      <c r="AB24" s="2"/>
      <c r="AC24" s="2">
        <v>2.1203703703703707E-2</v>
      </c>
      <c r="AD24" s="2">
        <v>1.9444444444444445E-2</v>
      </c>
      <c r="AE24" s="2">
        <v>2.1099537037037038E-2</v>
      </c>
      <c r="AF24" s="2"/>
      <c r="AG24" s="2"/>
      <c r="AH24" s="2"/>
      <c r="AI24" s="2"/>
      <c r="AJ24" s="2"/>
    </row>
    <row r="25" spans="1:36" hidden="1" x14ac:dyDescent="0.25">
      <c r="A25" s="2">
        <f>SUM(Blackout[[#This Row],[Just a Couple of Mercs]:[PlayerPlatinum.Mordus'' Calibrations]])</f>
        <v>0.32646990740740733</v>
      </c>
      <c r="B25" s="2" t="s">
        <v>258</v>
      </c>
      <c r="C25" s="1" t="s">
        <v>8</v>
      </c>
      <c r="D25" s="1">
        <f>COUNT(Blackout[[#This Row],[Just a Couple of Mercs]:[PlayerPlatinum.Mordus'' Calibrations]])</f>
        <v>19</v>
      </c>
      <c r="E25" s="2"/>
      <c r="F25" s="2"/>
      <c r="G25" s="2">
        <v>1.2569444444444446E-2</v>
      </c>
      <c r="H25" s="2">
        <v>1.1377314814814814E-2</v>
      </c>
      <c r="I25" s="2">
        <v>1.1249999999999998E-2</v>
      </c>
      <c r="J25" s="2"/>
      <c r="K25" s="1" t="s">
        <v>8</v>
      </c>
      <c r="L25" s="2">
        <v>1.1331018518518518E-2</v>
      </c>
      <c r="M25" s="2">
        <v>1.0902777777777777E-2</v>
      </c>
      <c r="N25" s="2">
        <v>1.0543981481481481E-2</v>
      </c>
      <c r="O25" s="2">
        <v>1.252314814814815E-2</v>
      </c>
      <c r="P25" s="2">
        <v>1.4641203703703703E-2</v>
      </c>
      <c r="Q25" s="2">
        <v>1.2858796296296297E-2</v>
      </c>
      <c r="R25" s="2">
        <v>1.4849537037037036E-2</v>
      </c>
      <c r="S25" s="2">
        <v>2.0370370370370369E-2</v>
      </c>
      <c r="T25" s="2">
        <v>1.818287037037037E-2</v>
      </c>
      <c r="U25" s="2">
        <v>2.1747685185185186E-2</v>
      </c>
      <c r="V25" s="2">
        <v>2.4386574074074074E-2</v>
      </c>
      <c r="W25" s="2"/>
      <c r="X25" s="1" t="s">
        <v>8</v>
      </c>
      <c r="Y25" s="2"/>
      <c r="Z25" s="2">
        <v>1.9907407407407408E-2</v>
      </c>
      <c r="AA25" s="2">
        <v>1.2048611111111112E-2</v>
      </c>
      <c r="AB25" s="2"/>
      <c r="AC25" s="2">
        <v>1.9675925925925927E-2</v>
      </c>
      <c r="AD25" s="2">
        <v>1.6203703703703703E-2</v>
      </c>
      <c r="AE25" s="2"/>
      <c r="AF25" s="2"/>
      <c r="AG25" s="2"/>
      <c r="AH25" s="2"/>
      <c r="AI25" s="2">
        <v>5.1099537037037034E-2</v>
      </c>
      <c r="AJ25" s="2"/>
    </row>
    <row r="26" spans="1:36" hidden="1" x14ac:dyDescent="0.25">
      <c r="A26" s="2">
        <f>SUM(Blackout[[#This Row],[Just a Couple of Mercs]:[PlayerPlatinum.Mordus'' Calibrations]])</f>
        <v>0.39287037037037037</v>
      </c>
      <c r="B26" s="2" t="s">
        <v>258</v>
      </c>
      <c r="C26" s="1" t="s">
        <v>21</v>
      </c>
      <c r="D26" s="1">
        <f>COUNT(Blackout[[#This Row],[Just a Couple of Mercs]:[PlayerPlatinum.Mordus'' Calibrations]])</f>
        <v>28</v>
      </c>
      <c r="E26" s="2">
        <v>9.3634259259259261E-3</v>
      </c>
      <c r="F26" s="2">
        <v>1.0208333333333333E-2</v>
      </c>
      <c r="G26" s="2">
        <v>1.0844907407407407E-2</v>
      </c>
      <c r="H26" s="2">
        <v>9.8495370370370369E-3</v>
      </c>
      <c r="I26" s="2">
        <v>7.8819444444444432E-3</v>
      </c>
      <c r="J26" s="2">
        <v>1.0474537037037037E-2</v>
      </c>
      <c r="K26" s="1" t="s">
        <v>21</v>
      </c>
      <c r="L26" s="2">
        <v>1.1006944444444444E-2</v>
      </c>
      <c r="M26" s="2">
        <v>9.8379629629629633E-3</v>
      </c>
      <c r="N26" s="2">
        <v>8.1944444444444452E-3</v>
      </c>
      <c r="O26" s="2">
        <v>1.0983796296296297E-2</v>
      </c>
      <c r="P26" s="2">
        <v>1.4652777777777778E-2</v>
      </c>
      <c r="Q26" s="2">
        <v>9.3634259259259261E-3</v>
      </c>
      <c r="R26" s="2">
        <v>9.6990740740740735E-3</v>
      </c>
      <c r="S26" s="2">
        <v>1.539351851851852E-2</v>
      </c>
      <c r="T26" s="2">
        <v>1.5335648148148147E-2</v>
      </c>
      <c r="U26" s="2">
        <v>1.1412037037037038E-2</v>
      </c>
      <c r="V26" s="2">
        <v>1.4872685185185185E-2</v>
      </c>
      <c r="W26" s="2">
        <v>1.8252314814814815E-2</v>
      </c>
      <c r="X26" s="1" t="s">
        <v>21</v>
      </c>
      <c r="Y26" s="2">
        <v>1.2199074074074072E-2</v>
      </c>
      <c r="Z26" s="2">
        <v>1.4537037037037038E-2</v>
      </c>
      <c r="AA26" s="2">
        <v>1.136574074074074E-2</v>
      </c>
      <c r="AB26" s="2">
        <v>1.621527777777778E-2</v>
      </c>
      <c r="AC26" s="2">
        <v>1.6331018518518519E-2</v>
      </c>
      <c r="AD26" s="2">
        <v>1.292824074074074E-2</v>
      </c>
      <c r="AE26" s="2">
        <v>1.3564814814814816E-2</v>
      </c>
      <c r="AF26" s="2">
        <v>1.7951388888888888E-2</v>
      </c>
      <c r="AG26" s="2">
        <v>1.8645833333333334E-2</v>
      </c>
      <c r="AH26" s="2">
        <v>1.9745370370370371E-2</v>
      </c>
      <c r="AI26" s="2">
        <v>2.2916666666666669E-2</v>
      </c>
      <c r="AJ26" s="2">
        <v>2.8414351851851847E-2</v>
      </c>
    </row>
    <row r="27" spans="1:36" hidden="1" x14ac:dyDescent="0.25">
      <c r="A27" s="2">
        <f>SUM(Blackout[[#This Row],[Just a Couple of Mercs]:[PlayerPlatinum.Mordus'' Calibrations]])</f>
        <v>0.4101041666666666</v>
      </c>
      <c r="B27" s="2" t="s">
        <v>258</v>
      </c>
      <c r="C27" s="1" t="s">
        <v>19</v>
      </c>
      <c r="D27" s="1">
        <f>COUNT(Blackout[[#This Row],[Just a Couple of Mercs]:[PlayerPlatinum.Mordus'' Calibrations]])</f>
        <v>27</v>
      </c>
      <c r="E27" s="2">
        <v>1.005787037037037E-2</v>
      </c>
      <c r="F27" s="2">
        <v>9.9421296296296289E-3</v>
      </c>
      <c r="G27" s="2">
        <v>1.0763888888888891E-2</v>
      </c>
      <c r="H27" s="2">
        <v>1.1273148148148148E-2</v>
      </c>
      <c r="I27" s="2">
        <v>8.9930555555555545E-3</v>
      </c>
      <c r="J27" s="2">
        <v>9.8495370370370369E-3</v>
      </c>
      <c r="K27" s="1" t="s">
        <v>19</v>
      </c>
      <c r="L27" s="2">
        <v>1.1527777777777777E-2</v>
      </c>
      <c r="M27" s="2">
        <v>9.8379629629629633E-3</v>
      </c>
      <c r="N27" s="2">
        <v>8.1944444444444452E-3</v>
      </c>
      <c r="O27" s="2">
        <v>1.0983796296296297E-2</v>
      </c>
      <c r="P27" s="2">
        <v>1.2708333333333334E-2</v>
      </c>
      <c r="Q27" s="2">
        <v>1.1701388888888891E-2</v>
      </c>
      <c r="R27" s="2">
        <v>1.0983796296296297E-2</v>
      </c>
      <c r="S27" s="2">
        <v>1.5694444444444445E-2</v>
      </c>
      <c r="T27" s="2">
        <v>1.5648148148148151E-2</v>
      </c>
      <c r="U27" s="2">
        <v>1.3194444444444444E-2</v>
      </c>
      <c r="V27" s="2">
        <v>1.4965277777777779E-2</v>
      </c>
      <c r="W27" s="2">
        <v>1.9201388888888889E-2</v>
      </c>
      <c r="X27" s="1" t="s">
        <v>19</v>
      </c>
      <c r="Y27" s="2">
        <v>1.3472222222222221E-2</v>
      </c>
      <c r="Z27" s="2">
        <v>1.34375E-2</v>
      </c>
      <c r="AA27" s="2">
        <v>1.074074074074074E-2</v>
      </c>
      <c r="AB27" s="2">
        <v>1.4641203703703703E-2</v>
      </c>
      <c r="AC27" s="2">
        <v>1.6331018518518519E-2</v>
      </c>
      <c r="AD27" s="2">
        <v>1.3622685185185184E-2</v>
      </c>
      <c r="AE27" s="2">
        <v>1.6446759259259262E-2</v>
      </c>
      <c r="AF27" s="2"/>
      <c r="AG27" s="2">
        <v>2.476851851851852E-2</v>
      </c>
      <c r="AH27" s="2">
        <v>3.0416666666666665E-2</v>
      </c>
      <c r="AI27" s="2">
        <v>2.7662037037037041E-2</v>
      </c>
      <c r="AJ27" s="2">
        <v>3.3043981481481487E-2</v>
      </c>
    </row>
    <row r="28" spans="1:36" hidden="1" x14ac:dyDescent="0.25">
      <c r="A28" s="2">
        <f>SUM(Blackout[[#This Row],[Just a Couple of Mercs]:[PlayerPlatinum.Mordus'' Calibrations]])</f>
        <v>0.41368055555555555</v>
      </c>
      <c r="B28" s="2" t="s">
        <v>258</v>
      </c>
      <c r="C28" s="1" t="s">
        <v>9</v>
      </c>
      <c r="D28" s="1">
        <f>COUNT(Blackout[[#This Row],[Just a Couple of Mercs]:[PlayerPlatinum.Mordus'' Calibrations]])</f>
        <v>28</v>
      </c>
      <c r="E28" s="2">
        <v>9.4212962962962957E-3</v>
      </c>
      <c r="F28" s="2">
        <v>1.0613425925925927E-2</v>
      </c>
      <c r="G28" s="2">
        <v>1.0763888888888891E-2</v>
      </c>
      <c r="H28" s="2">
        <v>9.8495370370370369E-3</v>
      </c>
      <c r="I28" s="2">
        <v>7.8819444444444432E-3</v>
      </c>
      <c r="J28" s="2">
        <v>1.1770833333333333E-2</v>
      </c>
      <c r="K28" s="1" t="s">
        <v>9</v>
      </c>
      <c r="L28" s="2">
        <v>1.1006944444444444E-2</v>
      </c>
      <c r="M28" s="2">
        <v>9.8379629629629633E-3</v>
      </c>
      <c r="N28" s="2">
        <v>8.1944444444444452E-3</v>
      </c>
      <c r="O28" s="2">
        <v>1.0983796296296297E-2</v>
      </c>
      <c r="P28" s="2">
        <v>1.2708333333333334E-2</v>
      </c>
      <c r="Q28" s="2">
        <v>9.3634259259259261E-3</v>
      </c>
      <c r="R28" s="2">
        <v>9.6990740740740735E-3</v>
      </c>
      <c r="S28" s="2">
        <v>1.539351851851852E-2</v>
      </c>
      <c r="T28" s="2">
        <v>1.5335648148148147E-2</v>
      </c>
      <c r="U28" s="2">
        <v>1.4282407407407409E-2</v>
      </c>
      <c r="V28" s="2">
        <v>1.7453703703703704E-2</v>
      </c>
      <c r="W28" s="2">
        <v>2.3240740740740742E-2</v>
      </c>
      <c r="X28" s="1" t="s">
        <v>9</v>
      </c>
      <c r="Y28" s="2">
        <v>1.2199074074074072E-2</v>
      </c>
      <c r="Z28" s="2">
        <v>1.34375E-2</v>
      </c>
      <c r="AA28" s="2">
        <v>1.074074074074074E-2</v>
      </c>
      <c r="AB28" s="2">
        <v>1.4641203703703703E-2</v>
      </c>
      <c r="AC28" s="2">
        <v>1.6331018518518519E-2</v>
      </c>
      <c r="AD28" s="2">
        <v>1.292824074074074E-2</v>
      </c>
      <c r="AE28" s="2">
        <v>1.3564814814814816E-2</v>
      </c>
      <c r="AF28" s="2">
        <v>1.7951388888888888E-2</v>
      </c>
      <c r="AG28" s="2">
        <v>1.8645833333333334E-2</v>
      </c>
      <c r="AH28" s="2">
        <v>2.3668981481481485E-2</v>
      </c>
      <c r="AI28" s="2">
        <v>2.8784722222222225E-2</v>
      </c>
      <c r="AJ28" s="2">
        <v>3.3020833333333333E-2</v>
      </c>
    </row>
    <row r="29" spans="1:36" hidden="1" x14ac:dyDescent="0.25">
      <c r="A29" s="2">
        <f>SUM(Blackout[[#This Row],[Just a Couple of Mercs]:[PlayerPlatinum.Mordus'' Calibrations]])</f>
        <v>0.48799768518518516</v>
      </c>
      <c r="B29" s="2" t="s">
        <v>258</v>
      </c>
      <c r="C29" s="1" t="s">
        <v>18</v>
      </c>
      <c r="D29" s="1">
        <f>COUNT(Blackout[[#This Row],[Just a Couple of Mercs]:[PlayerPlatinum.Mordus'' Calibrations]])</f>
        <v>28</v>
      </c>
      <c r="E29" s="2">
        <v>1.283564814814815E-2</v>
      </c>
      <c r="F29" s="2">
        <v>1.4340277777777776E-2</v>
      </c>
      <c r="G29" s="2">
        <v>1.3611111111111114E-2</v>
      </c>
      <c r="H29" s="2">
        <v>1.1122685185185185E-2</v>
      </c>
      <c r="I29" s="2">
        <v>1.0243055555555556E-2</v>
      </c>
      <c r="J29" s="2">
        <v>1.3310185185185187E-2</v>
      </c>
      <c r="K29" s="1" t="s">
        <v>18</v>
      </c>
      <c r="L29" s="2">
        <v>1.1527777777777777E-2</v>
      </c>
      <c r="M29" s="2">
        <v>9.8379629629629633E-3</v>
      </c>
      <c r="N29" s="2">
        <v>8.1944444444444452E-3</v>
      </c>
      <c r="O29" s="2">
        <v>1.207175925925926E-2</v>
      </c>
      <c r="P29" s="2">
        <v>1.2708333333333334E-2</v>
      </c>
      <c r="Q29" s="2">
        <v>1.0034722222222221E-2</v>
      </c>
      <c r="R29" s="2">
        <v>1.2210648148148146E-2</v>
      </c>
      <c r="S29" s="2">
        <v>1.8749999999999999E-2</v>
      </c>
      <c r="T29" s="2">
        <v>1.7094907407407409E-2</v>
      </c>
      <c r="U29" s="2">
        <v>1.5694444444444445E-2</v>
      </c>
      <c r="V29" s="2">
        <v>2.101851851851852E-2</v>
      </c>
      <c r="W29" s="2">
        <v>2.2835648148148147E-2</v>
      </c>
      <c r="X29" s="1" t="s">
        <v>18</v>
      </c>
      <c r="Y29" s="2">
        <v>1.2199074074074072E-2</v>
      </c>
      <c r="Z29" s="2">
        <v>1.34375E-2</v>
      </c>
      <c r="AA29" s="2">
        <v>1.074074074074074E-2</v>
      </c>
      <c r="AB29" s="2">
        <v>1.7986111111111109E-2</v>
      </c>
      <c r="AC29" s="2">
        <v>1.8715277777777779E-2</v>
      </c>
      <c r="AD29" s="2">
        <v>1.357638888888889E-2</v>
      </c>
      <c r="AE29" s="2">
        <v>1.681712962962963E-2</v>
      </c>
      <c r="AF29" s="2">
        <v>2.5034722222222222E-2</v>
      </c>
      <c r="AG29" s="2">
        <v>2.4270833333333335E-2</v>
      </c>
      <c r="AH29" s="2">
        <v>3.7638888888888895E-2</v>
      </c>
      <c r="AI29" s="2">
        <v>3.6944444444444446E-2</v>
      </c>
      <c r="AJ29" s="2">
        <v>4.0370370370370369E-2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1C62-FEB7-474A-AD2D-F1891F158330}">
  <dimension ref="A1:G12"/>
  <sheetViews>
    <sheetView workbookViewId="0">
      <selection activeCell="A2" sqref="A2:C1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28.140625" bestFit="1" customWidth="1"/>
    <col min="4" max="4" width="8.5703125" bestFit="1" customWidth="1"/>
    <col min="5" max="5" width="23.28515625" bestFit="1" customWidth="1"/>
    <col min="6" max="6" width="9.140625" bestFit="1" customWidth="1"/>
    <col min="7" max="7" width="17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SUM(TeamDuoSilver[[#This Row],[Marksman Raid]:[Legacy]])</f>
        <v>8.9004629629629625E-3</v>
      </c>
      <c r="B2" s="2" t="s">
        <v>258</v>
      </c>
      <c r="C2" s="1" t="s">
        <v>141</v>
      </c>
      <c r="D2" s="1">
        <f>COUNT(TeamDuoSilver[[#This Row],[Marksman Raid]:[Legacy]])</f>
        <v>1</v>
      </c>
      <c r="E2" s="2"/>
      <c r="F2" s="2"/>
      <c r="G2" s="2">
        <v>8.9004629629629625E-3</v>
      </c>
    </row>
    <row r="3" spans="1:7" hidden="1" x14ac:dyDescent="0.25">
      <c r="A3" s="2">
        <f>SUM(TeamDuoSilver[[#This Row],[Marksman Raid]:[Legacy]])</f>
        <v>1.2326388888888888E-2</v>
      </c>
      <c r="B3" s="2" t="s">
        <v>258</v>
      </c>
      <c r="C3" s="1" t="s">
        <v>136</v>
      </c>
      <c r="D3" s="1">
        <f>COUNT(TeamDuoSilver[[#This Row],[Marksman Raid]:[Legacy]])</f>
        <v>1</v>
      </c>
      <c r="E3" s="2"/>
      <c r="F3" s="2"/>
      <c r="G3" s="2">
        <v>1.2326388888888888E-2</v>
      </c>
    </row>
    <row r="4" spans="1:7" hidden="1" x14ac:dyDescent="0.25">
      <c r="A4" s="2">
        <f>SUM(TeamDuoSilver[[#This Row],[Marksman Raid]:[Legacy]])</f>
        <v>1.4027777777777778E-2</v>
      </c>
      <c r="B4" s="2" t="s">
        <v>258</v>
      </c>
      <c r="C4" s="1" t="s">
        <v>144</v>
      </c>
      <c r="D4" s="1">
        <f>COUNT(TeamDuoSilver[[#This Row],[Marksman Raid]:[Legacy]])</f>
        <v>1</v>
      </c>
      <c r="E4" s="2"/>
      <c r="F4" s="2"/>
      <c r="G4" s="2">
        <v>1.4027777777777778E-2</v>
      </c>
    </row>
    <row r="5" spans="1:7" hidden="1" x14ac:dyDescent="0.25">
      <c r="A5" s="2">
        <f>SUM(TeamDuoSilver[[#This Row],[Marksman Raid]:[Legacy]])</f>
        <v>1.4166666666666666E-2</v>
      </c>
      <c r="B5" s="2" t="s">
        <v>258</v>
      </c>
      <c r="C5" s="1" t="s">
        <v>135</v>
      </c>
      <c r="D5" s="1">
        <f>COUNT(TeamDuoSilver[[#This Row],[Marksman Raid]:[Legacy]])</f>
        <v>1</v>
      </c>
      <c r="E5" s="2"/>
      <c r="F5" s="2"/>
      <c r="G5" s="2">
        <v>1.4166666666666666E-2</v>
      </c>
    </row>
    <row r="6" spans="1:7" hidden="1" x14ac:dyDescent="0.25">
      <c r="A6" s="2">
        <f>SUM(TeamDuoSilver[[#This Row],[Marksman Raid]:[Legacy]])</f>
        <v>1.5833333333333335E-2</v>
      </c>
      <c r="B6" s="2" t="s">
        <v>258</v>
      </c>
      <c r="C6" s="1" t="s">
        <v>137</v>
      </c>
      <c r="D6" s="1">
        <f>COUNT(TeamDuoSilver[[#This Row],[Marksman Raid]:[Legacy]])</f>
        <v>1</v>
      </c>
      <c r="E6" s="2"/>
      <c r="F6" s="2"/>
      <c r="G6" s="2">
        <v>1.5833333333333335E-2</v>
      </c>
    </row>
    <row r="7" spans="1:7" hidden="1" x14ac:dyDescent="0.25">
      <c r="A7" s="2">
        <f>SUM(TeamDuoSilver[[#This Row],[Marksman Raid]:[Legacy]])</f>
        <v>1.699074074074074E-2</v>
      </c>
      <c r="B7" s="2" t="s">
        <v>258</v>
      </c>
      <c r="C7" s="1" t="s">
        <v>138</v>
      </c>
      <c r="D7" s="1">
        <f>COUNT(TeamDuoSilver[[#This Row],[Marksman Raid]:[Legacy]])</f>
        <v>1</v>
      </c>
      <c r="E7" s="2"/>
      <c r="F7" s="2"/>
      <c r="G7" s="2">
        <v>1.699074074074074E-2</v>
      </c>
    </row>
    <row r="8" spans="1:7" hidden="1" x14ac:dyDescent="0.25">
      <c r="A8" s="2">
        <f>SUM(TeamDuoSilver[[#This Row],[Marksman Raid]:[Legacy]])</f>
        <v>1.773148148148148E-2</v>
      </c>
      <c r="B8" s="2" t="s">
        <v>258</v>
      </c>
      <c r="C8" s="1" t="s">
        <v>143</v>
      </c>
      <c r="D8" s="1">
        <f>COUNT(TeamDuoSilver[[#This Row],[Marksman Raid]:[Legacy]])</f>
        <v>2</v>
      </c>
      <c r="E8" s="2">
        <v>1.0844907407407407E-2</v>
      </c>
      <c r="F8" s="2">
        <v>9.8495370370370369E-3</v>
      </c>
      <c r="G8" s="2">
        <v>7.8819444444444432E-3</v>
      </c>
    </row>
    <row r="9" spans="1:7" hidden="1" x14ac:dyDescent="0.25">
      <c r="A9" s="2">
        <f>SUM(TeamDuoSilver[[#This Row],[Marksman Raid]:[Legacy]])</f>
        <v>2.0266203703703703E-2</v>
      </c>
      <c r="B9" s="2" t="s">
        <v>258</v>
      </c>
      <c r="C9" s="1" t="s">
        <v>142</v>
      </c>
      <c r="D9" s="1">
        <f>COUNT(TeamDuoSilver[[#This Row],[Marksman Raid]:[Legacy]])</f>
        <v>2</v>
      </c>
      <c r="E9" s="2">
        <v>1.0763888888888891E-2</v>
      </c>
      <c r="F9" s="2">
        <v>1.1273148148148148E-2</v>
      </c>
      <c r="G9" s="2">
        <v>8.9930555555555545E-3</v>
      </c>
    </row>
    <row r="10" spans="1:7" hidden="1" x14ac:dyDescent="0.25">
      <c r="A10" s="2">
        <f>SUM(TeamDuoSilver[[#This Row],[Marksman Raid]:[Legacy]])</f>
        <v>2.1365740740740741E-2</v>
      </c>
      <c r="B10" s="2" t="s">
        <v>258</v>
      </c>
      <c r="C10" s="1" t="s">
        <v>134</v>
      </c>
      <c r="D10" s="1">
        <f>COUNT(TeamDuoSilver[[#This Row],[Marksman Raid]:[Legacy]])</f>
        <v>2</v>
      </c>
      <c r="E10" s="2">
        <v>1.3611111111111114E-2</v>
      </c>
      <c r="F10" s="2">
        <v>1.1122685185185185E-2</v>
      </c>
      <c r="G10" s="2">
        <v>1.0243055555555556E-2</v>
      </c>
    </row>
    <row r="11" spans="1:7" hidden="1" x14ac:dyDescent="0.25">
      <c r="A11" s="2">
        <f>SUM(TeamDuoSilver[[#This Row],[Marksman Raid]:[Legacy]])</f>
        <v>2.1712962962962962E-2</v>
      </c>
      <c r="B11" s="2" t="s">
        <v>258</v>
      </c>
      <c r="C11" s="1" t="s">
        <v>140</v>
      </c>
      <c r="D11" s="1">
        <f>COUNT(TeamDuoSilver[[#This Row],[Marksman Raid]:[Legacy]])</f>
        <v>2</v>
      </c>
      <c r="E11" s="2"/>
      <c r="F11" s="2">
        <v>1.2905092592592591E-2</v>
      </c>
      <c r="G11" s="2">
        <v>8.8078703703703704E-3</v>
      </c>
    </row>
    <row r="12" spans="1:7" hidden="1" x14ac:dyDescent="0.25">
      <c r="A12" s="2">
        <f>SUM(TeamDuoSilver[[#This Row],[Marksman Raid]:[Legacy]])</f>
        <v>2.2627314814814812E-2</v>
      </c>
      <c r="B12" s="2" t="s">
        <v>258</v>
      </c>
      <c r="C12" s="1" t="s">
        <v>139</v>
      </c>
      <c r="D12" s="1">
        <f>COUNT(TeamDuoSilver[[#This Row],[Marksman Raid]:[Legacy]])</f>
        <v>2</v>
      </c>
      <c r="E12" s="2">
        <v>1.2569444444444446E-2</v>
      </c>
      <c r="F12" s="2">
        <v>1.1377314814814814E-2</v>
      </c>
      <c r="G12" s="2">
        <v>1.1249999999999998E-2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2EEE-FD39-4860-BE4A-3EAEE8A50961}">
  <dimension ref="A1:P45"/>
  <sheetViews>
    <sheetView workbookViewId="0">
      <selection activeCell="C3" sqref="C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5" width="13.7109375" bestFit="1" customWidth="1"/>
    <col min="6" max="6" width="20.85546875" bestFit="1" customWidth="1"/>
    <col min="7" max="7" width="25.28515625" bestFit="1" customWidth="1"/>
    <col min="8" max="8" width="10" bestFit="1" customWidth="1"/>
    <col min="9" max="9" width="8.5703125" bestFit="1" customWidth="1"/>
    <col min="10" max="10" width="25.28515625" bestFit="1" customWidth="1"/>
    <col min="11" max="11" width="23.28515625" bestFit="1" customWidth="1"/>
    <col min="12" max="12" width="9.140625" bestFit="1" customWidth="1"/>
    <col min="13" max="13" width="17" bestFit="1" customWidth="1"/>
    <col min="14" max="14" width="22" bestFit="1" customWidth="1"/>
    <col min="15" max="15" width="20" bestFit="1" customWidth="1"/>
    <col min="16" max="16" width="28" bestFit="1" customWidth="1"/>
  </cols>
  <sheetData>
    <row r="1" spans="1:16" x14ac:dyDescent="0.25">
      <c r="A1" t="s">
        <v>257</v>
      </c>
      <c r="B1" t="s">
        <v>258</v>
      </c>
      <c r="C1" t="s">
        <v>2</v>
      </c>
      <c r="D1" t="s">
        <v>259</v>
      </c>
      <c r="E1" t="s">
        <v>38</v>
      </c>
      <c r="F1" t="s">
        <v>54</v>
      </c>
      <c r="G1" t="s">
        <v>20</v>
      </c>
      <c r="H1" t="s">
        <v>26</v>
      </c>
      <c r="I1" t="s">
        <v>79</v>
      </c>
      <c r="J1" t="s">
        <v>24</v>
      </c>
      <c r="K1" t="s">
        <v>50</v>
      </c>
      <c r="L1" t="s">
        <v>52</v>
      </c>
      <c r="M1" t="s">
        <v>43</v>
      </c>
      <c r="N1" t="s">
        <v>80</v>
      </c>
      <c r="O1" t="s">
        <v>34</v>
      </c>
      <c r="P1" t="s">
        <v>4</v>
      </c>
    </row>
    <row r="2" spans="1:16" x14ac:dyDescent="0.25">
      <c r="A2" s="2">
        <f>SUM(PlayerPlatinum[[#This Row],[Anti-gravity]:[Special-Op Reinforcements]])</f>
        <v>0.20481481481481481</v>
      </c>
      <c r="B2" s="2" t="s">
        <v>258</v>
      </c>
      <c r="C2" s="1" t="s">
        <v>21</v>
      </c>
      <c r="D2" s="1">
        <f>COUNT(PlayerPlatinum[[#This Row],[Anti-gravity]:[Special-Op Reinforcements]])</f>
        <v>12</v>
      </c>
      <c r="E2" s="2">
        <v>1.292824074074074E-2</v>
      </c>
      <c r="F2" s="2">
        <v>1.9745370370370371E-2</v>
      </c>
      <c r="G2" s="2">
        <v>1.4537037037037038E-2</v>
      </c>
      <c r="H2" s="2">
        <v>1.621527777777778E-2</v>
      </c>
      <c r="I2" s="2">
        <v>2.2916666666666669E-2</v>
      </c>
      <c r="J2" s="2">
        <v>1.136574074074074E-2</v>
      </c>
      <c r="K2" s="2">
        <v>1.7951388888888888E-2</v>
      </c>
      <c r="L2" s="2">
        <v>1.8645833333333334E-2</v>
      </c>
      <c r="M2" s="2">
        <v>1.3564814814814816E-2</v>
      </c>
      <c r="N2" s="2">
        <v>2.8414351851851847E-2</v>
      </c>
      <c r="O2" s="2">
        <v>1.6331018518518519E-2</v>
      </c>
      <c r="P2" s="2">
        <v>1.2199074074074072E-2</v>
      </c>
    </row>
    <row r="3" spans="1:16" x14ac:dyDescent="0.25">
      <c r="A3" s="2">
        <f>SUM(PlayerPlatinum[[#This Row],[Anti-gravity]:[Special-Op Reinforcements]])</f>
        <v>0.21591435185185187</v>
      </c>
      <c r="B3" s="2" t="s">
        <v>258</v>
      </c>
      <c r="C3" s="1" t="s">
        <v>9</v>
      </c>
      <c r="D3" s="1">
        <f>COUNT(PlayerPlatinum[[#This Row],[Anti-gravity]:[Special-Op Reinforcements]])</f>
        <v>12</v>
      </c>
      <c r="E3" s="2">
        <v>1.292824074074074E-2</v>
      </c>
      <c r="F3" s="2">
        <v>2.3668981481481485E-2</v>
      </c>
      <c r="G3" s="2">
        <v>1.34375E-2</v>
      </c>
      <c r="H3" s="2">
        <v>1.4641203703703703E-2</v>
      </c>
      <c r="I3" s="2">
        <v>2.8784722222222225E-2</v>
      </c>
      <c r="J3" s="2">
        <v>1.074074074074074E-2</v>
      </c>
      <c r="K3" s="2">
        <v>1.7951388888888888E-2</v>
      </c>
      <c r="L3" s="2">
        <v>1.8645833333333334E-2</v>
      </c>
      <c r="M3" s="2">
        <v>1.3564814814814816E-2</v>
      </c>
      <c r="N3" s="2">
        <v>3.3020833333333333E-2</v>
      </c>
      <c r="O3" s="2">
        <v>1.6331018518518519E-2</v>
      </c>
      <c r="P3" s="2">
        <v>1.2199074074074072E-2</v>
      </c>
    </row>
    <row r="4" spans="1:16" x14ac:dyDescent="0.25">
      <c r="A4" s="2">
        <f>SUM(PlayerPlatinum[[#This Row],[Anti-gravity]:[Special-Op Reinforcements]])</f>
        <v>0.23865740740740743</v>
      </c>
      <c r="B4" s="2" t="s">
        <v>258</v>
      </c>
      <c r="C4" s="1" t="s">
        <v>58</v>
      </c>
      <c r="D4" s="1">
        <f>COUNT(PlayerPlatinum[[#This Row],[Anti-gravity]:[Special-Op Reinforcements]])</f>
        <v>12</v>
      </c>
      <c r="E4" s="2">
        <v>1.292824074074074E-2</v>
      </c>
      <c r="F4" s="2">
        <v>2.297453703703704E-2</v>
      </c>
      <c r="G4" s="2">
        <v>1.4965277777777779E-2</v>
      </c>
      <c r="H4" s="2">
        <v>1.621527777777778E-2</v>
      </c>
      <c r="I4" s="2">
        <v>2.297453703703704E-2</v>
      </c>
      <c r="J4" s="2">
        <v>1.1261574074074071E-2</v>
      </c>
      <c r="K4" s="2">
        <v>2.5451388888888888E-2</v>
      </c>
      <c r="L4" s="2">
        <v>2.7349537037037037E-2</v>
      </c>
      <c r="M4" s="2">
        <v>1.8402777777777778E-2</v>
      </c>
      <c r="N4" s="2">
        <v>3.6597222222222225E-2</v>
      </c>
      <c r="O4" s="2">
        <v>1.6331018518518519E-2</v>
      </c>
      <c r="P4" s="2">
        <v>1.3206018518518518E-2</v>
      </c>
    </row>
    <row r="5" spans="1:16" x14ac:dyDescent="0.25">
      <c r="A5" s="2">
        <f>SUM(PlayerPlatinum[[#This Row],[Anti-gravity]:[Special-Op Reinforcements]])</f>
        <v>0.26773148148148146</v>
      </c>
      <c r="B5" s="2" t="s">
        <v>258</v>
      </c>
      <c r="C5" s="1" t="s">
        <v>18</v>
      </c>
      <c r="D5" s="1">
        <f>COUNT(PlayerPlatinum[[#This Row],[Anti-gravity]:[Special-Op Reinforcements]])</f>
        <v>12</v>
      </c>
      <c r="E5" s="2">
        <v>1.357638888888889E-2</v>
      </c>
      <c r="F5" s="2">
        <v>3.7638888888888895E-2</v>
      </c>
      <c r="G5" s="2">
        <v>1.34375E-2</v>
      </c>
      <c r="H5" s="2">
        <v>1.7986111111111109E-2</v>
      </c>
      <c r="I5" s="2">
        <v>3.6944444444444446E-2</v>
      </c>
      <c r="J5" s="2">
        <v>1.074074074074074E-2</v>
      </c>
      <c r="K5" s="2">
        <v>2.5034722222222222E-2</v>
      </c>
      <c r="L5" s="2">
        <v>2.4270833333333335E-2</v>
      </c>
      <c r="M5" s="2">
        <v>1.681712962962963E-2</v>
      </c>
      <c r="N5" s="2">
        <v>4.0370370370370369E-2</v>
      </c>
      <c r="O5" s="2">
        <v>1.8715277777777779E-2</v>
      </c>
      <c r="P5" s="2">
        <v>1.2199074074074072E-2</v>
      </c>
    </row>
    <row r="6" spans="1:16" x14ac:dyDescent="0.25">
      <c r="A6" s="2">
        <f>SUM(PlayerPlatinum[[#This Row],[Anti-gravity]:[Special-Op Reinforcements]])</f>
        <v>0.21458333333333332</v>
      </c>
      <c r="B6" s="2" t="s">
        <v>258</v>
      </c>
      <c r="C6" s="1" t="s">
        <v>19</v>
      </c>
      <c r="D6" s="1">
        <f>COUNT(PlayerPlatinum[[#This Row],[Anti-gravity]:[Special-Op Reinforcements]])</f>
        <v>11</v>
      </c>
      <c r="E6" s="2">
        <v>1.3622685185185184E-2</v>
      </c>
      <c r="F6" s="2">
        <v>3.0416666666666665E-2</v>
      </c>
      <c r="G6" s="2">
        <v>1.34375E-2</v>
      </c>
      <c r="H6" s="2">
        <v>1.4641203703703703E-2</v>
      </c>
      <c r="I6" s="2">
        <v>2.7662037037037041E-2</v>
      </c>
      <c r="J6" s="2">
        <v>1.074074074074074E-2</v>
      </c>
      <c r="K6" s="2"/>
      <c r="L6" s="2">
        <v>2.476851851851852E-2</v>
      </c>
      <c r="M6" s="2">
        <v>1.6446759259259262E-2</v>
      </c>
      <c r="N6" s="2">
        <v>3.3043981481481487E-2</v>
      </c>
      <c r="O6" s="2">
        <v>1.6331018518518519E-2</v>
      </c>
      <c r="P6" s="2">
        <v>1.3472222222222221E-2</v>
      </c>
    </row>
    <row r="7" spans="1:16" x14ac:dyDescent="0.25">
      <c r="A7" s="2">
        <f>SUM(PlayerPlatinum[[#This Row],[Anti-gravity]:[Special-Op Reinforcements]])</f>
        <v>0.21851851851851853</v>
      </c>
      <c r="B7" s="2" t="s">
        <v>258</v>
      </c>
      <c r="C7" s="1" t="s">
        <v>10</v>
      </c>
      <c r="D7" s="1">
        <f>COUNT(PlayerPlatinum[[#This Row],[Anti-gravity]:[Special-Op Reinforcements]])</f>
        <v>11</v>
      </c>
      <c r="E7" s="2">
        <v>1.3275462962962963E-2</v>
      </c>
      <c r="F7" s="2">
        <v>3.2499999999999994E-2</v>
      </c>
      <c r="G7" s="2">
        <v>1.4027777777777778E-2</v>
      </c>
      <c r="H7" s="2">
        <v>1.7650462962962962E-2</v>
      </c>
      <c r="I7" s="2">
        <v>3.577546296296296E-2</v>
      </c>
      <c r="J7" s="2">
        <v>1.074074074074074E-2</v>
      </c>
      <c r="K7" s="2">
        <v>2.1527777777777781E-2</v>
      </c>
      <c r="L7" s="2">
        <v>2.344907407407407E-2</v>
      </c>
      <c r="M7" s="2">
        <v>1.5011574074074075E-2</v>
      </c>
      <c r="N7" s="2"/>
      <c r="O7" s="2">
        <v>2.0150462962962964E-2</v>
      </c>
      <c r="P7" s="2">
        <v>1.4409722222222221E-2</v>
      </c>
    </row>
    <row r="8" spans="1:16" x14ac:dyDescent="0.25">
      <c r="A8" s="2">
        <f>SUM(PlayerPlatinum[[#This Row],[Anti-gravity]:[Special-Op Reinforcements]])</f>
        <v>0.1477199074074074</v>
      </c>
      <c r="B8" s="2" t="s">
        <v>258</v>
      </c>
      <c r="C8" s="1" t="s">
        <v>33</v>
      </c>
      <c r="D8" s="1">
        <f>COUNT(PlayerPlatinum[[#This Row],[Anti-gravity]:[Special-Op Reinforcements]])</f>
        <v>8</v>
      </c>
      <c r="E8" s="2">
        <v>1.4733796296296295E-2</v>
      </c>
      <c r="F8" s="2"/>
      <c r="G8" s="2">
        <v>1.4965277777777779E-2</v>
      </c>
      <c r="H8" s="2">
        <v>1.8472222222222223E-2</v>
      </c>
      <c r="I8" s="2"/>
      <c r="J8" s="2">
        <v>1.1261574074074071E-2</v>
      </c>
      <c r="K8" s="2">
        <v>2.5914351851851855E-2</v>
      </c>
      <c r="L8" s="2">
        <v>2.991898148148148E-2</v>
      </c>
      <c r="M8" s="2">
        <v>1.6122685185185184E-2</v>
      </c>
      <c r="N8" s="2"/>
      <c r="O8" s="2">
        <v>1.6331018518518519E-2</v>
      </c>
      <c r="P8" s="2"/>
    </row>
    <row r="9" spans="1:16" x14ac:dyDescent="0.25">
      <c r="A9" s="2">
        <f>SUM(PlayerPlatinum[[#This Row],[Anti-gravity]:[Special-Op Reinforcements]])</f>
        <v>8.8657407407407407E-2</v>
      </c>
      <c r="B9" s="2" t="s">
        <v>258</v>
      </c>
      <c r="C9" s="1" t="s">
        <v>32</v>
      </c>
      <c r="D9" s="1">
        <f>COUNT(PlayerPlatinum[[#This Row],[Anti-gravity]:[Special-Op Reinforcements]])</f>
        <v>6</v>
      </c>
      <c r="E9" s="2">
        <v>1.3622685185185184E-2</v>
      </c>
      <c r="F9" s="2">
        <v>2.2777777777777775E-2</v>
      </c>
      <c r="G9" s="2">
        <v>1.34375E-2</v>
      </c>
      <c r="H9" s="2">
        <v>1.4641203703703703E-2</v>
      </c>
      <c r="I9" s="2"/>
      <c r="J9" s="2">
        <v>1.0972222222222223E-2</v>
      </c>
      <c r="K9" s="2"/>
      <c r="L9" s="2"/>
      <c r="M9" s="2"/>
      <c r="N9" s="2"/>
      <c r="O9" s="2"/>
      <c r="P9" s="2">
        <v>1.3206018518518518E-2</v>
      </c>
    </row>
    <row r="10" spans="1:16" x14ac:dyDescent="0.25">
      <c r="A10" s="2">
        <f>SUM(PlayerPlatinum[[#This Row],[Anti-gravity]:[Special-Op Reinforcements]])</f>
        <v>0.16349537037037035</v>
      </c>
      <c r="B10" s="2" t="s">
        <v>258</v>
      </c>
      <c r="C10" s="1" t="s">
        <v>93</v>
      </c>
      <c r="D10" s="1">
        <f>COUNT(PlayerPlatinum[[#This Row],[Anti-gravity]:[Special-Op Reinforcements]])</f>
        <v>6</v>
      </c>
      <c r="E10" s="2"/>
      <c r="F10" s="2">
        <v>3.7511574074074072E-2</v>
      </c>
      <c r="G10" s="2"/>
      <c r="H10" s="2"/>
      <c r="I10" s="2">
        <v>3.936342592592592E-2</v>
      </c>
      <c r="J10" s="2"/>
      <c r="K10" s="2">
        <v>2.5451388888888888E-2</v>
      </c>
      <c r="L10" s="2">
        <v>2.7349537037037037E-2</v>
      </c>
      <c r="M10" s="2">
        <v>1.8402777777777778E-2</v>
      </c>
      <c r="N10" s="2"/>
      <c r="O10" s="2"/>
      <c r="P10" s="2">
        <v>1.5416666666666667E-2</v>
      </c>
    </row>
    <row r="11" spans="1:16" x14ac:dyDescent="0.25">
      <c r="A11" s="2">
        <f>SUM(PlayerPlatinum[[#This Row],[Anti-gravity]:[Special-Op Reinforcements]])</f>
        <v>0.17805555555555555</v>
      </c>
      <c r="B11" s="2" t="s">
        <v>258</v>
      </c>
      <c r="C11" s="1" t="s">
        <v>42</v>
      </c>
      <c r="D11" s="1">
        <f>COUNT(PlayerPlatinum[[#This Row],[Anti-gravity]:[Special-Op Reinforcements]])</f>
        <v>6</v>
      </c>
      <c r="E11" s="2">
        <v>1.9444444444444445E-2</v>
      </c>
      <c r="F11" s="2">
        <v>3.8796296296296294E-2</v>
      </c>
      <c r="G11" s="2"/>
      <c r="H11" s="2"/>
      <c r="I11" s="2">
        <v>3.5416666666666666E-2</v>
      </c>
      <c r="J11" s="2"/>
      <c r="K11" s="2"/>
      <c r="L11" s="2"/>
      <c r="M11" s="2">
        <v>2.1099537037037038E-2</v>
      </c>
      <c r="N11" s="2">
        <v>4.2094907407407407E-2</v>
      </c>
      <c r="O11" s="2">
        <v>2.1203703703703707E-2</v>
      </c>
      <c r="P11" s="2"/>
    </row>
    <row r="12" spans="1:16" x14ac:dyDescent="0.25">
      <c r="A12" s="2">
        <f>SUM(PlayerPlatinum[[#This Row],[Anti-gravity]:[Special-Op Reinforcements]])</f>
        <v>0.1035763888888889</v>
      </c>
      <c r="B12" s="2" t="s">
        <v>258</v>
      </c>
      <c r="C12" s="1" t="s">
        <v>23</v>
      </c>
      <c r="D12" s="1">
        <f>COUNT(PlayerPlatinum[[#This Row],[Anti-gravity]:[Special-Op Reinforcements]])</f>
        <v>5</v>
      </c>
      <c r="E12" s="2">
        <v>1.6203703703703703E-2</v>
      </c>
      <c r="F12" s="2">
        <v>3.5740740740740747E-2</v>
      </c>
      <c r="G12" s="2">
        <v>1.9907407407407408E-2</v>
      </c>
      <c r="H12" s="2"/>
      <c r="I12" s="2"/>
      <c r="J12" s="2">
        <v>1.2048611111111112E-2</v>
      </c>
      <c r="K12" s="2"/>
      <c r="L12" s="2"/>
      <c r="M12" s="2"/>
      <c r="N12" s="2"/>
      <c r="O12" s="2">
        <v>1.9675925925925927E-2</v>
      </c>
      <c r="P12" s="2"/>
    </row>
    <row r="13" spans="1:16" x14ac:dyDescent="0.25">
      <c r="A13" s="2">
        <f>SUM(PlayerPlatinum[[#This Row],[Anti-gravity]:[Special-Op Reinforcements]])</f>
        <v>0.11893518518518517</v>
      </c>
      <c r="B13" s="2" t="s">
        <v>258</v>
      </c>
      <c r="C13" s="1" t="s">
        <v>8</v>
      </c>
      <c r="D13" s="1">
        <f>COUNT(PlayerPlatinum[[#This Row],[Anti-gravity]:[Special-Op Reinforcements]])</f>
        <v>5</v>
      </c>
      <c r="E13" s="2">
        <v>1.6203703703703703E-2</v>
      </c>
      <c r="F13" s="2"/>
      <c r="G13" s="2">
        <v>1.9907407407407408E-2</v>
      </c>
      <c r="H13" s="2"/>
      <c r="I13" s="2">
        <v>5.1099537037037034E-2</v>
      </c>
      <c r="J13" s="2">
        <v>1.2048611111111112E-2</v>
      </c>
      <c r="K13" s="2"/>
      <c r="L13" s="2"/>
      <c r="M13" s="2"/>
      <c r="N13" s="2"/>
      <c r="O13" s="2">
        <v>1.9675925925925927E-2</v>
      </c>
      <c r="P13" s="2"/>
    </row>
    <row r="14" spans="1:16" x14ac:dyDescent="0.25">
      <c r="A14" s="2">
        <f>SUM(PlayerPlatinum[[#This Row],[Anti-gravity]:[Special-Op Reinforcements]])</f>
        <v>6.1226851851851852E-2</v>
      </c>
      <c r="B14" s="2" t="s">
        <v>258</v>
      </c>
      <c r="C14" s="1" t="s">
        <v>87</v>
      </c>
      <c r="D14" s="1">
        <f>COUNT(PlayerPlatinum[[#This Row],[Anti-gravity]:[Special-Op Reinforcements]])</f>
        <v>4</v>
      </c>
      <c r="E14" s="2">
        <v>1.357638888888889E-2</v>
      </c>
      <c r="F14" s="2"/>
      <c r="G14" s="2"/>
      <c r="H14" s="2">
        <v>1.7013888888888887E-2</v>
      </c>
      <c r="I14" s="2"/>
      <c r="J14" s="2"/>
      <c r="K14" s="2"/>
      <c r="L14" s="2"/>
      <c r="M14" s="2">
        <v>1.7430555555555557E-2</v>
      </c>
      <c r="N14" s="2"/>
      <c r="O14" s="2"/>
      <c r="P14" s="2">
        <v>1.3206018518518518E-2</v>
      </c>
    </row>
    <row r="15" spans="1:16" x14ac:dyDescent="0.25">
      <c r="A15" s="2">
        <f>SUM(PlayerPlatinum[[#This Row],[Anti-gravity]:[Special-Op Reinforcements]])</f>
        <v>4.162037037037037E-2</v>
      </c>
      <c r="B15" s="2" t="s">
        <v>258</v>
      </c>
      <c r="C15" s="1" t="s">
        <v>86</v>
      </c>
      <c r="D15" s="1">
        <f>COUNT(PlayerPlatinum[[#This Row],[Anti-gravity]:[Special-Op Reinforcements]])</f>
        <v>3</v>
      </c>
      <c r="E15" s="2"/>
      <c r="F15" s="2"/>
      <c r="G15" s="2">
        <v>1.4537037037037038E-2</v>
      </c>
      <c r="H15" s="2"/>
      <c r="I15" s="2"/>
      <c r="J15" s="2"/>
      <c r="K15" s="2"/>
      <c r="L15" s="2"/>
      <c r="M15" s="2">
        <v>1.4884259259259259E-2</v>
      </c>
      <c r="N15" s="2"/>
      <c r="O15" s="2"/>
      <c r="P15" s="2">
        <v>1.2199074074074072E-2</v>
      </c>
    </row>
    <row r="16" spans="1:16" x14ac:dyDescent="0.25">
      <c r="A16" s="2">
        <f>SUM(PlayerPlatinum[[#This Row],[Anti-gravity]:[Special-Op Reinforcements]])</f>
        <v>5.0937500000000004E-2</v>
      </c>
      <c r="B16" s="2" t="s">
        <v>258</v>
      </c>
      <c r="C16" s="1" t="s">
        <v>91</v>
      </c>
      <c r="D16" s="1">
        <f>COUNT(PlayerPlatinum[[#This Row],[Anti-gravity]:[Special-Op Reinforcements]])</f>
        <v>3</v>
      </c>
      <c r="E16" s="2"/>
      <c r="F16" s="2"/>
      <c r="G16" s="2">
        <v>2.2118055555555557E-2</v>
      </c>
      <c r="H16" s="2"/>
      <c r="I16" s="2"/>
      <c r="J16" s="2">
        <v>1.3402777777777777E-2</v>
      </c>
      <c r="K16" s="2"/>
      <c r="L16" s="2"/>
      <c r="M16" s="2"/>
      <c r="N16" s="2"/>
      <c r="O16" s="2"/>
      <c r="P16" s="2">
        <v>1.5416666666666667E-2</v>
      </c>
    </row>
    <row r="17" spans="1:16" x14ac:dyDescent="0.25">
      <c r="A17" s="2">
        <f>SUM(PlayerPlatinum[[#This Row],[Anti-gravity]:[Special-Op Reinforcements]])</f>
        <v>5.1689814814814813E-2</v>
      </c>
      <c r="B17" s="2" t="s">
        <v>258</v>
      </c>
      <c r="C17" s="1" t="s">
        <v>293</v>
      </c>
      <c r="D17" s="1">
        <f>COUNT(PlayerPlatinum[[#This Row],[Anti-gravity]:[Special-Op Reinforcements]])</f>
        <v>3</v>
      </c>
      <c r="E17" s="2"/>
      <c r="F17" s="2"/>
      <c r="G17" s="2">
        <v>2.2118055555555557E-2</v>
      </c>
      <c r="H17" s="2"/>
      <c r="I17" s="2"/>
      <c r="J17" s="2">
        <v>1.3402777777777777E-2</v>
      </c>
      <c r="K17" s="2"/>
      <c r="L17" s="2"/>
      <c r="M17" s="2"/>
      <c r="N17" s="2"/>
      <c r="O17" s="2"/>
      <c r="P17" s="2">
        <v>1.6168981481481482E-2</v>
      </c>
    </row>
    <row r="18" spans="1:16" x14ac:dyDescent="0.25">
      <c r="A18" s="2">
        <f>SUM(PlayerPlatinum[[#This Row],[Anti-gravity]:[Special-Op Reinforcements]])</f>
        <v>5.1689814814814813E-2</v>
      </c>
      <c r="B18" s="2" t="s">
        <v>258</v>
      </c>
      <c r="C18" s="1" t="s">
        <v>296</v>
      </c>
      <c r="D18" s="1">
        <f>COUNT(PlayerPlatinum[[#This Row],[Anti-gravity]:[Special-Op Reinforcements]])</f>
        <v>3</v>
      </c>
      <c r="E18" s="2"/>
      <c r="F18" s="2"/>
      <c r="G18" s="2">
        <v>2.2118055555555557E-2</v>
      </c>
      <c r="H18" s="2"/>
      <c r="I18" s="2"/>
      <c r="J18" s="2">
        <v>1.3402777777777777E-2</v>
      </c>
      <c r="K18" s="2"/>
      <c r="L18" s="2"/>
      <c r="M18" s="2"/>
      <c r="N18" s="2"/>
      <c r="O18" s="2"/>
      <c r="P18" s="2">
        <v>1.6168981481481482E-2</v>
      </c>
    </row>
    <row r="19" spans="1:16" x14ac:dyDescent="0.25">
      <c r="A19" s="2">
        <f>SUM(PlayerPlatinum[[#This Row],[Anti-gravity]:[Special-Op Reinforcements]])</f>
        <v>5.1689814814814813E-2</v>
      </c>
      <c r="B19" s="2"/>
      <c r="C19" s="1" t="s">
        <v>298</v>
      </c>
      <c r="D19" s="1">
        <f>COUNT(PlayerPlatinum[[#This Row],[Anti-gravity]:[Special-Op Reinforcements]])</f>
        <v>3</v>
      </c>
      <c r="E19" s="2"/>
      <c r="F19" s="2"/>
      <c r="G19" s="2">
        <v>2.2118055555555557E-2</v>
      </c>
      <c r="H19" s="2"/>
      <c r="I19" s="2"/>
      <c r="J19" s="2">
        <v>1.3402777777777777E-2</v>
      </c>
      <c r="K19" s="2"/>
      <c r="L19" s="2"/>
      <c r="M19" s="2"/>
      <c r="N19" s="2"/>
      <c r="O19" s="2"/>
      <c r="P19" s="2">
        <v>1.6168981481481482E-2</v>
      </c>
    </row>
    <row r="20" spans="1:16" x14ac:dyDescent="0.25">
      <c r="A20" s="2">
        <f>SUM(PlayerPlatinum[[#This Row],[Anti-gravity]:[Special-Op Reinforcements]])</f>
        <v>6.1747685185185197E-2</v>
      </c>
      <c r="B20" s="2" t="s">
        <v>258</v>
      </c>
      <c r="C20" s="1" t="s">
        <v>16</v>
      </c>
      <c r="D20" s="1">
        <f>COUNT(PlayerPlatinum[[#This Row],[Anti-gravity]:[Special-Op Reinforcements]])</f>
        <v>3</v>
      </c>
      <c r="E20" s="2">
        <v>1.9444444444444445E-2</v>
      </c>
      <c r="F20" s="2"/>
      <c r="G20" s="2"/>
      <c r="H20" s="2"/>
      <c r="I20" s="2"/>
      <c r="J20" s="2"/>
      <c r="K20" s="2"/>
      <c r="L20" s="2"/>
      <c r="M20" s="2">
        <v>2.1099537037037038E-2</v>
      </c>
      <c r="N20" s="2"/>
      <c r="O20" s="2">
        <v>2.1203703703703707E-2</v>
      </c>
      <c r="P20" s="2"/>
    </row>
    <row r="21" spans="1:16" x14ac:dyDescent="0.25">
      <c r="A21" s="2">
        <f>SUM(PlayerPlatinum[[#This Row],[Anti-gravity]:[Special-Op Reinforcements]])</f>
        <v>3.1956018518518522E-2</v>
      </c>
      <c r="B21" s="2" t="s">
        <v>258</v>
      </c>
      <c r="C21" s="1" t="s">
        <v>14</v>
      </c>
      <c r="D21" s="1">
        <f>COUNT(PlayerPlatinum[[#This Row],[Anti-gravity]:[Special-Op Reinforcements]])</f>
        <v>2</v>
      </c>
      <c r="E21" s="2"/>
      <c r="F21" s="2"/>
      <c r="G21" s="2">
        <v>1.9907407407407408E-2</v>
      </c>
      <c r="H21" s="2"/>
      <c r="I21" s="2"/>
      <c r="J21" s="2">
        <v>1.2048611111111112E-2</v>
      </c>
      <c r="K21" s="2"/>
      <c r="L21" s="2"/>
      <c r="M21" s="2"/>
      <c r="N21" s="2"/>
      <c r="O21" s="2"/>
      <c r="P21" s="2"/>
    </row>
    <row r="22" spans="1:16" x14ac:dyDescent="0.25">
      <c r="A22" s="2">
        <f>SUM(PlayerPlatinum[[#This Row],[Anti-gravity]:[Special-Op Reinforcements]])</f>
        <v>3.1956018518518522E-2</v>
      </c>
      <c r="B22" s="2" t="s">
        <v>258</v>
      </c>
      <c r="C22" s="1" t="s">
        <v>41</v>
      </c>
      <c r="D22" s="1">
        <f>COUNT(PlayerPlatinum[[#This Row],[Anti-gravity]:[Special-Op Reinforcements]])</f>
        <v>2</v>
      </c>
      <c r="E22" s="2"/>
      <c r="F22" s="2"/>
      <c r="G22" s="2">
        <v>1.9907407407407408E-2</v>
      </c>
      <c r="H22" s="2"/>
      <c r="I22" s="2"/>
      <c r="J22" s="2">
        <v>1.2048611111111112E-2</v>
      </c>
      <c r="K22" s="2"/>
      <c r="L22" s="2"/>
      <c r="M22" s="2"/>
      <c r="N22" s="2"/>
      <c r="O22" s="2"/>
      <c r="P22" s="2"/>
    </row>
    <row r="23" spans="1:16" x14ac:dyDescent="0.25">
      <c r="A23" s="2">
        <f>SUM(PlayerPlatinum[[#This Row],[Anti-gravity]:[Special-Op Reinforcements]])</f>
        <v>3.3194444444444443E-2</v>
      </c>
      <c r="B23" s="2" t="s">
        <v>258</v>
      </c>
      <c r="C23" s="1" t="s">
        <v>294</v>
      </c>
      <c r="D23" s="1">
        <f>COUNT(PlayerPlatinum[[#This Row],[Anti-gravity]:[Special-Op Reinforcements]])</f>
        <v>2</v>
      </c>
      <c r="E23" s="2"/>
      <c r="F23" s="2"/>
      <c r="G23" s="2"/>
      <c r="H23" s="2">
        <v>1.7013888888888887E-2</v>
      </c>
      <c r="I23" s="2"/>
      <c r="J23" s="2"/>
      <c r="K23" s="2"/>
      <c r="L23" s="2"/>
      <c r="M23" s="2"/>
      <c r="N23" s="2"/>
      <c r="O23" s="2"/>
      <c r="P23" s="2">
        <v>1.6180555555555556E-2</v>
      </c>
    </row>
    <row r="24" spans="1:16" x14ac:dyDescent="0.25">
      <c r="A24" s="2">
        <f>SUM(PlayerPlatinum[[#This Row],[Anti-gravity]:[Special-Op Reinforcements]])</f>
        <v>3.3194444444444443E-2</v>
      </c>
      <c r="B24" s="2" t="s">
        <v>258</v>
      </c>
      <c r="C24" s="1" t="s">
        <v>292</v>
      </c>
      <c r="D24" s="1">
        <f>COUNT(PlayerPlatinum[[#This Row],[Anti-gravity]:[Special-Op Reinforcements]])</f>
        <v>2</v>
      </c>
      <c r="E24" s="2"/>
      <c r="F24" s="2"/>
      <c r="G24" s="2"/>
      <c r="H24" s="2">
        <v>1.7013888888888887E-2</v>
      </c>
      <c r="I24" s="2"/>
      <c r="J24" s="2"/>
      <c r="K24" s="2"/>
      <c r="L24" s="2"/>
      <c r="M24" s="2"/>
      <c r="N24" s="2"/>
      <c r="O24" s="2"/>
      <c r="P24" s="2">
        <v>1.6180555555555556E-2</v>
      </c>
    </row>
    <row r="25" spans="1:16" x14ac:dyDescent="0.25">
      <c r="A25" s="2">
        <f>SUM(PlayerPlatinum[[#This Row],[Anti-gravity]:[Special-Op Reinforcements]])</f>
        <v>3.5879629629629629E-2</v>
      </c>
      <c r="B25" s="2"/>
      <c r="C25" s="1" t="s">
        <v>12</v>
      </c>
      <c r="D25" s="1">
        <f>COUNT(PlayerPlatinum[[#This Row],[Anti-gravity]:[Special-Op Reinforcements]])</f>
        <v>2</v>
      </c>
      <c r="E25" s="2">
        <v>1.6203703703703703E-2</v>
      </c>
      <c r="F25" s="2"/>
      <c r="G25" s="2"/>
      <c r="H25" s="2"/>
      <c r="I25" s="2"/>
      <c r="J25" s="2"/>
      <c r="K25" s="2"/>
      <c r="L25" s="2"/>
      <c r="M25" s="2"/>
      <c r="N25" s="2"/>
      <c r="O25" s="2">
        <v>1.9675925925925927E-2</v>
      </c>
      <c r="P25" s="2"/>
    </row>
    <row r="26" spans="1:16" x14ac:dyDescent="0.25">
      <c r="A26" s="2">
        <f>SUM(PlayerPlatinum[[#This Row],[Anti-gravity]:[Special-Op Reinforcements]])</f>
        <v>4.0648148148148155E-2</v>
      </c>
      <c r="B26" s="2" t="s">
        <v>258</v>
      </c>
      <c r="C26" s="1" t="s">
        <v>37</v>
      </c>
      <c r="D26" s="1">
        <f>COUNT(PlayerPlatinum[[#This Row],[Anti-gravity]:[Special-Op Reinforcements]])</f>
        <v>2</v>
      </c>
      <c r="E26" s="2">
        <v>1.9444444444444445E-2</v>
      </c>
      <c r="F26" s="2"/>
      <c r="G26" s="2"/>
      <c r="H26" s="2"/>
      <c r="I26" s="2"/>
      <c r="J26" s="2"/>
      <c r="K26" s="2"/>
      <c r="L26" s="2"/>
      <c r="M26" s="2"/>
      <c r="N26" s="2"/>
      <c r="O26" s="2">
        <v>2.1203703703703707E-2</v>
      </c>
      <c r="P26" s="2"/>
    </row>
    <row r="27" spans="1:16" x14ac:dyDescent="0.25">
      <c r="A27" s="2">
        <f>SUM(PlayerPlatinum[[#This Row],[Anti-gravity]:[Special-Op Reinforcements]])</f>
        <v>8.3252314814814821E-2</v>
      </c>
      <c r="B27" s="2" t="s">
        <v>258</v>
      </c>
      <c r="C27" s="1" t="s">
        <v>92</v>
      </c>
      <c r="D27" s="1">
        <f>COUNT(PlayerPlatinum[[#This Row],[Anti-gravity]:[Special-Op Reinforcements]])</f>
        <v>2</v>
      </c>
      <c r="E27" s="2"/>
      <c r="F27" s="2">
        <v>3.6388888888888887E-2</v>
      </c>
      <c r="G27" s="2"/>
      <c r="H27" s="2"/>
      <c r="I27" s="2">
        <v>4.6863425925925926E-2</v>
      </c>
      <c r="J27" s="2"/>
      <c r="K27" s="2"/>
      <c r="L27" s="2"/>
      <c r="M27" s="2"/>
      <c r="N27" s="2"/>
      <c r="O27" s="2"/>
      <c r="P27" s="2"/>
    </row>
    <row r="28" spans="1:16" x14ac:dyDescent="0.25">
      <c r="A28" s="2">
        <f>SUM(PlayerPlatinum[[#This Row],[Anti-gravity]:[Special-Op Reinforcements]])</f>
        <v>1.136574074074074E-2</v>
      </c>
      <c r="B28" s="2"/>
      <c r="C28" s="1" t="s">
        <v>128</v>
      </c>
      <c r="D28" s="1">
        <f>COUNT(PlayerPlatinum[[#This Row],[Anti-gravity]:[Special-Op Reinforcements]])</f>
        <v>1</v>
      </c>
      <c r="E28" s="2"/>
      <c r="F28" s="2"/>
      <c r="G28" s="2"/>
      <c r="H28" s="2"/>
      <c r="I28" s="2"/>
      <c r="J28" s="2">
        <v>1.136574074074074E-2</v>
      </c>
      <c r="K28" s="2"/>
      <c r="L28" s="2"/>
      <c r="M28" s="2"/>
      <c r="N28" s="2"/>
      <c r="O28" s="2"/>
      <c r="P28" s="2"/>
    </row>
    <row r="29" spans="1:16" x14ac:dyDescent="0.25">
      <c r="A29" s="2">
        <f>SUM(PlayerPlatinum[[#This Row],[Anti-gravity]:[Special-Op Reinforcements]])</f>
        <v>1.3275462962962963E-2</v>
      </c>
      <c r="B29" s="2"/>
      <c r="C29" s="1" t="s">
        <v>102</v>
      </c>
      <c r="D29" s="1">
        <f>COUNT(PlayerPlatinum[[#This Row],[Anti-gravity]:[Special-Op Reinforcements]])</f>
        <v>1</v>
      </c>
      <c r="E29" s="2">
        <v>1.3275462962962963E-2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>
        <f>SUM(PlayerPlatinum[[#This Row],[Anti-gravity]:[Special-Op Reinforcements]])</f>
        <v>1.5416666666666667E-2</v>
      </c>
      <c r="B30" s="2" t="s">
        <v>258</v>
      </c>
      <c r="C30" s="1" t="s">
        <v>124</v>
      </c>
      <c r="D30" s="1">
        <f>COUNT(PlayerPlatinum[[#This Row],[Anti-gravity]:[Special-Op Reinforcements]])</f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v>1.5416666666666667E-2</v>
      </c>
    </row>
    <row r="31" spans="1:16" x14ac:dyDescent="0.25">
      <c r="A31" s="2">
        <f>SUM(PlayerPlatinum[[#This Row],[Anti-gravity]:[Special-Op Reinforcements]])</f>
        <v>1.6180555555555556E-2</v>
      </c>
      <c r="B31" s="2" t="s">
        <v>258</v>
      </c>
      <c r="C31" s="1" t="s">
        <v>297</v>
      </c>
      <c r="D31" s="1">
        <f>COUNT(PlayerPlatinum[[#This Row],[Anti-gravity]:[Special-Op Reinforcements]])</f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v>1.6180555555555556E-2</v>
      </c>
    </row>
    <row r="32" spans="1:16" x14ac:dyDescent="0.25">
      <c r="A32" s="2">
        <f>SUM(PlayerPlatinum[[#This Row],[Anti-gravity]:[Special-Op Reinforcements]])</f>
        <v>1.8888888888888889E-2</v>
      </c>
      <c r="B32" s="2"/>
      <c r="C32" s="1" t="s">
        <v>6</v>
      </c>
      <c r="D32" s="1">
        <f>COUNT(PlayerPlatinum[[#This Row],[Anti-gravity]:[Special-Op Reinforcements]])</f>
        <v>1</v>
      </c>
      <c r="E32" s="2"/>
      <c r="F32" s="2"/>
      <c r="G32" s="2"/>
      <c r="H32" s="2"/>
      <c r="I32" s="2"/>
      <c r="J32" s="2"/>
      <c r="K32" s="2"/>
      <c r="L32" s="2"/>
      <c r="M32" s="2">
        <v>1.8888888888888889E-2</v>
      </c>
      <c r="N32" s="2"/>
      <c r="O32" s="2"/>
      <c r="P32" s="2"/>
    </row>
    <row r="33" spans="1:16" x14ac:dyDescent="0.25">
      <c r="A33" s="2">
        <f>SUM(PlayerPlatinum[[#This Row],[Anti-gravity]:[Special-Op Reinforcements]])</f>
        <v>2.2534722222222223E-2</v>
      </c>
      <c r="B33" s="2" t="s">
        <v>258</v>
      </c>
      <c r="C33" s="1" t="s">
        <v>39</v>
      </c>
      <c r="D33" s="1">
        <f>COUNT(PlayerPlatinum[[#This Row],[Anti-gravity]:[Special-Op Reinforcements]])</f>
        <v>1</v>
      </c>
      <c r="E33" s="2"/>
      <c r="F33" s="2">
        <v>2.2534722222222223E-2</v>
      </c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>
        <f>SUM(PlayerPlatinum[[#This Row],[Anti-gravity]:[Special-Op Reinforcements]])</f>
        <v>2.2766203703703702E-2</v>
      </c>
      <c r="B34" s="2" t="s">
        <v>258</v>
      </c>
      <c r="C34" s="1" t="s">
        <v>78</v>
      </c>
      <c r="D34" s="1">
        <f>COUNT(PlayerPlatinum[[#This Row],[Anti-gravity]:[Special-Op Reinforcements]])</f>
        <v>1</v>
      </c>
      <c r="E34" s="2"/>
      <c r="F34" s="2">
        <v>2.2766203703703702E-2</v>
      </c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>
        <f>SUM(PlayerPlatinum[[#This Row],[Anti-gravity]:[Special-Op Reinforcements]])</f>
        <v>2.3715277777777776E-2</v>
      </c>
      <c r="B35" s="2" t="s">
        <v>258</v>
      </c>
      <c r="C35" s="1" t="s">
        <v>112</v>
      </c>
      <c r="D35" s="1">
        <f>COUNT(PlayerPlatinum[[#This Row],[Anti-gravity]:[Special-Op Reinforcements]])</f>
        <v>1</v>
      </c>
      <c r="E35" s="2"/>
      <c r="F35" s="2"/>
      <c r="G35" s="2"/>
      <c r="H35" s="2"/>
      <c r="I35" s="2"/>
      <c r="J35" s="2"/>
      <c r="K35" s="2"/>
      <c r="L35" s="2"/>
      <c r="M35" s="2">
        <v>2.3715277777777776E-2</v>
      </c>
      <c r="N35" s="2"/>
      <c r="O35" s="2"/>
      <c r="P35" s="2"/>
    </row>
    <row r="36" spans="1:16" x14ac:dyDescent="0.25">
      <c r="A36" s="2">
        <f>SUM(PlayerPlatinum[[#This Row],[Anti-gravity]:[Special-Op Reinforcements]])</f>
        <v>2.3715277777777776E-2</v>
      </c>
      <c r="B36" s="2" t="s">
        <v>258</v>
      </c>
      <c r="C36" s="1" t="s">
        <v>88</v>
      </c>
      <c r="D36" s="1">
        <f>COUNT(PlayerPlatinum[[#This Row],[Anti-gravity]:[Special-Op Reinforcements]])</f>
        <v>1</v>
      </c>
      <c r="E36" s="2"/>
      <c r="F36" s="2"/>
      <c r="G36" s="2"/>
      <c r="H36" s="2"/>
      <c r="I36" s="2"/>
      <c r="J36" s="2"/>
      <c r="K36" s="2"/>
      <c r="L36" s="2"/>
      <c r="M36" s="2">
        <v>2.3715277777777776E-2</v>
      </c>
      <c r="N36" s="2"/>
      <c r="O36" s="2"/>
      <c r="P36" s="2"/>
    </row>
    <row r="37" spans="1:16" x14ac:dyDescent="0.25">
      <c r="A37" s="2">
        <f>SUM(PlayerPlatinum[[#This Row],[Anti-gravity]:[Special-Op Reinforcements]])</f>
        <v>2.5266203703703704E-2</v>
      </c>
      <c r="B37" s="2" t="s">
        <v>258</v>
      </c>
      <c r="C37" s="1" t="s">
        <v>89</v>
      </c>
      <c r="D37" s="1">
        <f>COUNT(PlayerPlatinum[[#This Row],[Anti-gravity]:[Special-Op Reinforcements]])</f>
        <v>1</v>
      </c>
      <c r="E37" s="2"/>
      <c r="F37" s="2"/>
      <c r="G37" s="2"/>
      <c r="H37" s="2"/>
      <c r="I37" s="2"/>
      <c r="J37" s="2"/>
      <c r="K37" s="2"/>
      <c r="L37" s="2"/>
      <c r="M37" s="2">
        <v>2.5266203703703704E-2</v>
      </c>
      <c r="N37" s="2"/>
      <c r="O37" s="2"/>
      <c r="P37" s="2"/>
    </row>
    <row r="38" spans="1:16" x14ac:dyDescent="0.25">
      <c r="A38" s="2">
        <f>SUM(PlayerPlatinum[[#This Row],[Anti-gravity]:[Special-Op Reinforcements]])</f>
        <v>2.5266203703703704E-2</v>
      </c>
      <c r="B38" s="2" t="s">
        <v>258</v>
      </c>
      <c r="C38" s="1" t="s">
        <v>113</v>
      </c>
      <c r="D38" s="1">
        <f>COUNT(PlayerPlatinum[[#This Row],[Anti-gravity]:[Special-Op Reinforcements]])</f>
        <v>1</v>
      </c>
      <c r="E38" s="2"/>
      <c r="F38" s="2"/>
      <c r="G38" s="2"/>
      <c r="H38" s="2"/>
      <c r="I38" s="2"/>
      <c r="J38" s="2"/>
      <c r="K38" s="2"/>
      <c r="L38" s="2"/>
      <c r="M38" s="2">
        <v>2.5266203703703704E-2</v>
      </c>
      <c r="N38" s="2"/>
      <c r="O38" s="2"/>
      <c r="P38" s="2"/>
    </row>
    <row r="39" spans="1:16" x14ac:dyDescent="0.25">
      <c r="A39" s="2">
        <f>SUM(PlayerPlatinum[[#This Row],[Anti-gravity]:[Special-Op Reinforcements]])</f>
        <v>2.5613425925925925E-2</v>
      </c>
      <c r="B39" s="2" t="s">
        <v>258</v>
      </c>
      <c r="C39" s="1" t="s">
        <v>90</v>
      </c>
      <c r="D39" s="1">
        <f>COUNT(PlayerPlatinum[[#This Row],[Anti-gravity]:[Special-Op Reinforcements]])</f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v>2.5613425925925925E-2</v>
      </c>
    </row>
    <row r="40" spans="1:16" x14ac:dyDescent="0.25">
      <c r="A40" s="2">
        <f>SUM(PlayerPlatinum[[#This Row],[Anti-gravity]:[Special-Op Reinforcements]])</f>
        <v>2.5613425925925925E-2</v>
      </c>
      <c r="B40" s="2" t="s">
        <v>258</v>
      </c>
      <c r="C40" s="1" t="s">
        <v>123</v>
      </c>
      <c r="D40" s="1">
        <f>COUNT(PlayerPlatinum[[#This Row],[Anti-gravity]:[Special-Op Reinforcements]])</f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2.5613425925925925E-2</v>
      </c>
    </row>
    <row r="41" spans="1:16" x14ac:dyDescent="0.25">
      <c r="A41" s="2">
        <f>SUM(PlayerPlatinum[[#This Row],[Anti-gravity]:[Special-Op Reinforcements]])</f>
        <v>2.7627314814814813E-2</v>
      </c>
      <c r="B41" s="2"/>
      <c r="C41" s="1" t="s">
        <v>25</v>
      </c>
      <c r="D41" s="1">
        <f>COUNT(PlayerPlatinum[[#This Row],[Anti-gravity]:[Special-Op Reinforcements]])</f>
        <v>1</v>
      </c>
      <c r="E41" s="2"/>
      <c r="F41" s="2">
        <v>2.7627314814814813E-2</v>
      </c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>
        <f>SUM(PlayerPlatinum[[#This Row],[Anti-gravity]:[Special-Op Reinforcements]])</f>
        <v>2.8923611111111108E-2</v>
      </c>
      <c r="B42" s="2" t="s">
        <v>258</v>
      </c>
      <c r="C42" s="1" t="s">
        <v>29</v>
      </c>
      <c r="D42" s="1">
        <f>COUNT(PlayerPlatinum[[#This Row],[Anti-gravity]:[Special-Op Reinforcements]])</f>
        <v>1</v>
      </c>
      <c r="E42" s="2"/>
      <c r="F42" s="2"/>
      <c r="G42" s="2"/>
      <c r="H42" s="2"/>
      <c r="I42" s="2"/>
      <c r="J42" s="2"/>
      <c r="K42" s="2"/>
      <c r="L42" s="2"/>
      <c r="M42" s="2">
        <v>2.8923611111111108E-2</v>
      </c>
      <c r="N42" s="2"/>
      <c r="O42" s="2"/>
      <c r="P42" s="2"/>
    </row>
    <row r="43" spans="1:16" x14ac:dyDescent="0.25">
      <c r="A43" s="2">
        <f>SUM(PlayerPlatinum[[#This Row],[Anti-gravity]:[Special-Op Reinforcements]])</f>
        <v>2.8923611111111108E-2</v>
      </c>
      <c r="B43" s="2" t="s">
        <v>258</v>
      </c>
      <c r="C43" s="1" t="s">
        <v>11</v>
      </c>
      <c r="D43" s="1">
        <f>COUNT(PlayerPlatinum[[#This Row],[Anti-gravity]:[Special-Op Reinforcements]])</f>
        <v>1</v>
      </c>
      <c r="E43" s="2"/>
      <c r="F43" s="2"/>
      <c r="G43" s="2"/>
      <c r="H43" s="2"/>
      <c r="I43" s="2"/>
      <c r="J43" s="2"/>
      <c r="K43" s="2"/>
      <c r="L43" s="2"/>
      <c r="M43" s="2">
        <v>2.8923611111111108E-2</v>
      </c>
      <c r="N43" s="2"/>
      <c r="O43" s="2"/>
      <c r="P43" s="2"/>
    </row>
    <row r="44" spans="1:16" x14ac:dyDescent="0.25">
      <c r="A44" s="2">
        <f>SUM(PlayerPlatinum[[#This Row],[Anti-gravity]:[Special-Op Reinforcements]])</f>
        <v>3.7569444444444447E-2</v>
      </c>
      <c r="B44" s="2" t="s">
        <v>258</v>
      </c>
      <c r="C44" s="1" t="s">
        <v>7</v>
      </c>
      <c r="D44" s="1">
        <f>COUNT(PlayerPlatinum[[#This Row],[Anti-gravity]:[Special-Op Reinforcements]])</f>
        <v>1</v>
      </c>
      <c r="E44" s="2"/>
      <c r="F44" s="2">
        <v>3.7569444444444447E-2</v>
      </c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>
        <f>SUM(PlayerPlatinum[[#This Row],[Anti-gravity]:[Special-Op Reinforcements]])</f>
        <v>4.8761574074074075E-2</v>
      </c>
      <c r="B45" s="2" t="s">
        <v>258</v>
      </c>
      <c r="C45" s="1" t="s">
        <v>55</v>
      </c>
      <c r="D45" s="1">
        <f>COUNT(PlayerPlatinum[[#This Row],[Anti-gravity]:[Special-Op Reinforcements]])</f>
        <v>1</v>
      </c>
      <c r="E45" s="2"/>
      <c r="F45" s="2">
        <v>4.8761574074074075E-2</v>
      </c>
      <c r="G45" s="2"/>
      <c r="H45" s="2"/>
      <c r="I45" s="2"/>
      <c r="J45" s="2"/>
      <c r="K45" s="2"/>
      <c r="L45" s="2"/>
      <c r="M45" s="2"/>
      <c r="N45" s="2"/>
      <c r="O45" s="2"/>
      <c r="P4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2806-2418-4507-B70B-3FA41B20828E}">
  <dimension ref="A1:P98"/>
  <sheetViews>
    <sheetView workbookViewId="0">
      <selection activeCell="H5" sqref="H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13.7109375" bestFit="1" customWidth="1"/>
    <col min="6" max="6" width="20.85546875" bestFit="1" customWidth="1"/>
    <col min="7" max="7" width="25.28515625" bestFit="1" customWidth="1"/>
    <col min="8" max="8" width="10" bestFit="1" customWidth="1"/>
    <col min="9" max="9" width="8.5703125" bestFit="1" customWidth="1"/>
    <col min="10" max="10" width="25.28515625" bestFit="1" customWidth="1"/>
    <col min="11" max="11" width="23.28515625" bestFit="1" customWidth="1"/>
    <col min="12" max="12" width="9.140625" bestFit="1" customWidth="1"/>
    <col min="13" max="13" width="17" bestFit="1" customWidth="1"/>
    <col min="14" max="14" width="22" bestFit="1" customWidth="1"/>
    <col min="15" max="15" width="20" bestFit="1" customWidth="1"/>
    <col min="16" max="16" width="28" bestFit="1" customWidth="1"/>
  </cols>
  <sheetData>
    <row r="1" spans="1:16" x14ac:dyDescent="0.25">
      <c r="A1" t="s">
        <v>257</v>
      </c>
      <c r="B1" t="s">
        <v>258</v>
      </c>
      <c r="C1" t="s">
        <v>2</v>
      </c>
      <c r="D1" t="s">
        <v>259</v>
      </c>
      <c r="E1" t="s">
        <v>38</v>
      </c>
      <c r="F1" t="s">
        <v>54</v>
      </c>
      <c r="G1" t="s">
        <v>20</v>
      </c>
      <c r="H1" t="s">
        <v>26</v>
      </c>
      <c r="I1" t="s">
        <v>79</v>
      </c>
      <c r="J1" t="s">
        <v>24</v>
      </c>
      <c r="K1" t="s">
        <v>50</v>
      </c>
      <c r="L1" t="s">
        <v>52</v>
      </c>
      <c r="M1" t="s">
        <v>43</v>
      </c>
      <c r="N1" t="s">
        <v>80</v>
      </c>
      <c r="O1" t="s">
        <v>34</v>
      </c>
      <c r="P1" t="s">
        <v>4</v>
      </c>
    </row>
    <row r="2" spans="1:16" x14ac:dyDescent="0.25">
      <c r="A2" s="2">
        <f>SUM(PlayerGold[[#This Row],[Anti-gravity]:[Special-Op Reinforcements]])</f>
        <v>0.14900462962962963</v>
      </c>
      <c r="B2" s="2" t="s">
        <v>258</v>
      </c>
      <c r="C2" s="1" t="s">
        <v>21</v>
      </c>
      <c r="D2" s="1">
        <f>COUNT(PlayerGold[[#This Row],[Anti-gravity]:[Special-Op Reinforcements]])</f>
        <v>12</v>
      </c>
      <c r="E2" s="2">
        <v>9.3634259259259261E-3</v>
      </c>
      <c r="F2" s="2">
        <v>1.1412037037037038E-2</v>
      </c>
      <c r="G2" s="2">
        <v>9.8379629629629633E-3</v>
      </c>
      <c r="H2" s="2">
        <v>1.0983796296296297E-2</v>
      </c>
      <c r="I2" s="2">
        <v>1.4872685185185185E-2</v>
      </c>
      <c r="J2" s="2">
        <v>8.1944444444444452E-3</v>
      </c>
      <c r="K2" s="2">
        <v>1.539351851851852E-2</v>
      </c>
      <c r="L2" s="2">
        <v>1.5335648148148147E-2</v>
      </c>
      <c r="M2" s="2">
        <v>9.6990740740740735E-3</v>
      </c>
      <c r="N2" s="2">
        <v>1.8252314814814815E-2</v>
      </c>
      <c r="O2" s="2">
        <v>1.4652777777777778E-2</v>
      </c>
      <c r="P2" s="2">
        <v>1.1006944444444444E-2</v>
      </c>
    </row>
    <row r="3" spans="1:16" x14ac:dyDescent="0.25">
      <c r="A3" s="2">
        <f>SUM(PlayerGold[[#This Row],[Anti-gravity]:[Special-Op Reinforcements]])</f>
        <v>0.15464120370370368</v>
      </c>
      <c r="B3" s="2" t="s">
        <v>258</v>
      </c>
      <c r="C3" s="1" t="s">
        <v>19</v>
      </c>
      <c r="D3" s="1">
        <f>COUNT(PlayerGold[[#This Row],[Anti-gravity]:[Special-Op Reinforcements]])</f>
        <v>12</v>
      </c>
      <c r="E3" s="2">
        <v>1.1701388888888891E-2</v>
      </c>
      <c r="F3" s="2">
        <v>1.3194444444444444E-2</v>
      </c>
      <c r="G3" s="2">
        <v>9.8379629629629633E-3</v>
      </c>
      <c r="H3" s="2">
        <v>1.0983796296296297E-2</v>
      </c>
      <c r="I3" s="2">
        <v>1.4965277777777779E-2</v>
      </c>
      <c r="J3" s="2">
        <v>8.1944444444444452E-3</v>
      </c>
      <c r="K3" s="2">
        <v>1.5694444444444445E-2</v>
      </c>
      <c r="L3" s="2">
        <v>1.5648148148148151E-2</v>
      </c>
      <c r="M3" s="2">
        <v>1.0983796296296297E-2</v>
      </c>
      <c r="N3" s="2">
        <v>1.9201388888888889E-2</v>
      </c>
      <c r="O3" s="2">
        <v>1.2708333333333334E-2</v>
      </c>
      <c r="P3" s="2">
        <v>1.1527777777777777E-2</v>
      </c>
    </row>
    <row r="4" spans="1:16" x14ac:dyDescent="0.25">
      <c r="A4" s="2">
        <f>SUM(PlayerGold[[#This Row],[Anti-gravity]:[Special-Op Reinforcements]])</f>
        <v>0.15749999999999997</v>
      </c>
      <c r="B4" s="2" t="s">
        <v>258</v>
      </c>
      <c r="C4" s="1" t="s">
        <v>9</v>
      </c>
      <c r="D4" s="1">
        <f>COUNT(PlayerGold[[#This Row],[Anti-gravity]:[Special-Op Reinforcements]])</f>
        <v>12</v>
      </c>
      <c r="E4" s="2">
        <v>9.3634259259259261E-3</v>
      </c>
      <c r="F4" s="2">
        <v>1.4282407407407409E-2</v>
      </c>
      <c r="G4" s="2">
        <v>9.8379629629629633E-3</v>
      </c>
      <c r="H4" s="2">
        <v>1.0983796296296297E-2</v>
      </c>
      <c r="I4" s="2">
        <v>1.7453703703703704E-2</v>
      </c>
      <c r="J4" s="2">
        <v>8.1944444444444452E-3</v>
      </c>
      <c r="K4" s="2">
        <v>1.539351851851852E-2</v>
      </c>
      <c r="L4" s="2">
        <v>1.5335648148148147E-2</v>
      </c>
      <c r="M4" s="2">
        <v>9.6990740740740735E-3</v>
      </c>
      <c r="N4" s="2">
        <v>2.3240740740740742E-2</v>
      </c>
      <c r="O4" s="2">
        <v>1.2708333333333334E-2</v>
      </c>
      <c r="P4" s="2">
        <v>1.1006944444444444E-2</v>
      </c>
    </row>
    <row r="5" spans="1:16" x14ac:dyDescent="0.25">
      <c r="A5" s="2">
        <f>SUM(PlayerGold[[#This Row],[Anti-gravity]:[Special-Op Reinforcements]])</f>
        <v>0.17197916666666666</v>
      </c>
      <c r="B5" s="2" t="s">
        <v>258</v>
      </c>
      <c r="C5" s="1" t="s">
        <v>18</v>
      </c>
      <c r="D5" s="1">
        <f>COUNT(PlayerGold[[#This Row],[Anti-gravity]:[Special-Op Reinforcements]])</f>
        <v>12</v>
      </c>
      <c r="E5" s="2">
        <v>1.0034722222222221E-2</v>
      </c>
      <c r="F5" s="2">
        <v>1.5694444444444445E-2</v>
      </c>
      <c r="G5" s="2">
        <v>9.8379629629629633E-3</v>
      </c>
      <c r="H5" s="2">
        <v>1.207175925925926E-2</v>
      </c>
      <c r="I5" s="2">
        <v>2.101851851851852E-2</v>
      </c>
      <c r="J5" s="2">
        <v>8.1944444444444452E-3</v>
      </c>
      <c r="K5" s="2">
        <v>1.8749999999999999E-2</v>
      </c>
      <c r="L5" s="2">
        <v>1.7094907407407409E-2</v>
      </c>
      <c r="M5" s="2">
        <v>1.2210648148148146E-2</v>
      </c>
      <c r="N5" s="2">
        <v>2.2835648148148147E-2</v>
      </c>
      <c r="O5" s="2">
        <v>1.2708333333333334E-2</v>
      </c>
      <c r="P5" s="2">
        <v>1.1527777777777777E-2</v>
      </c>
    </row>
    <row r="6" spans="1:16" x14ac:dyDescent="0.25">
      <c r="A6" s="2">
        <f>SUM(PlayerGold[[#This Row],[Anti-gravity]:[Special-Op Reinforcements]])</f>
        <v>0.19552083333333331</v>
      </c>
      <c r="B6" s="2" t="s">
        <v>258</v>
      </c>
      <c r="C6" s="1" t="s">
        <v>29</v>
      </c>
      <c r="D6" s="1">
        <f>COUNT(PlayerGold[[#This Row],[Anti-gravity]:[Special-Op Reinforcements]])</f>
        <v>12</v>
      </c>
      <c r="E6" s="2">
        <v>1.3877314814814815E-2</v>
      </c>
      <c r="F6" s="2">
        <v>1.7164351851851851E-2</v>
      </c>
      <c r="G6" s="2">
        <v>1.283564814814815E-2</v>
      </c>
      <c r="H6" s="2">
        <v>1.5092592592592593E-2</v>
      </c>
      <c r="I6" s="2">
        <v>2.3483796296296298E-2</v>
      </c>
      <c r="J6" s="2">
        <v>1.0752314814814814E-2</v>
      </c>
      <c r="K6" s="2">
        <v>1.7326388888888888E-2</v>
      </c>
      <c r="L6" s="2">
        <v>1.9432870370370371E-2</v>
      </c>
      <c r="M6" s="2">
        <v>1.3657407407407408E-2</v>
      </c>
      <c r="N6" s="2">
        <v>2.2013888888888888E-2</v>
      </c>
      <c r="O6" s="2">
        <v>1.7013888888888887E-2</v>
      </c>
      <c r="P6" s="2">
        <v>1.2870370370370372E-2</v>
      </c>
    </row>
    <row r="7" spans="1:16" x14ac:dyDescent="0.25">
      <c r="A7" s="2">
        <f>SUM(PlayerGold[[#This Row],[Anti-gravity]:[Special-Op Reinforcements]])</f>
        <v>0.20306712962962964</v>
      </c>
      <c r="B7" s="2" t="s">
        <v>258</v>
      </c>
      <c r="C7" s="1" t="s">
        <v>27</v>
      </c>
      <c r="D7" s="1">
        <f>COUNT(PlayerGold[[#This Row],[Anti-gravity]:[Special-Op Reinforcements]])</f>
        <v>12</v>
      </c>
      <c r="E7" s="2">
        <v>1.4814814814814814E-2</v>
      </c>
      <c r="F7" s="2">
        <v>1.8842592592592591E-2</v>
      </c>
      <c r="G7" s="2">
        <v>1.0902777777777777E-2</v>
      </c>
      <c r="H7" s="2">
        <v>1.252314814814815E-2</v>
      </c>
      <c r="I7" s="2">
        <v>2.4201388888888887E-2</v>
      </c>
      <c r="J7" s="2">
        <v>1.0543981481481481E-2</v>
      </c>
      <c r="K7" s="2">
        <v>2.0370370370370369E-2</v>
      </c>
      <c r="L7" s="2">
        <v>2.2210648148148149E-2</v>
      </c>
      <c r="M7" s="2">
        <v>1.4050925925925927E-2</v>
      </c>
      <c r="N7" s="2">
        <v>2.8634259259259262E-2</v>
      </c>
      <c r="O7" s="2">
        <v>1.4641203703703703E-2</v>
      </c>
      <c r="P7" s="2">
        <v>1.1331018518518518E-2</v>
      </c>
    </row>
    <row r="8" spans="1:16" x14ac:dyDescent="0.25">
      <c r="A8" s="2">
        <f>SUM(PlayerGold[[#This Row],[Anti-gravity]:[Special-Op Reinforcements]])</f>
        <v>0.21015046296296294</v>
      </c>
      <c r="B8" s="2" t="s">
        <v>258</v>
      </c>
      <c r="C8" s="1" t="s">
        <v>14</v>
      </c>
      <c r="D8" s="1">
        <f>COUNT(PlayerGold[[#This Row],[Anti-gravity]:[Special-Op Reinforcements]])</f>
        <v>12</v>
      </c>
      <c r="E8" s="2">
        <v>1.3171296296296294E-2</v>
      </c>
      <c r="F8" s="2">
        <v>1.9872685185185184E-2</v>
      </c>
      <c r="G8" s="2">
        <v>1.2893518518518519E-2</v>
      </c>
      <c r="H8" s="2">
        <v>1.315972222222222E-2</v>
      </c>
      <c r="I8" s="2">
        <v>2.0243055555555552E-2</v>
      </c>
      <c r="J8" s="2">
        <v>1.1805555555555555E-2</v>
      </c>
      <c r="K8" s="2">
        <v>2.3796296296296298E-2</v>
      </c>
      <c r="L8" s="2">
        <v>2.1539351851851851E-2</v>
      </c>
      <c r="M8" s="2">
        <v>1.6932870370370369E-2</v>
      </c>
      <c r="N8" s="2">
        <v>2.6516203703703698E-2</v>
      </c>
      <c r="O8" s="2">
        <v>1.6967592592592593E-2</v>
      </c>
      <c r="P8" s="2">
        <v>1.3252314814814814E-2</v>
      </c>
    </row>
    <row r="9" spans="1:16" x14ac:dyDescent="0.25">
      <c r="A9" s="2">
        <f>SUM(PlayerGold[[#This Row],[Anti-gravity]:[Special-Op Reinforcements]])</f>
        <v>0.2364236111111111</v>
      </c>
      <c r="B9" s="2" t="s">
        <v>258</v>
      </c>
      <c r="C9" s="1" t="s">
        <v>41</v>
      </c>
      <c r="D9" s="1">
        <f>COUNT(PlayerGold[[#This Row],[Anti-gravity]:[Special-Op Reinforcements]])</f>
        <v>12</v>
      </c>
      <c r="E9" s="2">
        <v>1.3171296296296294E-2</v>
      </c>
      <c r="F9" s="2">
        <v>2.7256944444444445E-2</v>
      </c>
      <c r="G9" s="2">
        <v>1.2893518518518519E-2</v>
      </c>
      <c r="H9" s="2">
        <v>1.5868055555555555E-2</v>
      </c>
      <c r="I9" s="2">
        <v>2.8900462962962961E-2</v>
      </c>
      <c r="J9" s="2">
        <v>1.0833333333333334E-2</v>
      </c>
      <c r="K9" s="2">
        <v>2.3796296296296298E-2</v>
      </c>
      <c r="L9" s="2">
        <v>2.1539351851851851E-2</v>
      </c>
      <c r="M9" s="2">
        <v>1.6932870370370369E-2</v>
      </c>
      <c r="N9" s="2">
        <v>3.5011574074074077E-2</v>
      </c>
      <c r="O9" s="2">
        <v>1.6967592592592593E-2</v>
      </c>
      <c r="P9" s="2">
        <v>1.3252314814814814E-2</v>
      </c>
    </row>
    <row r="10" spans="1:16" x14ac:dyDescent="0.25">
      <c r="A10" s="2">
        <f>SUM(PlayerGold[[#This Row],[Anti-gravity]:[Special-Op Reinforcements]])</f>
        <v>0.23702546296296295</v>
      </c>
      <c r="B10" s="2" t="s">
        <v>258</v>
      </c>
      <c r="C10" s="1" t="s">
        <v>16</v>
      </c>
      <c r="D10" s="1">
        <f>COUNT(PlayerGold[[#This Row],[Anti-gravity]:[Special-Op Reinforcements]])</f>
        <v>12</v>
      </c>
      <c r="E10" s="2">
        <v>1.3599537037037037E-2</v>
      </c>
      <c r="F10" s="2">
        <v>2.2025462962962958E-2</v>
      </c>
      <c r="G10" s="2">
        <v>1.283564814814815E-2</v>
      </c>
      <c r="H10" s="2">
        <v>1.3981481481481482E-2</v>
      </c>
      <c r="I10" s="2">
        <v>3.2083333333333332E-2</v>
      </c>
      <c r="J10" s="2">
        <v>1.0752314814814814E-2</v>
      </c>
      <c r="K10" s="2">
        <v>3.1412037037037037E-2</v>
      </c>
      <c r="L10" s="2">
        <v>2.2962962962962966E-2</v>
      </c>
      <c r="M10" s="2">
        <v>1.5416666666666667E-2</v>
      </c>
      <c r="N10" s="2">
        <v>3.2071759259259258E-2</v>
      </c>
      <c r="O10" s="2">
        <v>1.7013888888888887E-2</v>
      </c>
      <c r="P10" s="2">
        <v>1.2870370370370372E-2</v>
      </c>
    </row>
    <row r="11" spans="1:16" x14ac:dyDescent="0.25">
      <c r="A11" s="2">
        <f>SUM(PlayerGold[[#This Row],[Anti-gravity]:[Special-Op Reinforcements]])</f>
        <v>0.17233796296296294</v>
      </c>
      <c r="B11" s="2" t="s">
        <v>258</v>
      </c>
      <c r="C11" s="1" t="s">
        <v>8</v>
      </c>
      <c r="D11" s="1">
        <f>COUNT(PlayerGold[[#This Row],[Anti-gravity]:[Special-Op Reinforcements]])</f>
        <v>11</v>
      </c>
      <c r="E11" s="2">
        <v>1.2858796296296297E-2</v>
      </c>
      <c r="F11" s="2">
        <v>2.1747685185185186E-2</v>
      </c>
      <c r="G11" s="2">
        <v>1.0902777777777777E-2</v>
      </c>
      <c r="H11" s="2">
        <v>1.252314814814815E-2</v>
      </c>
      <c r="I11" s="2">
        <v>2.4386574074074074E-2</v>
      </c>
      <c r="J11" s="2">
        <v>1.0543981481481481E-2</v>
      </c>
      <c r="K11" s="2">
        <v>2.0370370370370369E-2</v>
      </c>
      <c r="L11" s="2">
        <v>1.818287037037037E-2</v>
      </c>
      <c r="M11" s="2">
        <v>1.4849537037037036E-2</v>
      </c>
      <c r="N11" s="2"/>
      <c r="O11" s="2">
        <v>1.4641203703703703E-2</v>
      </c>
      <c r="P11" s="2">
        <v>1.1331018518518518E-2</v>
      </c>
    </row>
    <row r="12" spans="1:16" x14ac:dyDescent="0.25">
      <c r="A12" s="2">
        <f>SUM(PlayerGold[[#This Row],[Anti-gravity]:[Special-Op Reinforcements]])</f>
        <v>0.1803703703703704</v>
      </c>
      <c r="B12" s="2" t="s">
        <v>258</v>
      </c>
      <c r="C12" s="1" t="s">
        <v>7</v>
      </c>
      <c r="D12" s="1">
        <f>COUNT(PlayerGold[[#This Row],[Anti-gravity]:[Special-Op Reinforcements]])</f>
        <v>11</v>
      </c>
      <c r="E12" s="2">
        <v>1.4814814814814814E-2</v>
      </c>
      <c r="F12" s="2">
        <v>1.7152777777777777E-2</v>
      </c>
      <c r="G12" s="2">
        <v>1.0694444444444444E-2</v>
      </c>
      <c r="H12" s="2">
        <v>1.5208333333333332E-2</v>
      </c>
      <c r="I12" s="2">
        <v>2.3923611111111114E-2</v>
      </c>
      <c r="J12" s="2">
        <v>9.5949074074074079E-3</v>
      </c>
      <c r="K12" s="2"/>
      <c r="L12" s="2">
        <v>2.2210648148148149E-2</v>
      </c>
      <c r="M12" s="2">
        <v>1.4050925925925927E-2</v>
      </c>
      <c r="N12" s="2">
        <v>2.7442129629629632E-2</v>
      </c>
      <c r="O12" s="2">
        <v>1.4108796296296295E-2</v>
      </c>
      <c r="P12" s="2">
        <v>1.1168981481481481E-2</v>
      </c>
    </row>
    <row r="13" spans="1:16" x14ac:dyDescent="0.25">
      <c r="A13" s="2">
        <f>SUM(PlayerGold[[#This Row],[Anti-gravity]:[Special-Op Reinforcements]])</f>
        <v>0.15032407407407405</v>
      </c>
      <c r="B13" s="2" t="s">
        <v>258</v>
      </c>
      <c r="C13" s="1" t="s">
        <v>12</v>
      </c>
      <c r="D13" s="1">
        <f>COUNT(PlayerGold[[#This Row],[Anti-gravity]:[Special-Op Reinforcements]])</f>
        <v>10</v>
      </c>
      <c r="E13" s="2">
        <v>1.2094907407407408E-2</v>
      </c>
      <c r="F13" s="2">
        <v>1.9953703703703706E-2</v>
      </c>
      <c r="G13" s="2">
        <v>1.0902777777777777E-2</v>
      </c>
      <c r="H13" s="2">
        <v>1.2592592592592593E-2</v>
      </c>
      <c r="I13" s="2">
        <v>2.4432870370370369E-2</v>
      </c>
      <c r="J13" s="2">
        <v>1.0543981481481481E-2</v>
      </c>
      <c r="K13" s="2"/>
      <c r="L13" s="2">
        <v>1.712962962962963E-2</v>
      </c>
      <c r="M13" s="2"/>
      <c r="N13" s="2">
        <v>1.7199074074074071E-2</v>
      </c>
      <c r="O13" s="2">
        <v>1.4143518518518519E-2</v>
      </c>
      <c r="P13" s="2">
        <v>1.1331018518518518E-2</v>
      </c>
    </row>
    <row r="14" spans="1:16" x14ac:dyDescent="0.25">
      <c r="A14" s="2">
        <f>SUM(PlayerGold[[#This Row],[Anti-gravity]:[Special-Op Reinforcements]])</f>
        <v>0.15784722222222219</v>
      </c>
      <c r="B14" s="2" t="s">
        <v>258</v>
      </c>
      <c r="C14" s="1" t="s">
        <v>23</v>
      </c>
      <c r="D14" s="1">
        <f>COUNT(PlayerGold[[#This Row],[Anti-gravity]:[Special-Op Reinforcements]])</f>
        <v>10</v>
      </c>
      <c r="E14" s="2"/>
      <c r="F14" s="2">
        <v>1.3599537037037037E-2</v>
      </c>
      <c r="G14" s="2">
        <v>1.0902777777777777E-2</v>
      </c>
      <c r="H14" s="2">
        <v>1.252314814814815E-2</v>
      </c>
      <c r="I14" s="2">
        <v>1.9756944444444445E-2</v>
      </c>
      <c r="J14" s="2">
        <v>1.0543981481481481E-2</v>
      </c>
      <c r="K14" s="2"/>
      <c r="L14" s="2">
        <v>1.818287037037037E-2</v>
      </c>
      <c r="M14" s="2">
        <v>1.4849537037037036E-2</v>
      </c>
      <c r="N14" s="2">
        <v>2.6932870370370371E-2</v>
      </c>
      <c r="O14" s="2">
        <v>1.9224537037037037E-2</v>
      </c>
      <c r="P14" s="2">
        <v>1.1331018518518518E-2</v>
      </c>
    </row>
    <row r="15" spans="1:16" x14ac:dyDescent="0.25">
      <c r="A15" s="2">
        <f>SUM(PlayerGold[[#This Row],[Anti-gravity]:[Special-Op Reinforcements]])</f>
        <v>0.1151851851851852</v>
      </c>
      <c r="B15" s="2" t="s">
        <v>258</v>
      </c>
      <c r="C15" s="1" t="s">
        <v>25</v>
      </c>
      <c r="D15" s="1">
        <f>COUNT(PlayerGold[[#This Row],[Anti-gravity]:[Special-Op Reinforcements]])</f>
        <v>9</v>
      </c>
      <c r="E15" s="2">
        <v>1.1770833333333333E-2</v>
      </c>
      <c r="F15" s="2">
        <v>1.525462962962963E-2</v>
      </c>
      <c r="G15" s="2">
        <v>1.0694444444444444E-2</v>
      </c>
      <c r="H15" s="2">
        <v>1.2118055555555556E-2</v>
      </c>
      <c r="I15" s="2">
        <v>1.9409722222222221E-2</v>
      </c>
      <c r="J15" s="2">
        <v>9.5949074074074079E-3</v>
      </c>
      <c r="K15" s="2"/>
      <c r="L15" s="2"/>
      <c r="M15" s="2">
        <v>1.255787037037037E-2</v>
      </c>
      <c r="N15" s="2"/>
      <c r="O15" s="2">
        <v>1.2615740740740742E-2</v>
      </c>
      <c r="P15" s="2">
        <v>1.1168981481481481E-2</v>
      </c>
    </row>
    <row r="16" spans="1:16" x14ac:dyDescent="0.25">
      <c r="A16" s="2">
        <f>SUM(PlayerGold[[#This Row],[Anti-gravity]:[Special-Op Reinforcements]])</f>
        <v>0.12787037037037036</v>
      </c>
      <c r="B16" s="2" t="s">
        <v>258</v>
      </c>
      <c r="C16" s="1" t="s">
        <v>10</v>
      </c>
      <c r="D16" s="1">
        <f>COUNT(PlayerGold[[#This Row],[Anti-gravity]:[Special-Op Reinforcements]])</f>
        <v>9</v>
      </c>
      <c r="E16" s="2">
        <v>1.1064814814814814E-2</v>
      </c>
      <c r="F16" s="2"/>
      <c r="G16" s="2">
        <v>1.1770833333333333E-2</v>
      </c>
      <c r="H16" s="2">
        <v>1.2916666666666667E-2</v>
      </c>
      <c r="I16" s="2"/>
      <c r="J16" s="2">
        <v>8.773148148148148E-3</v>
      </c>
      <c r="K16" s="2">
        <v>2.3483796296296298E-2</v>
      </c>
      <c r="L16" s="2">
        <v>1.9594907407407405E-2</v>
      </c>
      <c r="M16" s="2">
        <v>1.3657407407407408E-2</v>
      </c>
      <c r="N16" s="2"/>
      <c r="O16" s="2">
        <v>1.5601851851851851E-2</v>
      </c>
      <c r="P16" s="2">
        <v>1.1006944444444444E-2</v>
      </c>
    </row>
    <row r="17" spans="1:16" x14ac:dyDescent="0.25">
      <c r="A17" s="2">
        <f>SUM(PlayerGold[[#This Row],[Anti-gravity]:[Special-Op Reinforcements]])</f>
        <v>0.13563657407407406</v>
      </c>
      <c r="B17" s="2" t="s">
        <v>258</v>
      </c>
      <c r="C17" s="1" t="s">
        <v>11</v>
      </c>
      <c r="D17" s="1">
        <f>COUNT(PlayerGold[[#This Row],[Anti-gravity]:[Special-Op Reinforcements]])</f>
        <v>9</v>
      </c>
      <c r="E17" s="2">
        <v>1.3599537037037037E-2</v>
      </c>
      <c r="F17" s="2"/>
      <c r="G17" s="2">
        <v>1.283564814814815E-2</v>
      </c>
      <c r="H17" s="2">
        <v>1.315972222222222E-2</v>
      </c>
      <c r="I17" s="2"/>
      <c r="J17" s="2">
        <v>1.0752314814814814E-2</v>
      </c>
      <c r="K17" s="2">
        <v>2.0810185185185185E-2</v>
      </c>
      <c r="L17" s="2">
        <v>1.9594907407407405E-2</v>
      </c>
      <c r="M17" s="2">
        <v>1.5000000000000001E-2</v>
      </c>
      <c r="N17" s="2"/>
      <c r="O17" s="2">
        <v>1.7013888888888887E-2</v>
      </c>
      <c r="P17" s="2">
        <v>1.2870370370370372E-2</v>
      </c>
    </row>
    <row r="18" spans="1:16" x14ac:dyDescent="0.25">
      <c r="A18" s="2">
        <f>SUM(PlayerGold[[#This Row],[Anti-gravity]:[Special-Op Reinforcements]])</f>
        <v>0.14756944444444445</v>
      </c>
      <c r="B18" s="2" t="s">
        <v>258</v>
      </c>
      <c r="C18" s="1" t="s">
        <v>98</v>
      </c>
      <c r="D18" s="1">
        <f>COUNT(PlayerGold[[#This Row],[Anti-gravity]:[Special-Op Reinforcements]])</f>
        <v>9</v>
      </c>
      <c r="E18" s="2">
        <v>1.3599537037037037E-2</v>
      </c>
      <c r="F18" s="2"/>
      <c r="G18" s="2">
        <v>1.283564814814815E-2</v>
      </c>
      <c r="H18" s="2">
        <v>1.315972222222222E-2</v>
      </c>
      <c r="I18" s="2"/>
      <c r="J18" s="2">
        <v>1.1805555555555555E-2</v>
      </c>
      <c r="K18" s="2">
        <v>2.119212962962963E-2</v>
      </c>
      <c r="L18" s="2">
        <v>2.3067129629629632E-2</v>
      </c>
      <c r="M18" s="2">
        <v>2.0231481481481482E-2</v>
      </c>
      <c r="N18" s="2"/>
      <c r="O18" s="2">
        <v>1.8807870370370371E-2</v>
      </c>
      <c r="P18" s="2">
        <v>1.2870370370370372E-2</v>
      </c>
    </row>
    <row r="19" spans="1:16" x14ac:dyDescent="0.25">
      <c r="A19" s="2">
        <f>SUM(PlayerGold[[#This Row],[Anti-gravity]:[Special-Op Reinforcements]])</f>
        <v>0.22177083333333331</v>
      </c>
      <c r="B19" s="2" t="s">
        <v>258</v>
      </c>
      <c r="C19" s="1" t="s">
        <v>22</v>
      </c>
      <c r="D19" s="1">
        <f>COUNT(PlayerGold[[#This Row],[Anti-gravity]:[Special-Op Reinforcements]])</f>
        <v>9</v>
      </c>
      <c r="E19" s="2"/>
      <c r="F19" s="2">
        <v>2.9374999999999998E-2</v>
      </c>
      <c r="G19" s="2">
        <v>2.1736111111111112E-2</v>
      </c>
      <c r="H19" s="2">
        <v>1.9131944444444444E-2</v>
      </c>
      <c r="I19" s="2">
        <v>3.4479166666666665E-2</v>
      </c>
      <c r="J19" s="2"/>
      <c r="K19" s="2">
        <v>2.4999999999999998E-2</v>
      </c>
      <c r="L19" s="2">
        <v>3.0648148148148147E-2</v>
      </c>
      <c r="M19" s="2">
        <v>2.3969907407407409E-2</v>
      </c>
      <c r="N19" s="2"/>
      <c r="O19" s="2">
        <v>1.9224537037037037E-2</v>
      </c>
      <c r="P19" s="2">
        <v>1.8206018518518517E-2</v>
      </c>
    </row>
    <row r="20" spans="1:16" x14ac:dyDescent="0.25">
      <c r="A20" s="2">
        <f>SUM(PlayerGold[[#This Row],[Anti-gravity]:[Special-Op Reinforcements]])</f>
        <v>0.12884259259259259</v>
      </c>
      <c r="B20" s="2"/>
      <c r="C20" s="1" t="s">
        <v>13</v>
      </c>
      <c r="D20" s="1">
        <f>COUNT(PlayerGold[[#This Row],[Anti-gravity]:[Special-Op Reinforcements]])</f>
        <v>8</v>
      </c>
      <c r="E20" s="2">
        <v>1.4560185185185183E-2</v>
      </c>
      <c r="F20" s="2">
        <v>1.6400462962962964E-2</v>
      </c>
      <c r="G20" s="2"/>
      <c r="H20" s="2">
        <v>1.4131944444444445E-2</v>
      </c>
      <c r="I20" s="2"/>
      <c r="J20" s="2"/>
      <c r="K20" s="2">
        <v>1.9039351851851852E-2</v>
      </c>
      <c r="L20" s="2">
        <v>1.9571759259259257E-2</v>
      </c>
      <c r="M20" s="2">
        <v>1.4421296296296295E-2</v>
      </c>
      <c r="N20" s="2"/>
      <c r="O20" s="2">
        <v>1.5405092592592593E-2</v>
      </c>
      <c r="P20" s="2">
        <v>1.53125E-2</v>
      </c>
    </row>
    <row r="21" spans="1:16" x14ac:dyDescent="0.25">
      <c r="A21" s="2">
        <f>SUM(PlayerGold[[#This Row],[Anti-gravity]:[Special-Op Reinforcements]])</f>
        <v>0.17343749999999999</v>
      </c>
      <c r="B21" s="2" t="s">
        <v>258</v>
      </c>
      <c r="C21" s="1" t="s">
        <v>75</v>
      </c>
      <c r="D21" s="1">
        <f>COUNT(PlayerGold[[#This Row],[Anti-gravity]:[Special-Op Reinforcements]])</f>
        <v>8</v>
      </c>
      <c r="E21" s="2">
        <v>1.7499999999999998E-2</v>
      </c>
      <c r="F21" s="2">
        <v>2.568287037037037E-2</v>
      </c>
      <c r="G21" s="2"/>
      <c r="H21" s="2">
        <v>1.6840277777777777E-2</v>
      </c>
      <c r="I21" s="2">
        <v>3.1284722222222221E-2</v>
      </c>
      <c r="J21" s="2"/>
      <c r="K21" s="2">
        <v>2.5497685185185189E-2</v>
      </c>
      <c r="L21" s="2">
        <v>2.1377314814814818E-2</v>
      </c>
      <c r="M21" s="2">
        <v>1.5324074074074073E-2</v>
      </c>
      <c r="N21" s="2"/>
      <c r="O21" s="2">
        <v>1.9930555555555556E-2</v>
      </c>
      <c r="P21" s="2"/>
    </row>
    <row r="22" spans="1:16" x14ac:dyDescent="0.25">
      <c r="A22" s="2">
        <f>SUM(PlayerGold[[#This Row],[Anti-gravity]:[Special-Op Reinforcements]])</f>
        <v>9.4664351851851847E-2</v>
      </c>
      <c r="B22" s="2" t="s">
        <v>258</v>
      </c>
      <c r="C22" s="1" t="s">
        <v>63</v>
      </c>
      <c r="D22" s="1">
        <f>COUNT(PlayerGold[[#This Row],[Anti-gravity]:[Special-Op Reinforcements]])</f>
        <v>7</v>
      </c>
      <c r="E22" s="2"/>
      <c r="F22" s="2">
        <v>1.7361111111111112E-2</v>
      </c>
      <c r="G22" s="2">
        <v>1.0694444444444444E-2</v>
      </c>
      <c r="H22" s="2"/>
      <c r="I22" s="2">
        <v>2.0034722222222221E-2</v>
      </c>
      <c r="J22" s="2">
        <v>9.5949074074074079E-3</v>
      </c>
      <c r="K22" s="2"/>
      <c r="L22" s="2"/>
      <c r="M22" s="2">
        <v>1.1701388888888891E-2</v>
      </c>
      <c r="N22" s="2"/>
      <c r="O22" s="2">
        <v>1.4108796296296295E-2</v>
      </c>
      <c r="P22" s="2">
        <v>1.1168981481481481E-2</v>
      </c>
    </row>
    <row r="23" spans="1:16" x14ac:dyDescent="0.25">
      <c r="A23" s="2">
        <f>SUM(PlayerGold[[#This Row],[Anti-gravity]:[Special-Op Reinforcements]])</f>
        <v>9.5821759259259273E-2</v>
      </c>
      <c r="B23" s="2" t="s">
        <v>258</v>
      </c>
      <c r="C23" s="1" t="s">
        <v>39</v>
      </c>
      <c r="D23" s="1">
        <f>COUNT(PlayerGold[[#This Row],[Anti-gravity]:[Special-Op Reinforcements]])</f>
        <v>7</v>
      </c>
      <c r="E23" s="2">
        <v>1.1770833333333333E-2</v>
      </c>
      <c r="F23" s="2">
        <v>1.34375E-2</v>
      </c>
      <c r="G23" s="2"/>
      <c r="H23" s="2">
        <v>1.2118055555555556E-2</v>
      </c>
      <c r="I23" s="2">
        <v>1.6863425925925928E-2</v>
      </c>
      <c r="J23" s="2"/>
      <c r="K23" s="2"/>
      <c r="L23" s="2"/>
      <c r="M23" s="2">
        <v>1.1180555555555556E-2</v>
      </c>
      <c r="N23" s="2">
        <v>1.7835648148148149E-2</v>
      </c>
      <c r="O23" s="2">
        <v>1.2615740740740742E-2</v>
      </c>
      <c r="P23" s="2"/>
    </row>
    <row r="24" spans="1:16" x14ac:dyDescent="0.25">
      <c r="A24" s="2">
        <f>SUM(PlayerGold[[#This Row],[Anti-gravity]:[Special-Op Reinforcements]])</f>
        <v>9.9918981481481484E-2</v>
      </c>
      <c r="B24" s="2" t="s">
        <v>258</v>
      </c>
      <c r="C24" s="1" t="s">
        <v>6</v>
      </c>
      <c r="D24" s="1">
        <f>COUNT(PlayerGold[[#This Row],[Anti-gravity]:[Special-Op Reinforcements]])</f>
        <v>7</v>
      </c>
      <c r="E24" s="2">
        <v>9.3634259259259261E-3</v>
      </c>
      <c r="F24" s="2">
        <v>1.8263888888888889E-2</v>
      </c>
      <c r="G24" s="2"/>
      <c r="H24" s="2">
        <v>1.2916666666666667E-2</v>
      </c>
      <c r="I24" s="2">
        <v>2.1458333333333333E-2</v>
      </c>
      <c r="J24" s="2"/>
      <c r="K24" s="2"/>
      <c r="L24" s="2"/>
      <c r="M24" s="2">
        <v>1.1307870370370371E-2</v>
      </c>
      <c r="N24" s="2"/>
      <c r="O24" s="2">
        <v>1.5601851851851851E-2</v>
      </c>
      <c r="P24" s="2">
        <v>1.1006944444444444E-2</v>
      </c>
    </row>
    <row r="25" spans="1:16" x14ac:dyDescent="0.25">
      <c r="A25" s="2">
        <f>SUM(PlayerGold[[#This Row],[Anti-gravity]:[Special-Op Reinforcements]])</f>
        <v>0.10378472222222222</v>
      </c>
      <c r="B25" s="2" t="s">
        <v>258</v>
      </c>
      <c r="C25" s="1" t="s">
        <v>47</v>
      </c>
      <c r="D25" s="1">
        <f>COUNT(PlayerGold[[#This Row],[Anti-gravity]:[Special-Op Reinforcements]])</f>
        <v>7</v>
      </c>
      <c r="E25" s="2">
        <v>1.1770833333333333E-2</v>
      </c>
      <c r="F25" s="2">
        <v>1.6932870370370369E-2</v>
      </c>
      <c r="G25" s="2"/>
      <c r="H25" s="2">
        <v>1.2118055555555556E-2</v>
      </c>
      <c r="I25" s="2">
        <v>2.0196759259259258E-2</v>
      </c>
      <c r="J25" s="2"/>
      <c r="K25" s="2"/>
      <c r="L25" s="2"/>
      <c r="M25" s="2">
        <v>1.1180555555555556E-2</v>
      </c>
      <c r="N25" s="2">
        <v>1.8969907407407408E-2</v>
      </c>
      <c r="O25" s="2">
        <v>1.2615740740740742E-2</v>
      </c>
      <c r="P25" s="2"/>
    </row>
    <row r="26" spans="1:16" x14ac:dyDescent="0.25">
      <c r="A26" s="2">
        <f>SUM(PlayerGold[[#This Row],[Anti-gravity]:[Special-Op Reinforcements]])</f>
        <v>0.11960648148148148</v>
      </c>
      <c r="B26" s="2" t="s">
        <v>258</v>
      </c>
      <c r="C26" s="1" t="s">
        <v>48</v>
      </c>
      <c r="D26" s="1">
        <f>COUNT(PlayerGold[[#This Row],[Anti-gravity]:[Special-Op Reinforcements]])</f>
        <v>7</v>
      </c>
      <c r="E26" s="2">
        <v>1.2858796296296297E-2</v>
      </c>
      <c r="F26" s="2">
        <v>2.3009259259259257E-2</v>
      </c>
      <c r="G26" s="2">
        <v>1.3449074074074073E-2</v>
      </c>
      <c r="H26" s="2"/>
      <c r="I26" s="2">
        <v>2.97337962962963E-2</v>
      </c>
      <c r="J26" s="2">
        <v>1.0833333333333334E-2</v>
      </c>
      <c r="K26" s="2"/>
      <c r="L26" s="2"/>
      <c r="M26" s="2">
        <v>1.6180555555555556E-2</v>
      </c>
      <c r="N26" s="2"/>
      <c r="O26" s="2"/>
      <c r="P26" s="2">
        <v>1.3541666666666667E-2</v>
      </c>
    </row>
    <row r="27" spans="1:16" x14ac:dyDescent="0.25">
      <c r="A27" s="2">
        <f>SUM(PlayerGold[[#This Row],[Anti-gravity]:[Special-Op Reinforcements]])</f>
        <v>0.12039351851851852</v>
      </c>
      <c r="B27" s="2"/>
      <c r="C27" s="1" t="s">
        <v>42</v>
      </c>
      <c r="D27" s="1">
        <f>COUNT(PlayerGold[[#This Row],[Anti-gravity]:[Special-Op Reinforcements]])</f>
        <v>7</v>
      </c>
      <c r="E27" s="2"/>
      <c r="F27" s="2">
        <v>1.5648148148148151E-2</v>
      </c>
      <c r="G27" s="2"/>
      <c r="H27" s="2"/>
      <c r="I27" s="2">
        <v>1.8414351851851852E-2</v>
      </c>
      <c r="J27" s="2">
        <v>1.0752314814814814E-2</v>
      </c>
      <c r="K27" s="2">
        <v>1.7326388888888888E-2</v>
      </c>
      <c r="L27" s="2">
        <v>1.9432870370370371E-2</v>
      </c>
      <c r="M27" s="2">
        <v>1.3657407407407408E-2</v>
      </c>
      <c r="N27" s="2">
        <v>2.5162037037037038E-2</v>
      </c>
      <c r="O27" s="2"/>
      <c r="P27" s="2"/>
    </row>
    <row r="28" spans="1:16" x14ac:dyDescent="0.25">
      <c r="A28" s="2">
        <f>SUM(PlayerGold[[#This Row],[Anti-gravity]:[Special-Op Reinforcements]])</f>
        <v>0.12972222222222221</v>
      </c>
      <c r="B28" s="2" t="s">
        <v>258</v>
      </c>
      <c r="C28" s="1" t="s">
        <v>87</v>
      </c>
      <c r="D28" s="1">
        <f>COUNT(PlayerGold[[#This Row],[Anti-gravity]:[Special-Op Reinforcements]])</f>
        <v>7</v>
      </c>
      <c r="E28" s="2"/>
      <c r="F28" s="2">
        <v>1.8865740740740742E-2</v>
      </c>
      <c r="G28" s="2"/>
      <c r="H28" s="2">
        <v>1.207175925925926E-2</v>
      </c>
      <c r="I28" s="2">
        <v>2.2291666666666668E-2</v>
      </c>
      <c r="J28" s="2"/>
      <c r="K28" s="2">
        <v>1.9594907407407405E-2</v>
      </c>
      <c r="L28" s="2">
        <v>1.7222222222222222E-2</v>
      </c>
      <c r="M28" s="2">
        <v>1.252314814814815E-2</v>
      </c>
      <c r="N28" s="2">
        <v>2.7152777777777779E-2</v>
      </c>
      <c r="O28" s="2"/>
      <c r="P28" s="2"/>
    </row>
    <row r="29" spans="1:16" x14ac:dyDescent="0.25">
      <c r="A29" s="2">
        <f>SUM(PlayerGold[[#This Row],[Anti-gravity]:[Special-Op Reinforcements]])</f>
        <v>9.2175925925925911E-2</v>
      </c>
      <c r="B29" s="2" t="s">
        <v>258</v>
      </c>
      <c r="C29" s="1" t="s">
        <v>28</v>
      </c>
      <c r="D29" s="1">
        <f>COUNT(PlayerGold[[#This Row],[Anti-gravity]:[Special-Op Reinforcements]])</f>
        <v>6</v>
      </c>
      <c r="E29" s="2">
        <v>1.3611111111111114E-2</v>
      </c>
      <c r="F29" s="2"/>
      <c r="G29" s="2"/>
      <c r="H29" s="2">
        <v>1.3854166666666666E-2</v>
      </c>
      <c r="I29" s="2"/>
      <c r="J29" s="2"/>
      <c r="K29" s="2"/>
      <c r="L29" s="2">
        <v>1.9571759259259257E-2</v>
      </c>
      <c r="M29" s="2">
        <v>1.4421296296296295E-2</v>
      </c>
      <c r="N29" s="2"/>
      <c r="O29" s="2">
        <v>1.5405092592592593E-2</v>
      </c>
      <c r="P29" s="2">
        <v>1.53125E-2</v>
      </c>
    </row>
    <row r="30" spans="1:16" x14ac:dyDescent="0.25">
      <c r="A30" s="2">
        <f>SUM(PlayerGold[[#This Row],[Anti-gravity]:[Special-Op Reinforcements]])</f>
        <v>9.7256944444444438E-2</v>
      </c>
      <c r="B30" s="2" t="s">
        <v>258</v>
      </c>
      <c r="C30" s="1" t="s">
        <v>91</v>
      </c>
      <c r="D30" s="1">
        <f>COUNT(PlayerGold[[#This Row],[Anti-gravity]:[Special-Op Reinforcements]])</f>
        <v>6</v>
      </c>
      <c r="E30" s="2">
        <v>1.5844907407407408E-2</v>
      </c>
      <c r="F30" s="2"/>
      <c r="G30" s="2"/>
      <c r="H30" s="2">
        <v>1.4374999999999999E-2</v>
      </c>
      <c r="I30" s="2"/>
      <c r="J30" s="2"/>
      <c r="K30" s="2">
        <v>1.7962962962962962E-2</v>
      </c>
      <c r="L30" s="2">
        <v>1.7453703703703704E-2</v>
      </c>
      <c r="M30" s="2">
        <v>1.2129629629629629E-2</v>
      </c>
      <c r="N30" s="2"/>
      <c r="O30" s="2">
        <v>1.9490740740740743E-2</v>
      </c>
      <c r="P30" s="2"/>
    </row>
    <row r="31" spans="1:16" x14ac:dyDescent="0.25">
      <c r="A31" s="2">
        <f>SUM(PlayerGold[[#This Row],[Anti-gravity]:[Special-Op Reinforcements]])</f>
        <v>9.7291666666666665E-2</v>
      </c>
      <c r="B31" s="2" t="s">
        <v>258</v>
      </c>
      <c r="C31" s="1" t="s">
        <v>101</v>
      </c>
      <c r="D31" s="1">
        <f>COUNT(PlayerGold[[#This Row],[Anti-gravity]:[Special-Op Reinforcements]])</f>
        <v>6</v>
      </c>
      <c r="E31" s="2">
        <v>1.3611111111111114E-2</v>
      </c>
      <c r="F31" s="2"/>
      <c r="G31" s="2"/>
      <c r="H31" s="2">
        <v>1.3854166666666666E-2</v>
      </c>
      <c r="I31" s="2"/>
      <c r="J31" s="2"/>
      <c r="K31" s="2">
        <v>1.9039351851851852E-2</v>
      </c>
      <c r="L31" s="2">
        <v>1.9791666666666666E-2</v>
      </c>
      <c r="M31" s="2">
        <v>1.5590277777777778E-2</v>
      </c>
      <c r="N31" s="2"/>
      <c r="O31" s="2">
        <v>1.5405092592592593E-2</v>
      </c>
      <c r="P31" s="2"/>
    </row>
    <row r="32" spans="1:16" x14ac:dyDescent="0.25">
      <c r="A32" s="2">
        <f>SUM(PlayerGold[[#This Row],[Anti-gravity]:[Special-Op Reinforcements]])</f>
        <v>0.11997685185185186</v>
      </c>
      <c r="B32" s="2" t="s">
        <v>258</v>
      </c>
      <c r="C32" s="1" t="s">
        <v>71</v>
      </c>
      <c r="D32" s="1">
        <f>COUNT(PlayerGold[[#This Row],[Anti-gravity]:[Special-Op Reinforcements]])</f>
        <v>6</v>
      </c>
      <c r="E32" s="2">
        <v>1.3611111111111114E-2</v>
      </c>
      <c r="F32" s="2">
        <v>2.2303240740740738E-2</v>
      </c>
      <c r="G32" s="2"/>
      <c r="H32" s="2">
        <v>1.3854166666666666E-2</v>
      </c>
      <c r="I32" s="2">
        <v>2.7986111111111111E-2</v>
      </c>
      <c r="J32" s="2"/>
      <c r="K32" s="2"/>
      <c r="L32" s="2"/>
      <c r="M32" s="2"/>
      <c r="N32" s="2">
        <v>2.6284722222222223E-2</v>
      </c>
      <c r="O32" s="2">
        <v>1.59375E-2</v>
      </c>
      <c r="P32" s="2"/>
    </row>
    <row r="33" spans="1:16" x14ac:dyDescent="0.25">
      <c r="A33" s="2">
        <f>SUM(PlayerGold[[#This Row],[Anti-gravity]:[Special-Op Reinforcements]])</f>
        <v>0.13869212962962962</v>
      </c>
      <c r="B33" s="2" t="s">
        <v>258</v>
      </c>
      <c r="C33" s="1" t="s">
        <v>15</v>
      </c>
      <c r="D33" s="1">
        <f>COUNT(PlayerGold[[#This Row],[Anti-gravity]:[Special-Op Reinforcements]])</f>
        <v>6</v>
      </c>
      <c r="E33" s="2"/>
      <c r="F33" s="2"/>
      <c r="G33" s="2">
        <v>2.1736111111111112E-2</v>
      </c>
      <c r="H33" s="2">
        <v>1.9131944444444444E-2</v>
      </c>
      <c r="I33" s="2"/>
      <c r="J33" s="2"/>
      <c r="K33" s="2">
        <v>2.4999999999999998E-2</v>
      </c>
      <c r="L33" s="2">
        <v>3.0648148148148147E-2</v>
      </c>
      <c r="M33" s="2">
        <v>2.3969907407407409E-2</v>
      </c>
      <c r="N33" s="2"/>
      <c r="O33" s="2"/>
      <c r="P33" s="2">
        <v>1.8206018518518517E-2</v>
      </c>
    </row>
    <row r="34" spans="1:16" x14ac:dyDescent="0.25">
      <c r="A34" s="2">
        <f>SUM(PlayerGold[[#This Row],[Anti-gravity]:[Special-Op Reinforcements]])</f>
        <v>6.9675925925925933E-2</v>
      </c>
      <c r="B34" s="2" t="s">
        <v>258</v>
      </c>
      <c r="C34" s="1" t="s">
        <v>58</v>
      </c>
      <c r="D34" s="1">
        <f>COUNT(PlayerGold[[#This Row],[Anti-gravity]:[Special-Op Reinforcements]])</f>
        <v>5</v>
      </c>
      <c r="E34" s="2"/>
      <c r="F34" s="2">
        <v>1.3356481481481483E-2</v>
      </c>
      <c r="G34" s="2"/>
      <c r="H34" s="2"/>
      <c r="I34" s="2"/>
      <c r="J34" s="2">
        <v>8.773148148148148E-3</v>
      </c>
      <c r="K34" s="2">
        <v>1.7962962962962962E-2</v>
      </c>
      <c r="L34" s="2">
        <v>1.7453703703703704E-2</v>
      </c>
      <c r="M34" s="2">
        <v>1.2129629629629629E-2</v>
      </c>
      <c r="N34" s="2"/>
      <c r="O34" s="2"/>
      <c r="P34" s="2"/>
    </row>
    <row r="35" spans="1:16" x14ac:dyDescent="0.25">
      <c r="A35" s="2">
        <f>SUM(PlayerGold[[#This Row],[Anti-gravity]:[Special-Op Reinforcements]])</f>
        <v>4.3159722222222224E-2</v>
      </c>
      <c r="B35" s="2" t="s">
        <v>258</v>
      </c>
      <c r="C35" s="1" t="s">
        <v>45</v>
      </c>
      <c r="D35" s="1">
        <f>COUNT(PlayerGold[[#This Row],[Anti-gravity]:[Special-Op Reinforcements]])</f>
        <v>4</v>
      </c>
      <c r="E35" s="2"/>
      <c r="F35" s="2"/>
      <c r="G35" s="2">
        <v>1.0694444444444444E-2</v>
      </c>
      <c r="H35" s="2"/>
      <c r="I35" s="2"/>
      <c r="J35" s="2">
        <v>9.5949074074074079E-3</v>
      </c>
      <c r="K35" s="2"/>
      <c r="L35" s="2"/>
      <c r="M35" s="2">
        <v>1.1701388888888891E-2</v>
      </c>
      <c r="N35" s="2"/>
      <c r="O35" s="2"/>
      <c r="P35" s="2">
        <v>1.1168981481481481E-2</v>
      </c>
    </row>
    <row r="36" spans="1:16" x14ac:dyDescent="0.25">
      <c r="A36" s="2">
        <f>SUM(PlayerGold[[#This Row],[Anti-gravity]:[Special-Op Reinforcements]])</f>
        <v>6.0243055555555564E-2</v>
      </c>
      <c r="B36" s="2" t="s">
        <v>258</v>
      </c>
      <c r="C36" s="1" t="s">
        <v>32</v>
      </c>
      <c r="D36" s="1">
        <f>COUNT(PlayerGold[[#This Row],[Anti-gravity]:[Special-Op Reinforcements]])</f>
        <v>4</v>
      </c>
      <c r="E36" s="2"/>
      <c r="F36" s="2">
        <v>1.3553240740740741E-2</v>
      </c>
      <c r="G36" s="2"/>
      <c r="H36" s="2"/>
      <c r="I36" s="2">
        <v>1.5694444444444445E-2</v>
      </c>
      <c r="J36" s="2"/>
      <c r="K36" s="2"/>
      <c r="L36" s="2"/>
      <c r="M36" s="2">
        <v>1.1990740740740739E-2</v>
      </c>
      <c r="N36" s="2">
        <v>1.9004629629629632E-2</v>
      </c>
      <c r="O36" s="2"/>
      <c r="P36" s="2"/>
    </row>
    <row r="37" spans="1:16" x14ac:dyDescent="0.25">
      <c r="A37" s="2">
        <f>SUM(PlayerGold[[#This Row],[Anti-gravity]:[Special-Op Reinforcements]])</f>
        <v>6.3680555555555546E-2</v>
      </c>
      <c r="B37" s="2" t="s">
        <v>258</v>
      </c>
      <c r="C37" s="1" t="s">
        <v>68</v>
      </c>
      <c r="D37" s="1">
        <f>COUNT(PlayerGold[[#This Row],[Anti-gravity]:[Special-Op Reinforcements]])</f>
        <v>4</v>
      </c>
      <c r="E37" s="2">
        <v>1.1701388888888891E-2</v>
      </c>
      <c r="F37" s="2">
        <v>1.9594907407407405E-2</v>
      </c>
      <c r="G37" s="2">
        <v>1.0219907407407408E-2</v>
      </c>
      <c r="H37" s="2"/>
      <c r="I37" s="2">
        <v>2.2164351851851852E-2</v>
      </c>
      <c r="J37" s="2"/>
      <c r="K37" s="2"/>
      <c r="L37" s="2"/>
      <c r="M37" s="2"/>
      <c r="N37" s="2"/>
      <c r="O37" s="2"/>
      <c r="P37" s="2"/>
    </row>
    <row r="38" spans="1:16" x14ac:dyDescent="0.25">
      <c r="A38" s="2">
        <f>SUM(PlayerGold[[#This Row],[Anti-gravity]:[Special-Op Reinforcements]])</f>
        <v>7.5717592592592586E-2</v>
      </c>
      <c r="B38" s="2" t="s">
        <v>258</v>
      </c>
      <c r="C38" s="1" t="s">
        <v>53</v>
      </c>
      <c r="D38" s="1">
        <f>COUNT(PlayerGold[[#This Row],[Anti-gravity]:[Special-Op Reinforcements]])</f>
        <v>4</v>
      </c>
      <c r="E38" s="2">
        <v>1.7499999999999998E-2</v>
      </c>
      <c r="F38" s="2"/>
      <c r="G38" s="2"/>
      <c r="H38" s="2">
        <v>1.6840277777777777E-2</v>
      </c>
      <c r="I38" s="2"/>
      <c r="J38" s="2"/>
      <c r="K38" s="2"/>
      <c r="L38" s="2">
        <v>2.1446759259259259E-2</v>
      </c>
      <c r="M38" s="2"/>
      <c r="N38" s="2"/>
      <c r="O38" s="2">
        <v>1.9930555555555556E-2</v>
      </c>
      <c r="P38" s="2"/>
    </row>
    <row r="39" spans="1:16" x14ac:dyDescent="0.25">
      <c r="A39" s="2">
        <f>SUM(PlayerGold[[#This Row],[Anti-gravity]:[Special-Op Reinforcements]])</f>
        <v>8.070601851851851E-2</v>
      </c>
      <c r="B39" s="2" t="s">
        <v>258</v>
      </c>
      <c r="C39" s="1" t="s">
        <v>30</v>
      </c>
      <c r="D39" s="1">
        <f>COUNT(PlayerGold[[#This Row],[Anti-gravity]:[Special-Op Reinforcements]])</f>
        <v>4</v>
      </c>
      <c r="E39" s="2">
        <v>1.4456018518518519E-2</v>
      </c>
      <c r="F39" s="2"/>
      <c r="G39" s="2"/>
      <c r="H39" s="2">
        <v>1.5868055555555555E-2</v>
      </c>
      <c r="I39" s="2"/>
      <c r="J39" s="2"/>
      <c r="K39" s="2"/>
      <c r="L39" s="2">
        <v>2.7604166666666666E-2</v>
      </c>
      <c r="M39" s="2">
        <v>2.2777777777777775E-2</v>
      </c>
      <c r="N39" s="2"/>
      <c r="O39" s="2"/>
      <c r="P39" s="2"/>
    </row>
    <row r="40" spans="1:16" x14ac:dyDescent="0.25">
      <c r="A40" s="2">
        <f>SUM(PlayerGold[[#This Row],[Anti-gravity]:[Special-Op Reinforcements]])</f>
        <v>4.2719907407407408E-2</v>
      </c>
      <c r="B40" s="2" t="s">
        <v>258</v>
      </c>
      <c r="C40" s="1" t="s">
        <v>69</v>
      </c>
      <c r="D40" s="1">
        <f>COUNT(PlayerGold[[#This Row],[Anti-gravity]:[Special-Op Reinforcements]])</f>
        <v>3</v>
      </c>
      <c r="E40" s="2">
        <v>1.1701388888888891E-2</v>
      </c>
      <c r="F40" s="2">
        <v>2.0798611111111111E-2</v>
      </c>
      <c r="G40" s="2">
        <v>1.0219907407407408E-2</v>
      </c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>
        <f>SUM(PlayerGold[[#This Row],[Anti-gravity]:[Special-Op Reinforcements]])</f>
        <v>4.2986111111111114E-2</v>
      </c>
      <c r="B41" s="2" t="s">
        <v>258</v>
      </c>
      <c r="C41" s="1" t="s">
        <v>122</v>
      </c>
      <c r="D41" s="1">
        <f>COUNT(PlayerGold[[#This Row],[Anti-gravity]:[Special-Op Reinforcements]])</f>
        <v>3</v>
      </c>
      <c r="E41" s="2">
        <v>1.3148148148148147E-2</v>
      </c>
      <c r="F41" s="2"/>
      <c r="G41" s="2"/>
      <c r="H41" s="2">
        <v>1.375E-2</v>
      </c>
      <c r="I41" s="2"/>
      <c r="J41" s="2"/>
      <c r="K41" s="2"/>
      <c r="L41" s="2"/>
      <c r="M41" s="2"/>
      <c r="N41" s="2"/>
      <c r="O41" s="2">
        <v>1.6087962962962964E-2</v>
      </c>
      <c r="P41" s="2"/>
    </row>
    <row r="42" spans="1:16" x14ac:dyDescent="0.25">
      <c r="A42" s="2">
        <f>SUM(PlayerGold[[#This Row],[Anti-gravity]:[Special-Op Reinforcements]])</f>
        <v>4.4236111111111108E-2</v>
      </c>
      <c r="B42" s="2" t="s">
        <v>258</v>
      </c>
      <c r="C42" s="1" t="s">
        <v>286</v>
      </c>
      <c r="D42" s="1">
        <f>COUNT(PlayerGold[[#This Row],[Anti-gravity]:[Special-Op Reinforcements]])</f>
        <v>3</v>
      </c>
      <c r="E42" s="2">
        <v>1.3148148148148147E-2</v>
      </c>
      <c r="F42" s="2"/>
      <c r="G42" s="2"/>
      <c r="H42" s="2">
        <v>1.4421296296296295E-2</v>
      </c>
      <c r="I42" s="2"/>
      <c r="J42" s="2"/>
      <c r="K42" s="2"/>
      <c r="L42" s="2"/>
      <c r="M42" s="2"/>
      <c r="N42" s="2"/>
      <c r="O42" s="2">
        <v>1.6666666666666666E-2</v>
      </c>
      <c r="P42" s="2"/>
    </row>
    <row r="43" spans="1:16" x14ac:dyDescent="0.25">
      <c r="A43" s="2">
        <f>SUM(PlayerGold[[#This Row],[Anti-gravity]:[Special-Op Reinforcements]])</f>
        <v>4.4270833333333329E-2</v>
      </c>
      <c r="B43" s="2" t="s">
        <v>258</v>
      </c>
      <c r="C43" s="1" t="s">
        <v>295</v>
      </c>
      <c r="D43" s="1">
        <f>COUNT(PlayerGold[[#This Row],[Anti-gravity]:[Special-Op Reinforcements]])</f>
        <v>3</v>
      </c>
      <c r="E43" s="2">
        <v>1.3182870370370371E-2</v>
      </c>
      <c r="F43" s="2"/>
      <c r="G43" s="2"/>
      <c r="H43" s="2">
        <v>1.4421296296296295E-2</v>
      </c>
      <c r="I43" s="2"/>
      <c r="J43" s="2"/>
      <c r="K43" s="2"/>
      <c r="L43" s="2"/>
      <c r="M43" s="2"/>
      <c r="N43" s="2"/>
      <c r="O43" s="2">
        <v>1.6666666666666666E-2</v>
      </c>
      <c r="P43" s="2"/>
    </row>
    <row r="44" spans="1:16" x14ac:dyDescent="0.25">
      <c r="A44" s="2">
        <f>SUM(PlayerGold[[#This Row],[Anti-gravity]:[Special-Op Reinforcements]])</f>
        <v>4.6620370370370368E-2</v>
      </c>
      <c r="B44" s="2" t="s">
        <v>258</v>
      </c>
      <c r="C44" s="1" t="s">
        <v>103</v>
      </c>
      <c r="D44" s="1">
        <f>COUNT(PlayerGold[[#This Row],[Anti-gravity]:[Special-Op Reinforcements]])</f>
        <v>3</v>
      </c>
      <c r="E44" s="2">
        <v>1.4814814814814814E-2</v>
      </c>
      <c r="F44" s="2"/>
      <c r="G44" s="2"/>
      <c r="H44" s="2">
        <v>1.5208333333333332E-2</v>
      </c>
      <c r="I44" s="2"/>
      <c r="J44" s="2"/>
      <c r="K44" s="2"/>
      <c r="L44" s="2"/>
      <c r="M44" s="2"/>
      <c r="N44" s="2"/>
      <c r="O44" s="2">
        <v>1.6597222222222222E-2</v>
      </c>
      <c r="P44" s="2"/>
    </row>
    <row r="45" spans="1:16" x14ac:dyDescent="0.25">
      <c r="A45" s="2">
        <f>SUM(PlayerGold[[#This Row],[Anti-gravity]:[Special-Op Reinforcements]])</f>
        <v>4.7291666666666662E-2</v>
      </c>
      <c r="B45" s="2" t="s">
        <v>258</v>
      </c>
      <c r="C45" s="1" t="s">
        <v>40</v>
      </c>
      <c r="D45" s="1">
        <f>COUNT(PlayerGold[[#This Row],[Anti-gravity]:[Special-Op Reinforcements]])</f>
        <v>3</v>
      </c>
      <c r="E45" s="2">
        <v>1.4456018518518519E-2</v>
      </c>
      <c r="F45" s="2"/>
      <c r="G45" s="2"/>
      <c r="H45" s="2">
        <v>1.5868055555555555E-2</v>
      </c>
      <c r="I45" s="2"/>
      <c r="J45" s="2"/>
      <c r="K45" s="2"/>
      <c r="L45" s="2"/>
      <c r="M45" s="2"/>
      <c r="N45" s="2"/>
      <c r="O45" s="2">
        <v>1.6967592592592593E-2</v>
      </c>
      <c r="P45" s="2"/>
    </row>
    <row r="46" spans="1:16" x14ac:dyDescent="0.25">
      <c r="A46" s="2">
        <f>SUM(PlayerGold[[#This Row],[Anti-gravity]:[Special-Op Reinforcements]])</f>
        <v>4.7569444444444442E-2</v>
      </c>
      <c r="B46" s="2" t="s">
        <v>258</v>
      </c>
      <c r="C46" s="1" t="s">
        <v>36</v>
      </c>
      <c r="D46" s="1">
        <f>COUNT(PlayerGold[[#This Row],[Anti-gravity]:[Special-Op Reinforcements]])</f>
        <v>3</v>
      </c>
      <c r="E46" s="2">
        <v>1.5023148148148148E-2</v>
      </c>
      <c r="F46" s="2"/>
      <c r="G46" s="2"/>
      <c r="H46" s="2">
        <v>1.3738425925925926E-2</v>
      </c>
      <c r="I46" s="2"/>
      <c r="J46" s="2"/>
      <c r="K46" s="2"/>
      <c r="L46" s="2"/>
      <c r="M46" s="2"/>
      <c r="N46" s="2"/>
      <c r="O46" s="2">
        <v>1.8807870370370371E-2</v>
      </c>
      <c r="P46" s="2"/>
    </row>
    <row r="47" spans="1:16" x14ac:dyDescent="0.25">
      <c r="A47" s="2">
        <f>SUM(PlayerGold[[#This Row],[Anti-gravity]:[Special-Op Reinforcements]])</f>
        <v>4.9305555555555561E-2</v>
      </c>
      <c r="B47" s="2" t="s">
        <v>258</v>
      </c>
      <c r="C47" s="1" t="s">
        <v>62</v>
      </c>
      <c r="D47" s="1">
        <f>COUNT(PlayerGold[[#This Row],[Anti-gravity]:[Special-Op Reinforcements]])</f>
        <v>3</v>
      </c>
      <c r="E47" s="2"/>
      <c r="F47" s="2">
        <v>1.7314814814814814E-2</v>
      </c>
      <c r="G47" s="2"/>
      <c r="H47" s="2"/>
      <c r="I47" s="2">
        <v>1.5740740740740743E-2</v>
      </c>
      <c r="J47" s="2"/>
      <c r="K47" s="2"/>
      <c r="L47" s="2"/>
      <c r="M47" s="2"/>
      <c r="N47" s="2">
        <v>1.6249999999999997E-2</v>
      </c>
      <c r="O47" s="2"/>
      <c r="P47" s="2"/>
    </row>
    <row r="48" spans="1:16" x14ac:dyDescent="0.25">
      <c r="A48" s="2">
        <f>SUM(PlayerGold[[#This Row],[Anti-gravity]:[Special-Op Reinforcements]])</f>
        <v>4.971064814814815E-2</v>
      </c>
      <c r="B48" s="2" t="s">
        <v>258</v>
      </c>
      <c r="C48" s="1" t="s">
        <v>90</v>
      </c>
      <c r="D48" s="1">
        <f>COUNT(PlayerGold[[#This Row],[Anti-gravity]:[Special-Op Reinforcements]])</f>
        <v>3</v>
      </c>
      <c r="E48" s="2">
        <v>1.5844907407407408E-2</v>
      </c>
      <c r="F48" s="2"/>
      <c r="G48" s="2"/>
      <c r="H48" s="2">
        <v>1.4374999999999999E-2</v>
      </c>
      <c r="I48" s="2"/>
      <c r="J48" s="2"/>
      <c r="K48" s="2"/>
      <c r="L48" s="2"/>
      <c r="M48" s="2"/>
      <c r="N48" s="2"/>
      <c r="O48" s="2">
        <v>1.9490740740740743E-2</v>
      </c>
      <c r="P48" s="2"/>
    </row>
    <row r="49" spans="1:16" x14ac:dyDescent="0.25">
      <c r="A49" s="2">
        <f>SUM(PlayerGold[[#This Row],[Anti-gravity]:[Special-Op Reinforcements]])</f>
        <v>4.971064814814815E-2</v>
      </c>
      <c r="B49" s="2" t="s">
        <v>258</v>
      </c>
      <c r="C49" s="1" t="s">
        <v>124</v>
      </c>
      <c r="D49" s="1">
        <f>COUNT(PlayerGold[[#This Row],[Anti-gravity]:[Special-Op Reinforcements]])</f>
        <v>3</v>
      </c>
      <c r="E49" s="2">
        <v>1.5844907407407408E-2</v>
      </c>
      <c r="F49" s="2"/>
      <c r="G49" s="2"/>
      <c r="H49" s="2">
        <v>1.4374999999999999E-2</v>
      </c>
      <c r="I49" s="2"/>
      <c r="J49" s="2"/>
      <c r="K49" s="2"/>
      <c r="L49" s="2"/>
      <c r="M49" s="2"/>
      <c r="N49" s="2"/>
      <c r="O49" s="2">
        <v>1.9490740740740743E-2</v>
      </c>
      <c r="P49" s="2"/>
    </row>
    <row r="50" spans="1:16" x14ac:dyDescent="0.25">
      <c r="A50" s="2">
        <f>SUM(PlayerGold[[#This Row],[Anti-gravity]:[Special-Op Reinforcements]])</f>
        <v>5.0150462962962966E-2</v>
      </c>
      <c r="B50" s="2" t="s">
        <v>258</v>
      </c>
      <c r="C50" s="1" t="s">
        <v>59</v>
      </c>
      <c r="D50" s="1">
        <f>COUNT(PlayerGold[[#This Row],[Anti-gravity]:[Special-Op Reinforcements]])</f>
        <v>3</v>
      </c>
      <c r="E50" s="2"/>
      <c r="F50" s="2">
        <v>1.3784722222222224E-2</v>
      </c>
      <c r="G50" s="2"/>
      <c r="H50" s="2"/>
      <c r="I50" s="2">
        <v>1.7407407407407406E-2</v>
      </c>
      <c r="J50" s="2"/>
      <c r="K50" s="2"/>
      <c r="L50" s="2"/>
      <c r="M50" s="2"/>
      <c r="N50" s="2">
        <v>1.8958333333333334E-2</v>
      </c>
      <c r="O50" s="2"/>
      <c r="P50" s="2"/>
    </row>
    <row r="51" spans="1:16" x14ac:dyDescent="0.25">
      <c r="A51" s="2">
        <f>SUM(PlayerGold[[#This Row],[Anti-gravity]:[Special-Op Reinforcements]])</f>
        <v>5.4270833333333331E-2</v>
      </c>
      <c r="B51" s="2" t="s">
        <v>258</v>
      </c>
      <c r="C51" s="1" t="s">
        <v>31</v>
      </c>
      <c r="D51" s="1">
        <f>COUNT(PlayerGold[[#This Row],[Anti-gravity]:[Special-Op Reinforcements]])</f>
        <v>3</v>
      </c>
      <c r="E51" s="2">
        <v>1.7499999999999998E-2</v>
      </c>
      <c r="F51" s="2"/>
      <c r="G51" s="2"/>
      <c r="H51" s="2">
        <v>1.6840277777777777E-2</v>
      </c>
      <c r="I51" s="2"/>
      <c r="J51" s="2"/>
      <c r="K51" s="2"/>
      <c r="L51" s="2"/>
      <c r="M51" s="2"/>
      <c r="N51" s="2"/>
      <c r="O51" s="2">
        <v>1.9930555555555556E-2</v>
      </c>
      <c r="P51" s="2"/>
    </row>
    <row r="52" spans="1:16" x14ac:dyDescent="0.25">
      <c r="A52" s="2">
        <f>SUM(PlayerGold[[#This Row],[Anti-gravity]:[Special-Op Reinforcements]])</f>
        <v>6.8935185185185183E-2</v>
      </c>
      <c r="B52" s="2" t="s">
        <v>258</v>
      </c>
      <c r="C52" s="1" t="s">
        <v>64</v>
      </c>
      <c r="D52" s="1">
        <f>COUNT(PlayerGold[[#This Row],[Anti-gravity]:[Special-Op Reinforcements]])</f>
        <v>3</v>
      </c>
      <c r="E52" s="2"/>
      <c r="F52" s="2">
        <v>1.7546296296296296E-2</v>
      </c>
      <c r="G52" s="2"/>
      <c r="H52" s="2"/>
      <c r="I52" s="2">
        <v>2.3067129629629632E-2</v>
      </c>
      <c r="J52" s="2"/>
      <c r="K52" s="2"/>
      <c r="L52" s="2"/>
      <c r="M52" s="2"/>
      <c r="N52" s="2">
        <v>2.8321759259259258E-2</v>
      </c>
      <c r="O52" s="2"/>
      <c r="P52" s="2"/>
    </row>
    <row r="53" spans="1:16" x14ac:dyDescent="0.25">
      <c r="A53" s="2">
        <f>SUM(PlayerGold[[#This Row],[Anti-gravity]:[Special-Op Reinforcements]])</f>
        <v>7.2650462962962958E-2</v>
      </c>
      <c r="B53" s="2" t="s">
        <v>258</v>
      </c>
      <c r="C53" s="1" t="s">
        <v>67</v>
      </c>
      <c r="D53" s="1">
        <f>COUNT(PlayerGold[[#This Row],[Anti-gravity]:[Special-Op Reinforcements]])</f>
        <v>3</v>
      </c>
      <c r="E53" s="2"/>
      <c r="F53" s="2">
        <v>1.8912037037037036E-2</v>
      </c>
      <c r="G53" s="2"/>
      <c r="H53" s="2"/>
      <c r="I53" s="2">
        <v>2.8182870370370372E-2</v>
      </c>
      <c r="J53" s="2"/>
      <c r="K53" s="2"/>
      <c r="L53" s="2"/>
      <c r="M53" s="2">
        <v>2.5555555555555554E-2</v>
      </c>
      <c r="N53" s="2"/>
      <c r="O53" s="2"/>
      <c r="P53" s="2"/>
    </row>
    <row r="54" spans="1:16" x14ac:dyDescent="0.25">
      <c r="A54" s="2">
        <f>SUM(PlayerGold[[#This Row],[Anti-gravity]:[Special-Op Reinforcements]])</f>
        <v>8.3784722222222233E-2</v>
      </c>
      <c r="B54" s="2" t="s">
        <v>258</v>
      </c>
      <c r="C54" s="1" t="s">
        <v>74</v>
      </c>
      <c r="D54" s="1">
        <f>COUNT(PlayerGold[[#This Row],[Anti-gravity]:[Special-Op Reinforcements]])</f>
        <v>3</v>
      </c>
      <c r="E54" s="2"/>
      <c r="F54" s="2">
        <v>2.5243055555555557E-2</v>
      </c>
      <c r="G54" s="2"/>
      <c r="H54" s="2"/>
      <c r="I54" s="2">
        <v>3.3726851851851855E-2</v>
      </c>
      <c r="J54" s="2"/>
      <c r="K54" s="2"/>
      <c r="L54" s="2"/>
      <c r="M54" s="2">
        <v>2.4814814814814817E-2</v>
      </c>
      <c r="N54" s="2"/>
      <c r="O54" s="2"/>
      <c r="P54" s="2"/>
    </row>
    <row r="55" spans="1:16" x14ac:dyDescent="0.25">
      <c r="A55" s="2">
        <f>SUM(PlayerGold[[#This Row],[Anti-gravity]:[Special-Op Reinforcements]])</f>
        <v>8.576388888888889E-2</v>
      </c>
      <c r="B55" s="2" t="s">
        <v>258</v>
      </c>
      <c r="C55" s="1" t="s">
        <v>70</v>
      </c>
      <c r="D55" s="1">
        <f>COUNT(PlayerGold[[#This Row],[Anti-gravity]:[Special-Op Reinforcements]])</f>
        <v>3</v>
      </c>
      <c r="E55" s="2"/>
      <c r="F55" s="2">
        <v>2.2048611111111113E-2</v>
      </c>
      <c r="G55" s="2"/>
      <c r="H55" s="2"/>
      <c r="I55" s="2">
        <v>2.9236111111111112E-2</v>
      </c>
      <c r="J55" s="2"/>
      <c r="K55" s="2"/>
      <c r="L55" s="2"/>
      <c r="M55" s="2"/>
      <c r="N55" s="2">
        <v>3.4479166666666665E-2</v>
      </c>
      <c r="O55" s="2"/>
      <c r="P55" s="2"/>
    </row>
    <row r="56" spans="1:16" x14ac:dyDescent="0.25">
      <c r="A56" s="2">
        <f>SUM(PlayerGold[[#This Row],[Anti-gravity]:[Special-Op Reinforcements]])</f>
        <v>2.1631944444444443E-2</v>
      </c>
      <c r="B56" s="2" t="s">
        <v>258</v>
      </c>
      <c r="C56" s="1" t="s">
        <v>100</v>
      </c>
      <c r="D56" s="1">
        <f>COUNT(PlayerGold[[#This Row],[Anti-gravity]:[Special-Op Reinforcements]])</f>
        <v>2</v>
      </c>
      <c r="E56" s="2"/>
      <c r="F56" s="2"/>
      <c r="G56" s="2">
        <v>1.1770833333333333E-2</v>
      </c>
      <c r="H56" s="2"/>
      <c r="I56" s="2"/>
      <c r="J56" s="2">
        <v>9.8611111111111104E-3</v>
      </c>
      <c r="K56" s="2"/>
      <c r="L56" s="2"/>
      <c r="M56" s="2"/>
      <c r="N56" s="2"/>
      <c r="O56" s="2"/>
      <c r="P56" s="2"/>
    </row>
    <row r="57" spans="1:16" x14ac:dyDescent="0.25">
      <c r="A57" s="2">
        <f>SUM(PlayerGold[[#This Row],[Anti-gravity]:[Special-Op Reinforcements]])</f>
        <v>2.9837962962962962E-2</v>
      </c>
      <c r="B57" s="2" t="s">
        <v>258</v>
      </c>
      <c r="C57" s="1" t="s">
        <v>114</v>
      </c>
      <c r="D57" s="1">
        <f>COUNT(PlayerGold[[#This Row],[Anti-gravity]:[Special-Op Reinforcements]])</f>
        <v>2</v>
      </c>
      <c r="E57" s="2"/>
      <c r="F57" s="2"/>
      <c r="G57" s="2"/>
      <c r="H57" s="2">
        <v>1.375E-2</v>
      </c>
      <c r="I57" s="2"/>
      <c r="J57" s="2"/>
      <c r="K57" s="2"/>
      <c r="L57" s="2"/>
      <c r="M57" s="2"/>
      <c r="N57" s="2"/>
      <c r="O57" s="2">
        <v>1.6087962962962964E-2</v>
      </c>
      <c r="P57" s="2"/>
    </row>
    <row r="58" spans="1:16" x14ac:dyDescent="0.25">
      <c r="A58" s="2">
        <f>SUM(PlayerGold[[#This Row],[Anti-gravity]:[Special-Op Reinforcements]])</f>
        <v>3.7337962962962962E-2</v>
      </c>
      <c r="B58" s="2" t="s">
        <v>258</v>
      </c>
      <c r="C58" s="1" t="s">
        <v>120</v>
      </c>
      <c r="D58" s="1">
        <f>COUNT(PlayerGold[[#This Row],[Anti-gravity]:[Special-Op Reinforcements]])</f>
        <v>2</v>
      </c>
      <c r="E58" s="2"/>
      <c r="F58" s="2"/>
      <c r="G58" s="2"/>
      <c r="H58" s="2">
        <v>1.9131944444444444E-2</v>
      </c>
      <c r="I58" s="2"/>
      <c r="J58" s="2"/>
      <c r="K58" s="2"/>
      <c r="L58" s="2"/>
      <c r="M58" s="2"/>
      <c r="N58" s="2"/>
      <c r="O58" s="2"/>
      <c r="P58" s="2">
        <v>1.8206018518518517E-2</v>
      </c>
    </row>
    <row r="59" spans="1:16" x14ac:dyDescent="0.25">
      <c r="A59" s="2">
        <f>SUM(PlayerGold[[#This Row],[Anti-gravity]:[Special-Op Reinforcements]])</f>
        <v>3.8263888888888889E-2</v>
      </c>
      <c r="B59" s="2" t="s">
        <v>258</v>
      </c>
      <c r="C59" s="1" t="s">
        <v>66</v>
      </c>
      <c r="D59" s="1">
        <f>COUNT(PlayerGold[[#This Row],[Anti-gravity]:[Special-Op Reinforcements]])</f>
        <v>2</v>
      </c>
      <c r="E59" s="2"/>
      <c r="F59" s="2">
        <v>1.8101851851851852E-2</v>
      </c>
      <c r="G59" s="2"/>
      <c r="H59" s="2"/>
      <c r="I59" s="2">
        <v>2.0162037037037037E-2</v>
      </c>
      <c r="J59" s="2"/>
      <c r="K59" s="2"/>
      <c r="L59" s="2"/>
      <c r="M59" s="2"/>
      <c r="N59" s="2"/>
      <c r="O59" s="2"/>
      <c r="P59" s="2"/>
    </row>
    <row r="60" spans="1:16" x14ac:dyDescent="0.25">
      <c r="A60" s="2">
        <f>SUM(PlayerGold[[#This Row],[Anti-gravity]:[Special-Op Reinforcements]])</f>
        <v>3.9942129629629633E-2</v>
      </c>
      <c r="B60" s="2" t="s">
        <v>258</v>
      </c>
      <c r="C60" s="1" t="s">
        <v>118</v>
      </c>
      <c r="D60" s="1">
        <f>COUNT(PlayerGold[[#This Row],[Anti-gravity]:[Special-Op Reinforcements]])</f>
        <v>2</v>
      </c>
      <c r="E60" s="2"/>
      <c r="F60" s="2"/>
      <c r="G60" s="2">
        <v>2.1736111111111112E-2</v>
      </c>
      <c r="H60" s="2"/>
      <c r="I60" s="2"/>
      <c r="J60" s="2"/>
      <c r="K60" s="2"/>
      <c r="L60" s="2"/>
      <c r="M60" s="2"/>
      <c r="N60" s="2"/>
      <c r="O60" s="2"/>
      <c r="P60" s="2">
        <v>1.8206018518518517E-2</v>
      </c>
    </row>
    <row r="61" spans="1:16" x14ac:dyDescent="0.25">
      <c r="A61" s="2">
        <f>SUM(PlayerGold[[#This Row],[Anti-gravity]:[Special-Op Reinforcements]])</f>
        <v>4.4224537037037034E-2</v>
      </c>
      <c r="B61" s="2" t="s">
        <v>258</v>
      </c>
      <c r="C61" s="1" t="s">
        <v>61</v>
      </c>
      <c r="D61" s="1">
        <f>COUNT(PlayerGold[[#This Row],[Anti-gravity]:[Special-Op Reinforcements]])</f>
        <v>2</v>
      </c>
      <c r="E61" s="2"/>
      <c r="F61" s="2">
        <v>1.6932870370370369E-2</v>
      </c>
      <c r="G61" s="2"/>
      <c r="H61" s="2"/>
      <c r="I61" s="2">
        <v>2.7291666666666662E-2</v>
      </c>
      <c r="J61" s="2"/>
      <c r="K61" s="2"/>
      <c r="L61" s="2"/>
      <c r="M61" s="2"/>
      <c r="N61" s="2"/>
      <c r="O61" s="2"/>
      <c r="P61" s="2"/>
    </row>
    <row r="62" spans="1:16" x14ac:dyDescent="0.25">
      <c r="A62" s="2">
        <f>SUM(PlayerGold[[#This Row],[Anti-gravity]:[Special-Op Reinforcements]])</f>
        <v>4.5659722222222227E-2</v>
      </c>
      <c r="B62" s="2" t="s">
        <v>258</v>
      </c>
      <c r="C62" s="1" t="s">
        <v>65</v>
      </c>
      <c r="D62" s="1">
        <f>COUNT(PlayerGold[[#This Row],[Anti-gravity]:[Special-Op Reinforcements]])</f>
        <v>2</v>
      </c>
      <c r="E62" s="2"/>
      <c r="F62" s="2">
        <v>1.7719907407407406E-2</v>
      </c>
      <c r="G62" s="2"/>
      <c r="H62" s="2"/>
      <c r="I62" s="2">
        <v>2.7939814814814817E-2</v>
      </c>
      <c r="J62" s="2"/>
      <c r="K62" s="2"/>
      <c r="L62" s="2"/>
      <c r="M62" s="2"/>
      <c r="N62" s="2"/>
      <c r="O62" s="2"/>
      <c r="P62" s="2"/>
    </row>
    <row r="63" spans="1:16" x14ac:dyDescent="0.25">
      <c r="A63" s="2">
        <f>SUM(PlayerGold[[#This Row],[Anti-gravity]:[Special-Op Reinforcements]])</f>
        <v>4.7997685185185185E-2</v>
      </c>
      <c r="B63" s="2"/>
      <c r="C63" s="1" t="s">
        <v>56</v>
      </c>
      <c r="D63" s="1">
        <f>COUNT(PlayerGold[[#This Row],[Anti-gravity]:[Special-Op Reinforcements]])</f>
        <v>2</v>
      </c>
      <c r="E63" s="2">
        <v>1.5763888888888886E-2</v>
      </c>
      <c r="F63" s="2">
        <v>3.2233796296296295E-2</v>
      </c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>
        <f>SUM(PlayerGold[[#This Row],[Anti-gravity]:[Special-Op Reinforcements]])</f>
        <v>5.0277777777777775E-2</v>
      </c>
      <c r="B64" s="2" t="s">
        <v>258</v>
      </c>
      <c r="C64" s="1" t="s">
        <v>95</v>
      </c>
      <c r="D64" s="1">
        <f>COUNT(PlayerGold[[#This Row],[Anti-gravity]:[Special-Op Reinforcements]])</f>
        <v>2</v>
      </c>
      <c r="E64" s="2"/>
      <c r="F64" s="2">
        <v>2.5416666666666667E-2</v>
      </c>
      <c r="G64" s="2"/>
      <c r="H64" s="2"/>
      <c r="I64" s="2">
        <v>2.4861111111111108E-2</v>
      </c>
      <c r="J64" s="2"/>
      <c r="K64" s="2"/>
      <c r="L64" s="2"/>
      <c r="M64" s="2"/>
      <c r="N64" s="2"/>
      <c r="O64" s="2"/>
      <c r="P64" s="2"/>
    </row>
    <row r="65" spans="1:16" x14ac:dyDescent="0.25">
      <c r="A65" s="2">
        <f>SUM(PlayerGold[[#This Row],[Anti-gravity]:[Special-Op Reinforcements]])</f>
        <v>5.1678240740740747E-2</v>
      </c>
      <c r="B65" s="2" t="s">
        <v>258</v>
      </c>
      <c r="C65" s="1" t="s">
        <v>73</v>
      </c>
      <c r="D65" s="1">
        <f>COUNT(PlayerGold[[#This Row],[Anti-gravity]:[Special-Op Reinforcements]])</f>
        <v>2</v>
      </c>
      <c r="E65" s="2"/>
      <c r="F65" s="2">
        <v>2.3819444444444445E-2</v>
      </c>
      <c r="G65" s="2"/>
      <c r="H65" s="2"/>
      <c r="I65" s="2">
        <v>2.7858796296296298E-2</v>
      </c>
      <c r="J65" s="2"/>
      <c r="K65" s="2"/>
      <c r="L65" s="2"/>
      <c r="M65" s="2"/>
      <c r="N65" s="2"/>
      <c r="O65" s="2"/>
      <c r="P65" s="2"/>
    </row>
    <row r="66" spans="1:16" x14ac:dyDescent="0.25">
      <c r="A66" s="2">
        <f>SUM(PlayerGold[[#This Row],[Anti-gravity]:[Special-Op Reinforcements]])</f>
        <v>7.0451388888888883E-2</v>
      </c>
      <c r="B66" s="2" t="s">
        <v>258</v>
      </c>
      <c r="C66" s="1" t="s">
        <v>76</v>
      </c>
      <c r="D66" s="1">
        <f>COUNT(PlayerGold[[#This Row],[Anti-gravity]:[Special-Op Reinforcements]])</f>
        <v>2</v>
      </c>
      <c r="E66" s="2"/>
      <c r="F66" s="2">
        <v>3.4374999999999996E-2</v>
      </c>
      <c r="G66" s="2"/>
      <c r="H66" s="2"/>
      <c r="I66" s="2">
        <v>3.6076388888888887E-2</v>
      </c>
      <c r="J66" s="2"/>
      <c r="K66" s="2"/>
      <c r="L66" s="2"/>
      <c r="M66" s="2"/>
      <c r="N66" s="2"/>
      <c r="O66" s="2"/>
      <c r="P66" s="2"/>
    </row>
    <row r="67" spans="1:16" x14ac:dyDescent="0.25">
      <c r="A67" s="2">
        <f>SUM(PlayerGold[[#This Row],[Anti-gravity]:[Special-Op Reinforcements]])</f>
        <v>1.105324074074074E-2</v>
      </c>
      <c r="B67" s="2" t="s">
        <v>258</v>
      </c>
      <c r="C67" s="1" t="s">
        <v>33</v>
      </c>
      <c r="D67" s="1">
        <f>COUNT(PlayerGold[[#This Row],[Anti-gravity]:[Special-Op Reinforcements]])</f>
        <v>1</v>
      </c>
      <c r="E67" s="2"/>
      <c r="F67" s="2"/>
      <c r="G67" s="2"/>
      <c r="H67" s="2">
        <v>1.105324074074074E-2</v>
      </c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>
        <f>SUM(PlayerGold[[#This Row],[Anti-gravity]:[Special-Op Reinforcements]])</f>
        <v>1.1064814814814814E-2</v>
      </c>
      <c r="B68" s="2" t="s">
        <v>258</v>
      </c>
      <c r="C68" s="1" t="s">
        <v>102</v>
      </c>
      <c r="D68" s="1">
        <f>COUNT(PlayerGold[[#This Row],[Anti-gravity]:[Special-Op Reinforcements]])</f>
        <v>1</v>
      </c>
      <c r="E68" s="2">
        <v>1.1064814814814814E-2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>
        <f>SUM(PlayerGold[[#This Row],[Anti-gravity]:[Special-Op Reinforcements]])</f>
        <v>1.1550925925925925E-2</v>
      </c>
      <c r="B69" s="2" t="s">
        <v>258</v>
      </c>
      <c r="C69" s="1" t="s">
        <v>115</v>
      </c>
      <c r="D69" s="1">
        <f>COUNT(PlayerGold[[#This Row],[Anti-gravity]:[Special-Op Reinforcements]])</f>
        <v>1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>
        <v>1.1550925925925925E-2</v>
      </c>
    </row>
    <row r="70" spans="1:16" x14ac:dyDescent="0.25">
      <c r="A70" s="2">
        <f>SUM(PlayerGold[[#This Row],[Anti-gravity]:[Special-Op Reinforcements]])</f>
        <v>1.2534722222222223E-2</v>
      </c>
      <c r="B70" s="2" t="s">
        <v>258</v>
      </c>
      <c r="C70" s="1" t="s">
        <v>96</v>
      </c>
      <c r="D70" s="1">
        <f>COUNT(PlayerGold[[#This Row],[Anti-gravity]:[Special-Op Reinforcements]])</f>
        <v>1</v>
      </c>
      <c r="E70" s="2"/>
      <c r="F70" s="2">
        <v>1.2534722222222223E-2</v>
      </c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>
        <f>SUM(PlayerGold[[#This Row],[Anti-gravity]:[Special-Op Reinforcements]])</f>
        <v>1.255787037037037E-2</v>
      </c>
      <c r="B71" s="2" t="s">
        <v>258</v>
      </c>
      <c r="C71" s="1" t="s">
        <v>46</v>
      </c>
      <c r="D71" s="1">
        <f>COUNT(PlayerGold[[#This Row],[Anti-gravity]:[Special-Op Reinforcements]])</f>
        <v>1</v>
      </c>
      <c r="E71" s="2"/>
      <c r="F71" s="2"/>
      <c r="G71" s="2"/>
      <c r="H71" s="2"/>
      <c r="I71" s="2"/>
      <c r="J71" s="2"/>
      <c r="K71" s="2"/>
      <c r="L71" s="2"/>
      <c r="M71" s="2">
        <v>1.255787037037037E-2</v>
      </c>
      <c r="N71" s="2"/>
      <c r="O71" s="2"/>
      <c r="P71" s="2"/>
    </row>
    <row r="72" spans="1:16" x14ac:dyDescent="0.25">
      <c r="A72" s="2">
        <f>SUM(PlayerGold[[#This Row],[Anti-gravity]:[Special-Op Reinforcements]])</f>
        <v>1.275462962962963E-2</v>
      </c>
      <c r="B72" s="2" t="s">
        <v>258</v>
      </c>
      <c r="C72" s="1" t="s">
        <v>93</v>
      </c>
      <c r="D72" s="1">
        <f>COUNT(PlayerGold[[#This Row],[Anti-gravity]:[Special-Op Reinforcements]])</f>
        <v>1</v>
      </c>
      <c r="E72" s="2"/>
      <c r="F72" s="2"/>
      <c r="G72" s="2"/>
      <c r="H72" s="2"/>
      <c r="I72" s="2"/>
      <c r="J72" s="2"/>
      <c r="K72" s="2"/>
      <c r="L72" s="2"/>
      <c r="M72" s="2">
        <v>1.275462962962963E-2</v>
      </c>
      <c r="N72" s="2"/>
      <c r="O72" s="2"/>
      <c r="P72" s="2"/>
    </row>
    <row r="73" spans="1:16" x14ac:dyDescent="0.25">
      <c r="A73" s="2">
        <f>SUM(PlayerGold[[#This Row],[Anti-gravity]:[Special-Op Reinforcements]])</f>
        <v>1.4641203703703703E-2</v>
      </c>
      <c r="B73" s="2" t="s">
        <v>258</v>
      </c>
      <c r="C73" s="1" t="s">
        <v>35</v>
      </c>
      <c r="D73" s="1">
        <f>COUNT(PlayerGold[[#This Row],[Anti-gravity]:[Special-Op Reinforcements]])</f>
        <v>1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>
        <v>1.4641203703703703E-2</v>
      </c>
      <c r="P73" s="2"/>
    </row>
    <row r="74" spans="1:16" x14ac:dyDescent="0.25">
      <c r="A74" s="2">
        <f>SUM(PlayerGold[[#This Row],[Anti-gravity]:[Special-Op Reinforcements]])</f>
        <v>1.53125E-2</v>
      </c>
      <c r="B74" s="2" t="s">
        <v>258</v>
      </c>
      <c r="C74" s="1" t="s">
        <v>116</v>
      </c>
      <c r="D74" s="1">
        <f>COUNT(PlayerGold[[#This Row],[Anti-gravity]:[Special-Op Reinforcements]])</f>
        <v>1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>
        <v>1.53125E-2</v>
      </c>
    </row>
    <row r="75" spans="1:16" x14ac:dyDescent="0.25">
      <c r="A75" s="2">
        <f>SUM(PlayerGold[[#This Row],[Anti-gravity]:[Special-Op Reinforcements]])</f>
        <v>1.53125E-2</v>
      </c>
      <c r="B75" s="2" t="s">
        <v>258</v>
      </c>
      <c r="C75" s="1" t="s">
        <v>97</v>
      </c>
      <c r="D75" s="1">
        <f>COUNT(PlayerGold[[#This Row],[Anti-gravity]:[Special-Op Reinforcements]])</f>
        <v>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>
        <v>1.53125E-2</v>
      </c>
    </row>
    <row r="76" spans="1:16" x14ac:dyDescent="0.25">
      <c r="A76" s="2">
        <f>SUM(PlayerGold[[#This Row],[Anti-gravity]:[Special-Op Reinforcements]])</f>
        <v>1.5416666666666667E-2</v>
      </c>
      <c r="B76" s="2" t="s">
        <v>258</v>
      </c>
      <c r="C76" s="1" t="s">
        <v>104</v>
      </c>
      <c r="D76" s="1">
        <f>COUNT(PlayerGold[[#This Row],[Anti-gravity]:[Special-Op Reinforcements]])</f>
        <v>1</v>
      </c>
      <c r="E76" s="2"/>
      <c r="F76" s="2"/>
      <c r="G76" s="2"/>
      <c r="H76" s="2"/>
      <c r="I76" s="2"/>
      <c r="J76" s="2"/>
      <c r="K76" s="2"/>
      <c r="L76" s="2"/>
      <c r="M76" s="2">
        <v>1.5416666666666667E-2</v>
      </c>
      <c r="N76" s="2"/>
      <c r="O76" s="2"/>
      <c r="P76" s="2"/>
    </row>
    <row r="77" spans="1:16" x14ac:dyDescent="0.25">
      <c r="A77" s="2">
        <f>SUM(PlayerGold[[#This Row],[Anti-gravity]:[Special-Op Reinforcements]])</f>
        <v>1.5486111111111112E-2</v>
      </c>
      <c r="B77" s="2" t="s">
        <v>258</v>
      </c>
      <c r="C77" s="1" t="s">
        <v>105</v>
      </c>
      <c r="D77" s="1">
        <f>COUNT(PlayerGold[[#This Row],[Anti-gravity]:[Special-Op Reinforcements]])</f>
        <v>1</v>
      </c>
      <c r="E77" s="2"/>
      <c r="F77" s="2"/>
      <c r="G77" s="2"/>
      <c r="H77" s="2"/>
      <c r="I77" s="2"/>
      <c r="J77" s="2"/>
      <c r="K77" s="2"/>
      <c r="L77" s="2"/>
      <c r="M77" s="2">
        <v>1.5486111111111112E-2</v>
      </c>
      <c r="N77" s="2"/>
      <c r="O77" s="2"/>
      <c r="P77" s="2"/>
    </row>
    <row r="78" spans="1:16" x14ac:dyDescent="0.25">
      <c r="A78" s="2">
        <f>SUM(PlayerGold[[#This Row],[Anti-gravity]:[Special-Op Reinforcements]])</f>
        <v>1.5648148148148151E-2</v>
      </c>
      <c r="B78" s="2" t="s">
        <v>258</v>
      </c>
      <c r="C78" s="1" t="s">
        <v>60</v>
      </c>
      <c r="D78" s="1">
        <f>COUNT(PlayerGold[[#This Row],[Anti-gravity]:[Special-Op Reinforcements]])</f>
        <v>1</v>
      </c>
      <c r="E78" s="2"/>
      <c r="F78" s="2">
        <v>1.5648148148148151E-2</v>
      </c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>
        <f>SUM(PlayerGold[[#This Row],[Anti-gravity]:[Special-Op Reinforcements]])</f>
        <v>1.5833333333333335E-2</v>
      </c>
      <c r="B79" s="2" t="s">
        <v>258</v>
      </c>
      <c r="C79" s="1" t="s">
        <v>94</v>
      </c>
      <c r="D79" s="1">
        <f>COUNT(PlayerGold[[#This Row],[Anti-gravity]:[Special-Op Reinforcements]])</f>
        <v>1</v>
      </c>
      <c r="E79" s="2"/>
      <c r="F79" s="2">
        <v>1.5833333333333335E-2</v>
      </c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>
        <f>SUM(PlayerGold[[#This Row],[Anti-gravity]:[Special-Op Reinforcements]])</f>
        <v>1.6180555555555556E-2</v>
      </c>
      <c r="B80" s="2" t="s">
        <v>258</v>
      </c>
      <c r="C80" s="1" t="s">
        <v>106</v>
      </c>
      <c r="D80" s="1">
        <f>COUNT(PlayerGold[[#This Row],[Anti-gravity]:[Special-Op Reinforcements]])</f>
        <v>1</v>
      </c>
      <c r="E80" s="2"/>
      <c r="F80" s="2"/>
      <c r="G80" s="2"/>
      <c r="H80" s="2"/>
      <c r="I80" s="2"/>
      <c r="J80" s="2"/>
      <c r="K80" s="2"/>
      <c r="L80" s="2"/>
      <c r="M80" s="2">
        <v>1.6180555555555556E-2</v>
      </c>
      <c r="N80" s="2"/>
      <c r="O80" s="2"/>
      <c r="P80" s="2"/>
    </row>
    <row r="81" spans="1:16" x14ac:dyDescent="0.25">
      <c r="A81" s="2">
        <f>SUM(PlayerGold[[#This Row],[Anti-gravity]:[Special-Op Reinforcements]])</f>
        <v>1.6284722222222221E-2</v>
      </c>
      <c r="B81" s="2" t="s">
        <v>258</v>
      </c>
      <c r="C81" s="1" t="s">
        <v>117</v>
      </c>
      <c r="D81" s="1">
        <f>COUNT(PlayerGold[[#This Row],[Anti-gravity]:[Special-Op Reinforcements]])</f>
        <v>1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>
        <v>1.6284722222222221E-2</v>
      </c>
    </row>
    <row r="82" spans="1:16" x14ac:dyDescent="0.25">
      <c r="A82" s="2">
        <f>SUM(PlayerGold[[#This Row],[Anti-gravity]:[Special-Op Reinforcements]])</f>
        <v>1.6284722222222221E-2</v>
      </c>
      <c r="B82" s="2" t="s">
        <v>258</v>
      </c>
      <c r="C82" s="1" t="s">
        <v>125</v>
      </c>
      <c r="D82" s="1">
        <f>COUNT(PlayerGold[[#This Row],[Anti-gravity]:[Special-Op Reinforcements]])</f>
        <v>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>
        <v>1.6284722222222221E-2</v>
      </c>
    </row>
    <row r="83" spans="1:16" x14ac:dyDescent="0.25">
      <c r="A83" s="2">
        <f>SUM(PlayerGold[[#This Row],[Anti-gravity]:[Special-Op Reinforcements]])</f>
        <v>1.7511574074074072E-2</v>
      </c>
      <c r="B83" s="2" t="s">
        <v>258</v>
      </c>
      <c r="C83" s="1" t="s">
        <v>83</v>
      </c>
      <c r="D83" s="1">
        <f>COUNT(PlayerGold[[#This Row],[Anti-gravity]:[Special-Op Reinforcements]])</f>
        <v>1</v>
      </c>
      <c r="E83" s="2"/>
      <c r="F83" s="2"/>
      <c r="G83" s="2"/>
      <c r="H83" s="2"/>
      <c r="I83" s="2"/>
      <c r="J83" s="2"/>
      <c r="K83" s="2"/>
      <c r="L83" s="2"/>
      <c r="M83" s="2">
        <v>1.7511574074074072E-2</v>
      </c>
      <c r="N83" s="2"/>
      <c r="O83" s="2"/>
      <c r="P83" s="2"/>
    </row>
    <row r="84" spans="1:16" x14ac:dyDescent="0.25">
      <c r="A84" s="2">
        <f>SUM(PlayerGold[[#This Row],[Anti-gravity]:[Special-Op Reinforcements]])</f>
        <v>1.7615740740740741E-2</v>
      </c>
      <c r="B84" s="2" t="s">
        <v>258</v>
      </c>
      <c r="C84" s="1" t="s">
        <v>78</v>
      </c>
      <c r="D84" s="1">
        <f>COUNT(PlayerGold[[#This Row],[Anti-gravity]:[Special-Op Reinforcements]])</f>
        <v>1</v>
      </c>
      <c r="E84" s="2"/>
      <c r="F84" s="2"/>
      <c r="G84" s="2"/>
      <c r="H84" s="2"/>
      <c r="I84" s="2"/>
      <c r="J84" s="2"/>
      <c r="K84" s="2"/>
      <c r="L84" s="2"/>
      <c r="M84" s="2">
        <v>1.7615740740740741E-2</v>
      </c>
      <c r="N84" s="2"/>
      <c r="O84" s="2"/>
      <c r="P84" s="2"/>
    </row>
    <row r="85" spans="1:16" x14ac:dyDescent="0.25">
      <c r="A85" s="2">
        <f>SUM(PlayerGold[[#This Row],[Anti-gravity]:[Special-Op Reinforcements]])</f>
        <v>1.8368055555555554E-2</v>
      </c>
      <c r="B85" s="2" t="s">
        <v>258</v>
      </c>
      <c r="C85" s="1" t="s">
        <v>126</v>
      </c>
      <c r="D85" s="1">
        <f>COUNT(PlayerGold[[#This Row],[Anti-gravity]:[Special-Op Reinforcements]])</f>
        <v>1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>
        <v>1.8368055555555554E-2</v>
      </c>
    </row>
    <row r="86" spans="1:16" x14ac:dyDescent="0.25">
      <c r="A86" s="2">
        <f>SUM(PlayerGold[[#This Row],[Anti-gravity]:[Special-Op Reinforcements]])</f>
        <v>1.8368055555555554E-2</v>
      </c>
      <c r="B86" s="2" t="s">
        <v>258</v>
      </c>
      <c r="C86" s="1" t="s">
        <v>99</v>
      </c>
      <c r="D86" s="1">
        <f>COUNT(PlayerGold[[#This Row],[Anti-gravity]:[Special-Op Reinforcements]])</f>
        <v>1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>
        <v>1.8368055555555554E-2</v>
      </c>
    </row>
    <row r="87" spans="1:16" x14ac:dyDescent="0.25">
      <c r="A87" s="2">
        <f>SUM(PlayerGold[[#This Row],[Anti-gravity]:[Special-Op Reinforcements]])</f>
        <v>1.8368055555555554E-2</v>
      </c>
      <c r="B87" s="2" t="s">
        <v>258</v>
      </c>
      <c r="C87" s="1" t="s">
        <v>119</v>
      </c>
      <c r="D87" s="1">
        <f>COUNT(PlayerGold[[#This Row],[Anti-gravity]:[Special-Op Reinforcements]])</f>
        <v>1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>
        <v>1.8368055555555554E-2</v>
      </c>
    </row>
    <row r="88" spans="1:16" x14ac:dyDescent="0.25">
      <c r="A88" s="2">
        <f>SUM(PlayerGold[[#This Row],[Anti-gravity]:[Special-Op Reinforcements]])</f>
        <v>1.8969907407407408E-2</v>
      </c>
      <c r="B88" s="2" t="s">
        <v>258</v>
      </c>
      <c r="C88" s="1" t="s">
        <v>55</v>
      </c>
      <c r="D88" s="1">
        <f>COUNT(PlayerGold[[#This Row],[Anti-gravity]:[Special-Op Reinforcements]])</f>
        <v>1</v>
      </c>
      <c r="E88" s="2"/>
      <c r="F88" s="2">
        <v>1.8969907407407408E-2</v>
      </c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>
        <f>SUM(PlayerGold[[#This Row],[Anti-gravity]:[Special-Op Reinforcements]])</f>
        <v>1.9224537037037037E-2</v>
      </c>
      <c r="B89" s="2" t="s">
        <v>258</v>
      </c>
      <c r="C89" s="1" t="s">
        <v>121</v>
      </c>
      <c r="D89" s="1">
        <f>COUNT(PlayerGold[[#This Row],[Anti-gravity]:[Special-Op Reinforcements]])</f>
        <v>1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1.9224537037037037E-2</v>
      </c>
      <c r="P89" s="2"/>
    </row>
    <row r="90" spans="1:16" x14ac:dyDescent="0.25">
      <c r="A90" s="2">
        <f>SUM(PlayerGold[[#This Row],[Anti-gravity]:[Special-Op Reinforcements]])</f>
        <v>2.0381944444444446E-2</v>
      </c>
      <c r="B90" s="2" t="s">
        <v>258</v>
      </c>
      <c r="C90" s="1" t="s">
        <v>84</v>
      </c>
      <c r="D90" s="1">
        <f>COUNT(PlayerGold[[#This Row],[Anti-gravity]:[Special-Op Reinforcements]])</f>
        <v>1</v>
      </c>
      <c r="E90" s="2"/>
      <c r="F90" s="2"/>
      <c r="G90" s="2"/>
      <c r="H90" s="2"/>
      <c r="I90" s="2"/>
      <c r="J90" s="2"/>
      <c r="K90" s="2"/>
      <c r="L90" s="2"/>
      <c r="M90" s="2">
        <v>2.0381944444444446E-2</v>
      </c>
      <c r="N90" s="2"/>
      <c r="O90" s="2"/>
      <c r="P90" s="2"/>
    </row>
    <row r="91" spans="1:16" x14ac:dyDescent="0.25">
      <c r="A91" s="2">
        <f>SUM(PlayerGold[[#This Row],[Anti-gravity]:[Special-Op Reinforcements]])</f>
        <v>2.1736111111111112E-2</v>
      </c>
      <c r="B91" s="2" t="s">
        <v>258</v>
      </c>
      <c r="C91" s="1" t="s">
        <v>127</v>
      </c>
      <c r="D91" s="1">
        <f>COUNT(PlayerGold[[#This Row],[Anti-gravity]:[Special-Op Reinforcements]])</f>
        <v>1</v>
      </c>
      <c r="E91" s="2"/>
      <c r="F91" s="2"/>
      <c r="G91" s="2">
        <v>2.1736111111111112E-2</v>
      </c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>
        <f>SUM(PlayerGold[[#This Row],[Anti-gravity]:[Special-Op Reinforcements]])</f>
        <v>2.3310185185185187E-2</v>
      </c>
      <c r="B92" s="2" t="s">
        <v>258</v>
      </c>
      <c r="C92" s="1" t="s">
        <v>72</v>
      </c>
      <c r="D92" s="1">
        <f>COUNT(PlayerGold[[#This Row],[Anti-gravity]:[Special-Op Reinforcements]])</f>
        <v>1</v>
      </c>
      <c r="E92" s="2"/>
      <c r="F92" s="2">
        <v>2.3310185185185187E-2</v>
      </c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>
        <f>SUM(PlayerGold[[#This Row],[Anti-gravity]:[Special-Op Reinforcements]])</f>
        <v>2.4814814814814817E-2</v>
      </c>
      <c r="B93" s="2" t="s">
        <v>258</v>
      </c>
      <c r="C93" s="1" t="s">
        <v>111</v>
      </c>
      <c r="D93" s="1">
        <f>COUNT(PlayerGold[[#This Row],[Anti-gravity]:[Special-Op Reinforcements]])</f>
        <v>1</v>
      </c>
      <c r="E93" s="2"/>
      <c r="F93" s="2"/>
      <c r="G93" s="2"/>
      <c r="H93" s="2"/>
      <c r="I93" s="2"/>
      <c r="J93" s="2"/>
      <c r="K93" s="2"/>
      <c r="L93" s="2"/>
      <c r="M93" s="2">
        <v>2.4814814814814817E-2</v>
      </c>
      <c r="N93" s="2"/>
      <c r="O93" s="2"/>
      <c r="P93" s="2"/>
    </row>
    <row r="94" spans="1:16" x14ac:dyDescent="0.25">
      <c r="A94" s="2">
        <f>SUM(PlayerGold[[#This Row],[Anti-gravity]:[Special-Op Reinforcements]])</f>
        <v>2.5162037037037038E-2</v>
      </c>
      <c r="B94" s="2" t="s">
        <v>258</v>
      </c>
      <c r="C94" s="1" t="s">
        <v>49</v>
      </c>
      <c r="D94" s="1">
        <f>COUNT(PlayerGold[[#This Row],[Anti-gravity]:[Special-Op Reinforcements]])</f>
        <v>1</v>
      </c>
      <c r="E94" s="2"/>
      <c r="F94" s="2"/>
      <c r="G94" s="2"/>
      <c r="H94" s="2"/>
      <c r="I94" s="2"/>
      <c r="J94" s="2"/>
      <c r="K94" s="2"/>
      <c r="L94" s="2"/>
      <c r="M94" s="2">
        <v>2.5162037037037038E-2</v>
      </c>
      <c r="N94" s="2"/>
      <c r="O94" s="2"/>
      <c r="P94" s="2"/>
    </row>
    <row r="95" spans="1:16" x14ac:dyDescent="0.25">
      <c r="A95" s="2">
        <f>SUM(PlayerGold[[#This Row],[Anti-gravity]:[Special-Op Reinforcements]])</f>
        <v>2.5162037037037038E-2</v>
      </c>
      <c r="B95" s="2" t="s">
        <v>258</v>
      </c>
      <c r="C95" s="1" t="s">
        <v>107</v>
      </c>
      <c r="D95" s="1">
        <f>COUNT(PlayerGold[[#This Row],[Anti-gravity]:[Special-Op Reinforcements]])</f>
        <v>1</v>
      </c>
      <c r="E95" s="2"/>
      <c r="F95" s="2"/>
      <c r="G95" s="2"/>
      <c r="H95" s="2"/>
      <c r="I95" s="2"/>
      <c r="J95" s="2"/>
      <c r="K95" s="2"/>
      <c r="L95" s="2"/>
      <c r="M95" s="2">
        <v>2.5162037037037038E-2</v>
      </c>
      <c r="N95" s="2"/>
      <c r="O95" s="2"/>
      <c r="P95" s="2"/>
    </row>
    <row r="96" spans="1:16" x14ac:dyDescent="0.25">
      <c r="A96" s="2">
        <f>SUM(PlayerGold[[#This Row],[Anti-gravity]:[Special-Op Reinforcements]])</f>
        <v>2.6377314814814815E-2</v>
      </c>
      <c r="B96" s="2" t="s">
        <v>258</v>
      </c>
      <c r="C96" s="1" t="s">
        <v>85</v>
      </c>
      <c r="D96" s="1">
        <f>COUNT(PlayerGold[[#This Row],[Anti-gravity]:[Special-Op Reinforcements]])</f>
        <v>1</v>
      </c>
      <c r="E96" s="2"/>
      <c r="F96" s="2"/>
      <c r="G96" s="2"/>
      <c r="H96" s="2"/>
      <c r="I96" s="2"/>
      <c r="J96" s="2"/>
      <c r="K96" s="2"/>
      <c r="L96" s="2"/>
      <c r="M96" s="2">
        <v>2.6377314814814815E-2</v>
      </c>
      <c r="N96" s="2"/>
      <c r="O96" s="2"/>
      <c r="P96" s="2"/>
    </row>
    <row r="97" spans="1:16" x14ac:dyDescent="0.25">
      <c r="A97" s="2">
        <f>SUM(PlayerGold[[#This Row],[Anti-gravity]:[Special-Op Reinforcements]])</f>
        <v>3.1412037037037037E-2</v>
      </c>
      <c r="B97" s="2" t="s">
        <v>258</v>
      </c>
      <c r="C97" s="1" t="s">
        <v>51</v>
      </c>
      <c r="D97" s="1">
        <f>COUNT(PlayerGold[[#This Row],[Anti-gravity]:[Special-Op Reinforcements]])</f>
        <v>1</v>
      </c>
      <c r="E97" s="2"/>
      <c r="F97" s="2"/>
      <c r="G97" s="2"/>
      <c r="H97" s="2"/>
      <c r="I97" s="2"/>
      <c r="J97" s="2"/>
      <c r="K97" s="2">
        <v>3.1412037037037037E-2</v>
      </c>
      <c r="L97" s="2"/>
      <c r="M97" s="2"/>
      <c r="N97" s="2"/>
      <c r="O97" s="2"/>
      <c r="P97" s="2"/>
    </row>
    <row r="98" spans="1:16" x14ac:dyDescent="0.25">
      <c r="A98" s="2">
        <f>SUM(PlayerGold[[#This Row],[Anti-gravity]:[Special-Op Reinforcements]])</f>
        <v>3.7523148148148146E-2</v>
      </c>
      <c r="B98" s="2" t="s">
        <v>258</v>
      </c>
      <c r="C98" s="1" t="s">
        <v>77</v>
      </c>
      <c r="D98" s="1">
        <f>COUNT(PlayerGold[[#This Row],[Anti-gravity]:[Special-Op Reinforcements]])</f>
        <v>1</v>
      </c>
      <c r="E98" s="2"/>
      <c r="F98" s="2">
        <v>3.7523148148148146E-2</v>
      </c>
      <c r="G98" s="2"/>
      <c r="H98" s="2"/>
      <c r="I98" s="2"/>
      <c r="J98" s="2"/>
      <c r="K98" s="2"/>
      <c r="L98" s="2"/>
      <c r="M98" s="2"/>
      <c r="N98" s="2"/>
      <c r="O98" s="2"/>
      <c r="P9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E432-C553-4C48-881A-04F9EA34D541}">
  <dimension ref="A1:J29"/>
  <sheetViews>
    <sheetView workbookViewId="0">
      <selection sqref="A1:J2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0.85546875" bestFit="1" customWidth="1"/>
    <col min="6" max="6" width="8.5703125" bestFit="1" customWidth="1"/>
    <col min="7" max="7" width="23.28515625" bestFit="1" customWidth="1"/>
    <col min="8" max="8" width="9.140625" bestFit="1" customWidth="1"/>
    <col min="9" max="9" width="17" bestFit="1" customWidth="1"/>
    <col min="10" max="10" width="22" bestFit="1" customWidth="1"/>
  </cols>
  <sheetData>
    <row r="1" spans="1:10" x14ac:dyDescent="0.25">
      <c r="A1" t="s">
        <v>257</v>
      </c>
      <c r="B1" t="s">
        <v>258</v>
      </c>
      <c r="C1" t="s">
        <v>2</v>
      </c>
      <c r="D1" t="s">
        <v>259</v>
      </c>
      <c r="E1" t="s">
        <v>54</v>
      </c>
      <c r="F1" t="s">
        <v>79</v>
      </c>
      <c r="G1" t="s">
        <v>50</v>
      </c>
      <c r="H1" t="s">
        <v>52</v>
      </c>
      <c r="I1" t="s">
        <v>43</v>
      </c>
      <c r="J1" t="s">
        <v>80</v>
      </c>
    </row>
    <row r="2" spans="1:10" hidden="1" x14ac:dyDescent="0.25">
      <c r="A2" s="2">
        <f>SUM(PlayerSilver[[#This Row],[Marksman Raid]:[Mordus'' Calibrations]])</f>
        <v>0</v>
      </c>
      <c r="B2" s="2" t="s">
        <v>258</v>
      </c>
      <c r="C2" s="1" t="s">
        <v>55</v>
      </c>
      <c r="D2" s="1">
        <f>COUNT(PlayerSilver[[#This Row],[Marksman Raid]:[Mordus'' Calibrations]])</f>
        <v>0</v>
      </c>
      <c r="E2" s="2">
        <v>1.2094907407407408E-2</v>
      </c>
      <c r="F2" s="2"/>
      <c r="G2" s="2"/>
      <c r="H2" s="2"/>
      <c r="I2" s="2"/>
      <c r="J2" s="2"/>
    </row>
    <row r="3" spans="1:10" hidden="1" x14ac:dyDescent="0.25">
      <c r="A3" s="2">
        <f>SUM(PlayerSilver[[#This Row],[Marksman Raid]:[Mordus'' Calibrations]])</f>
        <v>0</v>
      </c>
      <c r="B3" s="2" t="s">
        <v>258</v>
      </c>
      <c r="C3" s="1" t="s">
        <v>25</v>
      </c>
      <c r="D3" s="1">
        <f>COUNT(PlayerSilver[[#This Row],[Marksman Raid]:[Mordus'' Calibrations]])</f>
        <v>0</v>
      </c>
      <c r="E3" s="2">
        <v>1.1006944444444444E-2</v>
      </c>
      <c r="F3" s="2"/>
      <c r="G3" s="2"/>
      <c r="H3" s="2"/>
      <c r="I3" s="2"/>
      <c r="J3" s="2"/>
    </row>
    <row r="4" spans="1:10" hidden="1" x14ac:dyDescent="0.25">
      <c r="A4" s="2">
        <f>SUM(PlayerSilver[[#This Row],[Marksman Raid]:[Mordus'' Calibrations]])</f>
        <v>0</v>
      </c>
      <c r="B4" s="2" t="s">
        <v>258</v>
      </c>
      <c r="C4" s="1" t="s">
        <v>56</v>
      </c>
      <c r="D4" s="1">
        <f>COUNT(PlayerSilver[[#This Row],[Marksman Raid]:[Mordus'' Calibrations]])</f>
        <v>0</v>
      </c>
      <c r="E4" s="2">
        <v>1.5127314814814816E-2</v>
      </c>
      <c r="F4" s="2"/>
      <c r="G4" s="2"/>
      <c r="H4" s="2"/>
      <c r="I4" s="2"/>
      <c r="J4" s="2"/>
    </row>
    <row r="5" spans="1:10" hidden="1" x14ac:dyDescent="0.25">
      <c r="A5" s="2">
        <f>SUM(PlayerSilver[[#This Row],[Marksman Raid]:[Mordus'' Calibrations]])</f>
        <v>8.8078703703703704E-3</v>
      </c>
      <c r="B5" s="2" t="s">
        <v>258</v>
      </c>
      <c r="C5" s="1" t="s">
        <v>28</v>
      </c>
      <c r="D5" s="1">
        <f>COUNT(PlayerSilver[[#This Row],[Marksman Raid]:[Mordus'' Calibrations]])</f>
        <v>1</v>
      </c>
      <c r="E5" s="2"/>
      <c r="F5" s="2"/>
      <c r="G5" s="2"/>
      <c r="H5" s="2">
        <v>1.2905092592592591E-2</v>
      </c>
      <c r="I5" s="2">
        <v>8.8078703703703704E-3</v>
      </c>
      <c r="J5" s="2"/>
    </row>
    <row r="6" spans="1:10" hidden="1" x14ac:dyDescent="0.25">
      <c r="A6" s="2">
        <f>SUM(PlayerSilver[[#This Row],[Marksman Raid]:[Mordus'' Calibrations]])</f>
        <v>8.8078703703703704E-3</v>
      </c>
      <c r="B6" s="2" t="s">
        <v>258</v>
      </c>
      <c r="C6" s="1" t="s">
        <v>13</v>
      </c>
      <c r="D6" s="1">
        <f>COUNT(PlayerSilver[[#This Row],[Marksman Raid]:[Mordus'' Calibrations]])</f>
        <v>1</v>
      </c>
      <c r="E6" s="2">
        <v>1.2881944444444446E-2</v>
      </c>
      <c r="F6" s="2"/>
      <c r="G6" s="2"/>
      <c r="H6" s="2">
        <v>1.2905092592592591E-2</v>
      </c>
      <c r="I6" s="2">
        <v>8.8078703703703704E-3</v>
      </c>
      <c r="J6" s="2"/>
    </row>
    <row r="7" spans="1:10" hidden="1" x14ac:dyDescent="0.25">
      <c r="A7" s="2">
        <f>SUM(PlayerSilver[[#This Row],[Marksman Raid]:[Mordus'' Calibrations]])</f>
        <v>8.9004629629629625E-3</v>
      </c>
      <c r="B7" s="2" t="s">
        <v>258</v>
      </c>
      <c r="C7" s="1" t="s">
        <v>39</v>
      </c>
      <c r="D7" s="1">
        <f>COUNT(PlayerSilver[[#This Row],[Marksman Raid]:[Mordus'' Calibrations]])</f>
        <v>1</v>
      </c>
      <c r="E7" s="2">
        <v>9.8958333333333329E-3</v>
      </c>
      <c r="F7" s="2"/>
      <c r="G7" s="2"/>
      <c r="H7" s="2"/>
      <c r="I7" s="2">
        <v>8.9004629629629625E-3</v>
      </c>
      <c r="J7" s="2"/>
    </row>
    <row r="8" spans="1:10" hidden="1" x14ac:dyDescent="0.25">
      <c r="A8" s="2">
        <f>SUM(PlayerSilver[[#This Row],[Marksman Raid]:[Mordus'' Calibrations]])</f>
        <v>8.9004629629629625E-3</v>
      </c>
      <c r="B8" s="2" t="s">
        <v>258</v>
      </c>
      <c r="C8" s="1" t="s">
        <v>47</v>
      </c>
      <c r="D8" s="1">
        <f>COUNT(PlayerSilver[[#This Row],[Marksman Raid]:[Mordus'' Calibrations]])</f>
        <v>1</v>
      </c>
      <c r="E8" s="2"/>
      <c r="F8" s="2"/>
      <c r="G8" s="2"/>
      <c r="H8" s="2"/>
      <c r="I8" s="2">
        <v>8.9004629629629625E-3</v>
      </c>
      <c r="J8" s="2"/>
    </row>
    <row r="9" spans="1:10" hidden="1" x14ac:dyDescent="0.25">
      <c r="A9" s="2">
        <f>SUM(PlayerSilver[[#This Row],[Marksman Raid]:[Mordus'' Calibrations]])</f>
        <v>1.1249999999999998E-2</v>
      </c>
      <c r="B9" s="2" t="s">
        <v>258</v>
      </c>
      <c r="C9" s="1" t="s">
        <v>8</v>
      </c>
      <c r="D9" s="1">
        <f>COUNT(PlayerSilver[[#This Row],[Marksman Raid]:[Mordus'' Calibrations]])</f>
        <v>1</v>
      </c>
      <c r="E9" s="2"/>
      <c r="F9" s="2"/>
      <c r="G9" s="2">
        <v>1.2569444444444446E-2</v>
      </c>
      <c r="H9" s="2">
        <v>1.1377314814814814E-2</v>
      </c>
      <c r="I9" s="2">
        <v>1.1249999999999998E-2</v>
      </c>
      <c r="J9" s="2"/>
    </row>
    <row r="10" spans="1:10" hidden="1" x14ac:dyDescent="0.25">
      <c r="A10" s="2">
        <f>SUM(PlayerSilver[[#This Row],[Marksman Raid]:[Mordus'' Calibrations]])</f>
        <v>1.2326388888888888E-2</v>
      </c>
      <c r="B10" s="2" t="s">
        <v>258</v>
      </c>
      <c r="C10" s="1" t="s">
        <v>108</v>
      </c>
      <c r="D10" s="1">
        <f>COUNT(PlayerSilver[[#This Row],[Marksman Raid]:[Mordus'' Calibrations]])</f>
        <v>1</v>
      </c>
      <c r="E10" s="2"/>
      <c r="F10" s="2"/>
      <c r="G10" s="2"/>
      <c r="H10" s="2"/>
      <c r="I10" s="2">
        <v>1.2326388888888888E-2</v>
      </c>
      <c r="J10" s="2"/>
    </row>
    <row r="11" spans="1:10" hidden="1" x14ac:dyDescent="0.25">
      <c r="A11" s="2">
        <f>SUM(PlayerSilver[[#This Row],[Marksman Raid]:[Mordus'' Calibrations]])</f>
        <v>1.2326388888888888E-2</v>
      </c>
      <c r="B11" s="2" t="s">
        <v>258</v>
      </c>
      <c r="C11" s="1" t="s">
        <v>81</v>
      </c>
      <c r="D11" s="1">
        <f>COUNT(PlayerSilver[[#This Row],[Marksman Raid]:[Mordus'' Calibrations]])</f>
        <v>1</v>
      </c>
      <c r="E11" s="2"/>
      <c r="F11" s="2"/>
      <c r="G11" s="2"/>
      <c r="H11" s="2"/>
      <c r="I11" s="2">
        <v>1.2326388888888888E-2</v>
      </c>
      <c r="J11" s="2"/>
    </row>
    <row r="12" spans="1:10" hidden="1" x14ac:dyDescent="0.25">
      <c r="A12" s="2">
        <f>SUM(PlayerSilver[[#This Row],[Marksman Raid]:[Mordus'' Calibrations]])</f>
        <v>1.238425925925926E-2</v>
      </c>
      <c r="B12" s="2" t="s">
        <v>258</v>
      </c>
      <c r="C12" s="1" t="s">
        <v>23</v>
      </c>
      <c r="D12" s="1">
        <f>COUNT(PlayerSilver[[#This Row],[Marksman Raid]:[Mordus'' Calibrations]])</f>
        <v>1</v>
      </c>
      <c r="E12" s="2">
        <v>1.0868055555555556E-2</v>
      </c>
      <c r="F12" s="2">
        <v>1.3946759259259258E-2</v>
      </c>
      <c r="G12" s="2"/>
      <c r="H12" s="2"/>
      <c r="I12" s="2"/>
      <c r="J12" s="2">
        <v>1.238425925925926E-2</v>
      </c>
    </row>
    <row r="13" spans="1:10" hidden="1" x14ac:dyDescent="0.25">
      <c r="A13" s="2">
        <f>SUM(PlayerSilver[[#This Row],[Marksman Raid]:[Mordus'' Calibrations]])</f>
        <v>1.3310185185185187E-2</v>
      </c>
      <c r="B13" s="2" t="s">
        <v>258</v>
      </c>
      <c r="C13" s="1" t="s">
        <v>14</v>
      </c>
      <c r="D13" s="1">
        <f>COUNT(PlayerSilver[[#This Row],[Marksman Raid]:[Mordus'' Calibrations]])</f>
        <v>1</v>
      </c>
      <c r="E13" s="2">
        <v>1.1851851851851851E-2</v>
      </c>
      <c r="F13" s="2">
        <v>1.4444444444444446E-2</v>
      </c>
      <c r="G13" s="2"/>
      <c r="H13" s="2"/>
      <c r="I13" s="2"/>
      <c r="J13" s="2">
        <v>1.3310185185185187E-2</v>
      </c>
    </row>
    <row r="14" spans="1:10" hidden="1" x14ac:dyDescent="0.25">
      <c r="A14" s="2">
        <f>SUM(PlayerSilver[[#This Row],[Marksman Raid]:[Mordus'' Calibrations]])</f>
        <v>1.3495370370370371E-2</v>
      </c>
      <c r="B14" s="2" t="s">
        <v>258</v>
      </c>
      <c r="C14" s="1" t="s">
        <v>48</v>
      </c>
      <c r="D14" s="1">
        <f>COUNT(PlayerSilver[[#This Row],[Marksman Raid]:[Mordus'' Calibrations]])</f>
        <v>1</v>
      </c>
      <c r="E14" s="2">
        <v>1.3217592592592593E-2</v>
      </c>
      <c r="F14" s="2"/>
      <c r="G14" s="2"/>
      <c r="H14" s="2"/>
      <c r="I14" s="2"/>
      <c r="J14" s="2">
        <v>1.3495370370370371E-2</v>
      </c>
    </row>
    <row r="15" spans="1:10" hidden="1" x14ac:dyDescent="0.25">
      <c r="A15" s="2">
        <f>SUM(PlayerSilver[[#This Row],[Marksman Raid]:[Mordus'' Calibrations]])</f>
        <v>1.3703703703703704E-2</v>
      </c>
      <c r="B15" s="2" t="s">
        <v>258</v>
      </c>
      <c r="C15" s="1" t="s">
        <v>93</v>
      </c>
      <c r="D15" s="1">
        <f>COUNT(PlayerSilver[[#This Row],[Marksman Raid]:[Mordus'' Calibrations]])</f>
        <v>1</v>
      </c>
      <c r="E15" s="2">
        <v>1.2499999999999999E-2</v>
      </c>
      <c r="F15" s="2">
        <v>1.2974537037037036E-2</v>
      </c>
      <c r="G15" s="2"/>
      <c r="H15" s="2"/>
      <c r="I15" s="2"/>
      <c r="J15" s="2">
        <v>1.3703703703703704E-2</v>
      </c>
    </row>
    <row r="16" spans="1:10" hidden="1" x14ac:dyDescent="0.25">
      <c r="A16" s="2">
        <f>SUM(PlayerSilver[[#This Row],[Marksman Raid]:[Mordus'' Calibrations]])</f>
        <v>1.4027777777777778E-2</v>
      </c>
      <c r="B16" s="2" t="s">
        <v>258</v>
      </c>
      <c r="C16" s="1" t="s">
        <v>12</v>
      </c>
      <c r="D16" s="1">
        <f>COUNT(PlayerSilver[[#This Row],[Marksman Raid]:[Mordus'' Calibrations]])</f>
        <v>1</v>
      </c>
      <c r="E16" s="2"/>
      <c r="F16" s="2"/>
      <c r="G16" s="2"/>
      <c r="H16" s="2"/>
      <c r="I16" s="2">
        <v>1.4027777777777778E-2</v>
      </c>
      <c r="J16" s="2"/>
    </row>
    <row r="17" spans="1:10" hidden="1" x14ac:dyDescent="0.25">
      <c r="A17" s="2">
        <f>SUM(PlayerSilver[[#This Row],[Marksman Raid]:[Mordus'' Calibrations]])</f>
        <v>1.4027777777777778E-2</v>
      </c>
      <c r="B17" s="2" t="s">
        <v>258</v>
      </c>
      <c r="C17" s="1" t="s">
        <v>105</v>
      </c>
      <c r="D17" s="1">
        <f>COUNT(PlayerSilver[[#This Row],[Marksman Raid]:[Mordus'' Calibrations]])</f>
        <v>1</v>
      </c>
      <c r="E17" s="2"/>
      <c r="F17" s="2"/>
      <c r="G17" s="2"/>
      <c r="H17" s="2"/>
      <c r="I17" s="2">
        <v>1.4027777777777778E-2</v>
      </c>
      <c r="J17" s="2"/>
    </row>
    <row r="18" spans="1:10" hidden="1" x14ac:dyDescent="0.25">
      <c r="A18" s="2">
        <f>SUM(PlayerSilver[[#This Row],[Marksman Raid]:[Mordus'' Calibrations]])</f>
        <v>1.4166666666666666E-2</v>
      </c>
      <c r="B18" s="2" t="s">
        <v>258</v>
      </c>
      <c r="C18" s="1" t="s">
        <v>109</v>
      </c>
      <c r="D18" s="1">
        <f>COUNT(PlayerSilver[[#This Row],[Marksman Raid]:[Mordus'' Calibrations]])</f>
        <v>1</v>
      </c>
      <c r="E18" s="2"/>
      <c r="F18" s="2"/>
      <c r="G18" s="2"/>
      <c r="H18" s="2"/>
      <c r="I18" s="2">
        <v>1.4166666666666666E-2</v>
      </c>
      <c r="J18" s="2"/>
    </row>
    <row r="19" spans="1:10" hidden="1" x14ac:dyDescent="0.25">
      <c r="A19" s="2">
        <f>SUM(PlayerSilver[[#This Row],[Marksman Raid]:[Mordus'' Calibrations]])</f>
        <v>1.4166666666666666E-2</v>
      </c>
      <c r="B19" s="2" t="s">
        <v>258</v>
      </c>
      <c r="C19" s="1" t="s">
        <v>51</v>
      </c>
      <c r="D19" s="1">
        <f>COUNT(PlayerSilver[[#This Row],[Marksman Raid]:[Mordus'' Calibrations]])</f>
        <v>1</v>
      </c>
      <c r="E19" s="2"/>
      <c r="F19" s="2"/>
      <c r="G19" s="2"/>
      <c r="H19" s="2"/>
      <c r="I19" s="2">
        <v>1.4166666666666666E-2</v>
      </c>
      <c r="J19" s="2"/>
    </row>
    <row r="20" spans="1:10" hidden="1" x14ac:dyDescent="0.25">
      <c r="A20" s="2">
        <f>SUM(PlayerSilver[[#This Row],[Marksman Raid]:[Mordus'' Calibrations]])</f>
        <v>1.5069444444444443E-2</v>
      </c>
      <c r="B20" s="2" t="s">
        <v>258</v>
      </c>
      <c r="C20" s="1" t="s">
        <v>91</v>
      </c>
      <c r="D20" s="1">
        <f>COUNT(PlayerSilver[[#This Row],[Marksman Raid]:[Mordus'' Calibrations]])</f>
        <v>1</v>
      </c>
      <c r="E20" s="2">
        <v>1.6828703703703703E-2</v>
      </c>
      <c r="F20" s="2">
        <v>1.4756944444444446E-2</v>
      </c>
      <c r="G20" s="2"/>
      <c r="H20" s="2"/>
      <c r="I20" s="2"/>
      <c r="J20" s="2">
        <v>1.5069444444444443E-2</v>
      </c>
    </row>
    <row r="21" spans="1:10" hidden="1" x14ac:dyDescent="0.25">
      <c r="A21" s="2">
        <f>SUM(PlayerSilver[[#This Row],[Marksman Raid]:[Mordus'' Calibrations]])</f>
        <v>1.5833333333333335E-2</v>
      </c>
      <c r="B21" s="2" t="s">
        <v>258</v>
      </c>
      <c r="C21" s="1" t="s">
        <v>16</v>
      </c>
      <c r="D21" s="1">
        <f>COUNT(PlayerSilver[[#This Row],[Marksman Raid]:[Mordus'' Calibrations]])</f>
        <v>1</v>
      </c>
      <c r="E21" s="2"/>
      <c r="F21" s="2"/>
      <c r="G21" s="2"/>
      <c r="H21" s="2"/>
      <c r="I21" s="2">
        <v>1.5833333333333335E-2</v>
      </c>
      <c r="J21" s="2"/>
    </row>
    <row r="22" spans="1:10" hidden="1" x14ac:dyDescent="0.25">
      <c r="A22" s="2">
        <f>SUM(PlayerSilver[[#This Row],[Marksman Raid]:[Mordus'' Calibrations]])</f>
        <v>1.5833333333333335E-2</v>
      </c>
      <c r="B22" s="2" t="s">
        <v>258</v>
      </c>
      <c r="C22" s="1" t="s">
        <v>110</v>
      </c>
      <c r="D22" s="1">
        <f>COUNT(PlayerSilver[[#This Row],[Marksman Raid]:[Mordus'' Calibrations]])</f>
        <v>1</v>
      </c>
      <c r="E22" s="2"/>
      <c r="F22" s="2"/>
      <c r="G22" s="2"/>
      <c r="H22" s="2"/>
      <c r="I22" s="2">
        <v>1.5833333333333335E-2</v>
      </c>
      <c r="J22" s="2"/>
    </row>
    <row r="23" spans="1:10" hidden="1" x14ac:dyDescent="0.25">
      <c r="A23" s="2">
        <f>SUM(PlayerSilver[[#This Row],[Marksman Raid]:[Mordus'' Calibrations]])</f>
        <v>1.699074074074074E-2</v>
      </c>
      <c r="B23" s="2" t="s">
        <v>258</v>
      </c>
      <c r="C23" s="1" t="s">
        <v>82</v>
      </c>
      <c r="D23" s="1">
        <f>COUNT(PlayerSilver[[#This Row],[Marksman Raid]:[Mordus'' Calibrations]])</f>
        <v>1</v>
      </c>
      <c r="E23" s="2"/>
      <c r="F23" s="2"/>
      <c r="G23" s="2"/>
      <c r="H23" s="2"/>
      <c r="I23" s="2">
        <v>1.699074074074074E-2</v>
      </c>
      <c r="J23" s="2"/>
    </row>
    <row r="24" spans="1:10" hidden="1" x14ac:dyDescent="0.25">
      <c r="A24" s="2">
        <f>SUM(PlayerSilver[[#This Row],[Marksman Raid]:[Mordus'' Calibrations]])</f>
        <v>1.8356481481481481E-2</v>
      </c>
      <c r="B24" s="2" t="s">
        <v>258</v>
      </c>
      <c r="C24" s="1" t="s">
        <v>21</v>
      </c>
      <c r="D24" s="1">
        <f>COUNT(PlayerSilver[[#This Row],[Marksman Raid]:[Mordus'' Calibrations]])</f>
        <v>2</v>
      </c>
      <c r="E24" s="2">
        <v>9.3634259259259261E-3</v>
      </c>
      <c r="F24" s="2">
        <v>1.0208333333333333E-2</v>
      </c>
      <c r="G24" s="2">
        <v>1.0844907407407407E-2</v>
      </c>
      <c r="H24" s="2">
        <v>9.8495370370370369E-3</v>
      </c>
      <c r="I24" s="2">
        <v>7.8819444444444432E-3</v>
      </c>
      <c r="J24" s="2">
        <v>1.0474537037037037E-2</v>
      </c>
    </row>
    <row r="25" spans="1:10" hidden="1" x14ac:dyDescent="0.25">
      <c r="A25" s="2">
        <f>SUM(PlayerSilver[[#This Row],[Marksman Raid]:[Mordus'' Calibrations]])</f>
        <v>1.8842592592592591E-2</v>
      </c>
      <c r="B25" s="2" t="s">
        <v>258</v>
      </c>
      <c r="C25" s="1" t="s">
        <v>19</v>
      </c>
      <c r="D25" s="1">
        <f>COUNT(PlayerSilver[[#This Row],[Marksman Raid]:[Mordus'' Calibrations]])</f>
        <v>2</v>
      </c>
      <c r="E25" s="2">
        <v>1.005787037037037E-2</v>
      </c>
      <c r="F25" s="2">
        <v>9.9421296296296289E-3</v>
      </c>
      <c r="G25" s="2">
        <v>1.0763888888888891E-2</v>
      </c>
      <c r="H25" s="2">
        <v>1.1273148148148148E-2</v>
      </c>
      <c r="I25" s="2">
        <v>8.9930555555555545E-3</v>
      </c>
      <c r="J25" s="2">
        <v>9.8495370370370369E-3</v>
      </c>
    </row>
    <row r="26" spans="1:10" hidden="1" x14ac:dyDescent="0.25">
      <c r="A26" s="2">
        <f>SUM(PlayerSilver[[#This Row],[Marksman Raid]:[Mordus'' Calibrations]])</f>
        <v>1.9652777777777776E-2</v>
      </c>
      <c r="B26" s="2" t="s">
        <v>258</v>
      </c>
      <c r="C26" s="1" t="s">
        <v>9</v>
      </c>
      <c r="D26" s="1">
        <f>COUNT(PlayerSilver[[#This Row],[Marksman Raid]:[Mordus'' Calibrations]])</f>
        <v>2</v>
      </c>
      <c r="E26" s="2">
        <v>9.4212962962962957E-3</v>
      </c>
      <c r="F26" s="2">
        <v>1.0613425925925927E-2</v>
      </c>
      <c r="G26" s="2">
        <v>1.0763888888888891E-2</v>
      </c>
      <c r="H26" s="2">
        <v>9.8495370370370369E-3</v>
      </c>
      <c r="I26" s="2">
        <v>7.8819444444444432E-3</v>
      </c>
      <c r="J26" s="2">
        <v>1.1770833333333333E-2</v>
      </c>
    </row>
    <row r="27" spans="1:10" hidden="1" x14ac:dyDescent="0.25">
      <c r="A27" s="2">
        <f>SUM(PlayerSilver[[#This Row],[Marksman Raid]:[Mordus'' Calibrations]])</f>
        <v>2.3553240740740743E-2</v>
      </c>
      <c r="B27" s="2" t="s">
        <v>258</v>
      </c>
      <c r="C27" s="1" t="s">
        <v>18</v>
      </c>
      <c r="D27" s="1">
        <f>COUNT(PlayerSilver[[#This Row],[Marksman Raid]:[Mordus'' Calibrations]])</f>
        <v>2</v>
      </c>
      <c r="E27" s="2">
        <v>1.283564814814815E-2</v>
      </c>
      <c r="F27" s="2">
        <v>1.4340277777777776E-2</v>
      </c>
      <c r="G27" s="2">
        <v>1.3611111111111114E-2</v>
      </c>
      <c r="H27" s="2">
        <v>1.1122685185185185E-2</v>
      </c>
      <c r="I27" s="2">
        <v>1.0243055555555556E-2</v>
      </c>
      <c r="J27" s="2">
        <v>1.3310185185185187E-2</v>
      </c>
    </row>
    <row r="28" spans="1:10" hidden="1" x14ac:dyDescent="0.25">
      <c r="A28" s="2">
        <f>SUM(PlayerSilver[[#This Row],[Marksman Raid]:[Mordus'' Calibrations]])</f>
        <v>2.6018518518518517E-2</v>
      </c>
      <c r="B28" s="2" t="s">
        <v>258</v>
      </c>
      <c r="C28" s="1" t="s">
        <v>27</v>
      </c>
      <c r="D28" s="1">
        <f>COUNT(PlayerSilver[[#This Row],[Marksman Raid]:[Mordus'' Calibrations]])</f>
        <v>2</v>
      </c>
      <c r="E28" s="2">
        <v>1.269675925925926E-2</v>
      </c>
      <c r="F28" s="2">
        <v>1.34375E-2</v>
      </c>
      <c r="G28" s="2">
        <v>1.2569444444444446E-2</v>
      </c>
      <c r="H28" s="2">
        <v>1.1377314814814814E-2</v>
      </c>
      <c r="I28" s="2">
        <v>1.1249999999999998E-2</v>
      </c>
      <c r="J28" s="2">
        <v>1.4768518518518519E-2</v>
      </c>
    </row>
    <row r="29" spans="1:10" hidden="1" x14ac:dyDescent="0.25">
      <c r="A29" s="2">
        <f>SUM(PlayerSilver[[#This Row],[Marksman Raid]:[Mordus'' Calibrations]])</f>
        <v>3.3344907407407406E-2</v>
      </c>
      <c r="B29" s="2" t="s">
        <v>258</v>
      </c>
      <c r="C29" s="1" t="s">
        <v>57</v>
      </c>
      <c r="D29" s="1">
        <f>COUNT(PlayerSilver[[#This Row],[Marksman Raid]:[Mordus'' Calibrations]])</f>
        <v>1</v>
      </c>
      <c r="E29" s="2">
        <v>4.1342592592592591E-2</v>
      </c>
      <c r="F29" s="2">
        <v>4.7129629629629625E-2</v>
      </c>
      <c r="G29" s="2"/>
      <c r="H29" s="2"/>
      <c r="I29" s="2"/>
      <c r="J29" s="2">
        <v>3.3344907407407406E-2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CD57-1B45-47A8-85AE-93C2F2BCDC2D}">
  <dimension ref="A1:E648"/>
  <sheetViews>
    <sheetView workbookViewId="0">
      <selection activeCell="H11" sqref="H11"/>
    </sheetView>
  </sheetViews>
  <sheetFormatPr defaultRowHeight="15" x14ac:dyDescent="0.25"/>
  <cols>
    <col min="1" max="1" width="25.7109375" bestFit="1" customWidth="1"/>
    <col min="2" max="2" width="7.5703125" bestFit="1" customWidth="1"/>
    <col min="3" max="3" width="11.42578125" bestFit="1" customWidth="1"/>
    <col min="4" max="4" width="19.28515625" bestFit="1" customWidth="1"/>
    <col min="5" max="5" width="12" customWidth="1"/>
  </cols>
  <sheetData>
    <row r="1" spans="1:5" x14ac:dyDescent="0.25">
      <c r="A1" t="s">
        <v>0</v>
      </c>
      <c r="B1" t="s">
        <v>129</v>
      </c>
      <c r="C1" t="s">
        <v>1</v>
      </c>
      <c r="D1" t="s">
        <v>2</v>
      </c>
      <c r="E1" t="s">
        <v>3</v>
      </c>
    </row>
    <row r="2" spans="1:5" x14ac:dyDescent="0.25">
      <c r="A2" s="1" t="s">
        <v>38</v>
      </c>
      <c r="B2" s="1" t="s">
        <v>131</v>
      </c>
      <c r="C2" s="1" t="s">
        <v>5</v>
      </c>
      <c r="D2" s="1" t="s">
        <v>90</v>
      </c>
      <c r="E2">
        <v>1.5844907407407408E-2</v>
      </c>
    </row>
    <row r="3" spans="1:5" x14ac:dyDescent="0.25">
      <c r="A3" s="1" t="s">
        <v>38</v>
      </c>
      <c r="B3" s="1" t="s">
        <v>131</v>
      </c>
      <c r="C3" s="1" t="s">
        <v>5</v>
      </c>
      <c r="D3" s="1" t="s">
        <v>29</v>
      </c>
      <c r="E3">
        <v>1.3877314814814815E-2</v>
      </c>
    </row>
    <row r="4" spans="1:5" x14ac:dyDescent="0.25">
      <c r="A4" s="1" t="s">
        <v>38</v>
      </c>
      <c r="B4" s="1" t="s">
        <v>131</v>
      </c>
      <c r="C4" s="1" t="s">
        <v>5</v>
      </c>
      <c r="D4" s="1" t="s">
        <v>13</v>
      </c>
      <c r="E4">
        <v>1.4560185185185183E-2</v>
      </c>
    </row>
    <row r="5" spans="1:5" x14ac:dyDescent="0.25">
      <c r="A5" s="1" t="s">
        <v>38</v>
      </c>
      <c r="B5" s="1" t="s">
        <v>131</v>
      </c>
      <c r="C5" s="1" t="s">
        <v>5</v>
      </c>
      <c r="D5" s="1" t="s">
        <v>18</v>
      </c>
      <c r="E5">
        <v>1.0034722222222221E-2</v>
      </c>
    </row>
    <row r="6" spans="1:5" x14ac:dyDescent="0.25">
      <c r="A6" s="1" t="s">
        <v>38</v>
      </c>
      <c r="B6" s="1" t="s">
        <v>131</v>
      </c>
      <c r="C6" s="1" t="s">
        <v>5</v>
      </c>
      <c r="D6" s="1" t="s">
        <v>122</v>
      </c>
      <c r="E6">
        <v>1.3148148148148147E-2</v>
      </c>
    </row>
    <row r="7" spans="1:5" x14ac:dyDescent="0.25">
      <c r="A7" s="1" t="s">
        <v>38</v>
      </c>
      <c r="B7" s="1" t="s">
        <v>131</v>
      </c>
      <c r="C7" s="1" t="s">
        <v>5</v>
      </c>
      <c r="D7" s="1" t="s">
        <v>16</v>
      </c>
      <c r="E7">
        <v>1.3599537037037037E-2</v>
      </c>
    </row>
    <row r="8" spans="1:5" x14ac:dyDescent="0.25">
      <c r="A8" s="1" t="s">
        <v>38</v>
      </c>
      <c r="B8" s="1" t="s">
        <v>131</v>
      </c>
      <c r="C8" s="1" t="s">
        <v>5</v>
      </c>
      <c r="D8" s="1" t="s">
        <v>47</v>
      </c>
      <c r="E8">
        <v>1.1770833333333333E-2</v>
      </c>
    </row>
    <row r="9" spans="1:5" x14ac:dyDescent="0.25">
      <c r="A9" s="1" t="s">
        <v>38</v>
      </c>
      <c r="B9" s="1" t="s">
        <v>131</v>
      </c>
      <c r="C9" s="1" t="s">
        <v>5</v>
      </c>
      <c r="D9" s="1" t="s">
        <v>98</v>
      </c>
      <c r="E9">
        <v>1.3599537037037037E-2</v>
      </c>
    </row>
    <row r="10" spans="1:5" x14ac:dyDescent="0.25">
      <c r="A10" s="1" t="s">
        <v>38</v>
      </c>
      <c r="B10" s="1" t="s">
        <v>131</v>
      </c>
      <c r="C10" s="1" t="s">
        <v>5</v>
      </c>
      <c r="D10" s="1" t="s">
        <v>9</v>
      </c>
      <c r="E10">
        <v>9.3634259259259261E-3</v>
      </c>
    </row>
    <row r="11" spans="1:5" x14ac:dyDescent="0.25">
      <c r="A11" s="1" t="s">
        <v>38</v>
      </c>
      <c r="B11" s="1" t="s">
        <v>131</v>
      </c>
      <c r="C11" s="1" t="s">
        <v>5</v>
      </c>
      <c r="D11" s="1" t="s">
        <v>286</v>
      </c>
      <c r="E11">
        <v>1.3148148148148147E-2</v>
      </c>
    </row>
    <row r="12" spans="1:5" x14ac:dyDescent="0.25">
      <c r="A12" s="1" t="s">
        <v>38</v>
      </c>
      <c r="B12" s="1" t="s">
        <v>131</v>
      </c>
      <c r="C12" s="1" t="s">
        <v>5</v>
      </c>
      <c r="D12" s="1" t="s">
        <v>6</v>
      </c>
      <c r="E12">
        <v>9.3634259259259261E-3</v>
      </c>
    </row>
    <row r="13" spans="1:5" x14ac:dyDescent="0.25">
      <c r="A13" s="1" t="s">
        <v>38</v>
      </c>
      <c r="B13" s="1" t="s">
        <v>131</v>
      </c>
      <c r="C13" s="1" t="s">
        <v>5</v>
      </c>
      <c r="D13" s="1" t="s">
        <v>75</v>
      </c>
      <c r="E13">
        <v>1.7499999999999998E-2</v>
      </c>
    </row>
    <row r="14" spans="1:5" x14ac:dyDescent="0.25">
      <c r="A14" s="1" t="s">
        <v>38</v>
      </c>
      <c r="B14" s="1" t="s">
        <v>131</v>
      </c>
      <c r="C14" s="1" t="s">
        <v>5</v>
      </c>
      <c r="D14" s="1" t="s">
        <v>36</v>
      </c>
      <c r="E14">
        <v>1.5023148148148148E-2</v>
      </c>
    </row>
    <row r="15" spans="1:5" x14ac:dyDescent="0.25">
      <c r="A15" s="1" t="s">
        <v>38</v>
      </c>
      <c r="B15" s="1" t="s">
        <v>131</v>
      </c>
      <c r="C15" s="1" t="s">
        <v>5</v>
      </c>
      <c r="D15" s="1" t="s">
        <v>69</v>
      </c>
      <c r="E15">
        <v>1.1701388888888891E-2</v>
      </c>
    </row>
    <row r="16" spans="1:5" x14ac:dyDescent="0.25">
      <c r="A16" s="1" t="s">
        <v>38</v>
      </c>
      <c r="B16" s="1" t="s">
        <v>131</v>
      </c>
      <c r="C16" s="1" t="s">
        <v>5</v>
      </c>
      <c r="D16" s="1" t="s">
        <v>40</v>
      </c>
      <c r="E16">
        <v>1.4456018518518519E-2</v>
      </c>
    </row>
    <row r="17" spans="1:5" x14ac:dyDescent="0.25">
      <c r="A17" s="1" t="s">
        <v>38</v>
      </c>
      <c r="B17" s="1" t="s">
        <v>131</v>
      </c>
      <c r="C17" s="1" t="s">
        <v>5</v>
      </c>
      <c r="D17" s="1" t="s">
        <v>12</v>
      </c>
      <c r="E17">
        <v>1.2094907407407408E-2</v>
      </c>
    </row>
    <row r="18" spans="1:5" x14ac:dyDescent="0.25">
      <c r="A18" s="1" t="s">
        <v>38</v>
      </c>
      <c r="B18" s="1" t="s">
        <v>131</v>
      </c>
      <c r="C18" s="1" t="s">
        <v>5</v>
      </c>
      <c r="D18" s="1" t="s">
        <v>39</v>
      </c>
      <c r="E18">
        <v>1.1770833333333333E-2</v>
      </c>
    </row>
    <row r="19" spans="1:5" x14ac:dyDescent="0.25">
      <c r="A19" s="1" t="s">
        <v>38</v>
      </c>
      <c r="B19" s="1" t="s">
        <v>131</v>
      </c>
      <c r="C19" s="1" t="s">
        <v>5</v>
      </c>
      <c r="D19" s="1" t="s">
        <v>27</v>
      </c>
      <c r="E19">
        <v>1.4814814814814814E-2</v>
      </c>
    </row>
    <row r="20" spans="1:5" x14ac:dyDescent="0.25">
      <c r="A20" s="1" t="s">
        <v>38</v>
      </c>
      <c r="B20" s="1" t="s">
        <v>131</v>
      </c>
      <c r="C20" s="1" t="s">
        <v>5</v>
      </c>
      <c r="D20" s="1" t="s">
        <v>25</v>
      </c>
      <c r="E20">
        <v>1.1770833333333333E-2</v>
      </c>
    </row>
    <row r="21" spans="1:5" x14ac:dyDescent="0.25">
      <c r="A21" s="1" t="s">
        <v>38</v>
      </c>
      <c r="B21" s="1" t="s">
        <v>131</v>
      </c>
      <c r="C21" s="1" t="s">
        <v>5</v>
      </c>
      <c r="D21" s="1" t="s">
        <v>124</v>
      </c>
      <c r="E21">
        <v>1.5844907407407408E-2</v>
      </c>
    </row>
    <row r="22" spans="1:5" x14ac:dyDescent="0.25">
      <c r="A22" s="1" t="s">
        <v>38</v>
      </c>
      <c r="B22" s="1" t="s">
        <v>131</v>
      </c>
      <c r="C22" s="1" t="s">
        <v>5</v>
      </c>
      <c r="D22" s="1" t="s">
        <v>102</v>
      </c>
      <c r="E22">
        <v>1.1064814814814814E-2</v>
      </c>
    </row>
    <row r="23" spans="1:5" x14ac:dyDescent="0.25">
      <c r="A23" s="1" t="s">
        <v>38</v>
      </c>
      <c r="B23" s="1" t="s">
        <v>131</v>
      </c>
      <c r="C23" s="1" t="s">
        <v>5</v>
      </c>
      <c r="D23" s="1" t="s">
        <v>7</v>
      </c>
      <c r="E23">
        <v>1.4814814814814814E-2</v>
      </c>
    </row>
    <row r="24" spans="1:5" x14ac:dyDescent="0.25">
      <c r="A24" s="1" t="s">
        <v>38</v>
      </c>
      <c r="B24" s="1" t="s">
        <v>131</v>
      </c>
      <c r="C24" s="1" t="s">
        <v>5</v>
      </c>
      <c r="D24" s="1" t="s">
        <v>30</v>
      </c>
      <c r="E24">
        <v>1.4456018518518519E-2</v>
      </c>
    </row>
    <row r="25" spans="1:5" x14ac:dyDescent="0.25">
      <c r="A25" s="1" t="s">
        <v>38</v>
      </c>
      <c r="B25" s="1" t="s">
        <v>131</v>
      </c>
      <c r="C25" s="1" t="s">
        <v>5</v>
      </c>
      <c r="D25" s="1" t="s">
        <v>53</v>
      </c>
      <c r="E25">
        <v>1.7499999999999998E-2</v>
      </c>
    </row>
    <row r="26" spans="1:5" x14ac:dyDescent="0.25">
      <c r="A26" s="1" t="s">
        <v>38</v>
      </c>
      <c r="B26" s="1" t="s">
        <v>131</v>
      </c>
      <c r="C26" s="1" t="s">
        <v>5</v>
      </c>
      <c r="D26" s="1" t="s">
        <v>101</v>
      </c>
      <c r="E26">
        <v>1.3611111111111114E-2</v>
      </c>
    </row>
    <row r="27" spans="1:5" x14ac:dyDescent="0.25">
      <c r="A27" s="1" t="s">
        <v>38</v>
      </c>
      <c r="B27" s="1" t="s">
        <v>131</v>
      </c>
      <c r="C27" s="1" t="s">
        <v>5</v>
      </c>
      <c r="D27" s="1" t="s">
        <v>8</v>
      </c>
      <c r="E27">
        <v>1.2858796296296297E-2</v>
      </c>
    </row>
    <row r="28" spans="1:5" x14ac:dyDescent="0.25">
      <c r="A28" s="1" t="s">
        <v>38</v>
      </c>
      <c r="B28" s="1" t="s">
        <v>131</v>
      </c>
      <c r="C28" s="1" t="s">
        <v>5</v>
      </c>
      <c r="D28" s="1" t="s">
        <v>103</v>
      </c>
      <c r="E28">
        <v>1.4814814814814814E-2</v>
      </c>
    </row>
    <row r="29" spans="1:5" x14ac:dyDescent="0.25">
      <c r="A29" s="1" t="s">
        <v>38</v>
      </c>
      <c r="B29" s="1" t="s">
        <v>131</v>
      </c>
      <c r="C29" s="1" t="s">
        <v>5</v>
      </c>
      <c r="D29" s="1" t="s">
        <v>71</v>
      </c>
      <c r="E29">
        <v>1.3611111111111114E-2</v>
      </c>
    </row>
    <row r="30" spans="1:5" x14ac:dyDescent="0.25">
      <c r="A30" s="1" t="s">
        <v>38</v>
      </c>
      <c r="B30" s="1" t="s">
        <v>131</v>
      </c>
      <c r="C30" s="1" t="s">
        <v>5</v>
      </c>
      <c r="D30" s="1" t="s">
        <v>14</v>
      </c>
      <c r="E30">
        <v>1.3171296296296294E-2</v>
      </c>
    </row>
    <row r="31" spans="1:5" x14ac:dyDescent="0.25">
      <c r="A31" s="1" t="s">
        <v>38</v>
      </c>
      <c r="B31" s="1" t="s">
        <v>131</v>
      </c>
      <c r="C31" s="1" t="s">
        <v>5</v>
      </c>
      <c r="D31" s="1" t="s">
        <v>295</v>
      </c>
      <c r="E31">
        <v>1.3182870370370371E-2</v>
      </c>
    </row>
    <row r="32" spans="1:5" x14ac:dyDescent="0.25">
      <c r="A32" s="1" t="s">
        <v>38</v>
      </c>
      <c r="B32" s="1" t="s">
        <v>131</v>
      </c>
      <c r="C32" s="1" t="s">
        <v>5</v>
      </c>
      <c r="D32" s="1" t="s">
        <v>56</v>
      </c>
      <c r="E32">
        <v>1.5763888888888886E-2</v>
      </c>
    </row>
    <row r="33" spans="1:5" x14ac:dyDescent="0.25">
      <c r="A33" s="1" t="s">
        <v>38</v>
      </c>
      <c r="B33" s="1" t="s">
        <v>131</v>
      </c>
      <c r="C33" s="1" t="s">
        <v>5</v>
      </c>
      <c r="D33" s="1" t="s">
        <v>10</v>
      </c>
      <c r="E33">
        <v>1.1064814814814814E-2</v>
      </c>
    </row>
    <row r="34" spans="1:5" x14ac:dyDescent="0.25">
      <c r="A34" s="1" t="s">
        <v>38</v>
      </c>
      <c r="B34" s="1" t="s">
        <v>131</v>
      </c>
      <c r="C34" s="1" t="s">
        <v>5</v>
      </c>
      <c r="D34" s="1" t="s">
        <v>91</v>
      </c>
      <c r="E34">
        <v>1.5844907407407408E-2</v>
      </c>
    </row>
    <row r="35" spans="1:5" x14ac:dyDescent="0.25">
      <c r="A35" s="1" t="s">
        <v>38</v>
      </c>
      <c r="B35" s="1" t="s">
        <v>131</v>
      </c>
      <c r="C35" s="1" t="s">
        <v>5</v>
      </c>
      <c r="D35" s="1" t="s">
        <v>48</v>
      </c>
      <c r="E35">
        <v>1.2858796296296297E-2</v>
      </c>
    </row>
    <row r="36" spans="1:5" x14ac:dyDescent="0.25">
      <c r="A36" s="1" t="s">
        <v>38</v>
      </c>
      <c r="B36" s="1" t="s">
        <v>131</v>
      </c>
      <c r="C36" s="1" t="s">
        <v>5</v>
      </c>
      <c r="D36" s="1" t="s">
        <v>41</v>
      </c>
      <c r="E36">
        <v>1.3171296296296294E-2</v>
      </c>
    </row>
    <row r="37" spans="1:5" x14ac:dyDescent="0.25">
      <c r="A37" s="1" t="s">
        <v>38</v>
      </c>
      <c r="B37" s="1" t="s">
        <v>131</v>
      </c>
      <c r="C37" s="1" t="s">
        <v>5</v>
      </c>
      <c r="D37" s="1" t="s">
        <v>19</v>
      </c>
      <c r="E37">
        <v>1.1701388888888891E-2</v>
      </c>
    </row>
    <row r="38" spans="1:5" x14ac:dyDescent="0.25">
      <c r="A38" s="1" t="s">
        <v>38</v>
      </c>
      <c r="B38" s="1" t="s">
        <v>131</v>
      </c>
      <c r="C38" s="1" t="s">
        <v>5</v>
      </c>
      <c r="D38" s="1" t="s">
        <v>68</v>
      </c>
      <c r="E38">
        <v>1.1701388888888891E-2</v>
      </c>
    </row>
    <row r="39" spans="1:5" x14ac:dyDescent="0.25">
      <c r="A39" s="1" t="s">
        <v>38</v>
      </c>
      <c r="B39" s="1" t="s">
        <v>131</v>
      </c>
      <c r="C39" s="1" t="s">
        <v>5</v>
      </c>
      <c r="D39" s="1" t="s">
        <v>21</v>
      </c>
      <c r="E39">
        <v>9.3634259259259261E-3</v>
      </c>
    </row>
    <row r="40" spans="1:5" x14ac:dyDescent="0.25">
      <c r="A40" s="1" t="s">
        <v>38</v>
      </c>
      <c r="B40" s="1" t="s">
        <v>131</v>
      </c>
      <c r="C40" s="1" t="s">
        <v>5</v>
      </c>
      <c r="D40" s="1" t="s">
        <v>11</v>
      </c>
      <c r="E40">
        <v>1.3599537037037037E-2</v>
      </c>
    </row>
    <row r="41" spans="1:5" x14ac:dyDescent="0.25">
      <c r="A41" s="1" t="s">
        <v>38</v>
      </c>
      <c r="B41" s="1" t="s">
        <v>131</v>
      </c>
      <c r="C41" s="1" t="s">
        <v>5</v>
      </c>
      <c r="D41" s="1" t="s">
        <v>28</v>
      </c>
      <c r="E41">
        <v>1.3611111111111114E-2</v>
      </c>
    </row>
    <row r="42" spans="1:5" x14ac:dyDescent="0.25">
      <c r="A42" s="1" t="s">
        <v>38</v>
      </c>
      <c r="B42" s="1" t="s">
        <v>131</v>
      </c>
      <c r="C42" s="1" t="s">
        <v>5</v>
      </c>
      <c r="D42" s="1" t="s">
        <v>31</v>
      </c>
      <c r="E42">
        <v>1.7499999999999998E-2</v>
      </c>
    </row>
    <row r="43" spans="1:5" x14ac:dyDescent="0.25">
      <c r="A43" s="1" t="s">
        <v>38</v>
      </c>
      <c r="B43" s="1" t="s">
        <v>131</v>
      </c>
      <c r="C43" s="1" t="s">
        <v>17</v>
      </c>
      <c r="D43" s="1" t="s">
        <v>87</v>
      </c>
      <c r="E43">
        <v>1.357638888888889E-2</v>
      </c>
    </row>
    <row r="44" spans="1:5" x14ac:dyDescent="0.25">
      <c r="A44" s="1" t="s">
        <v>38</v>
      </c>
      <c r="B44" s="1" t="s">
        <v>131</v>
      </c>
      <c r="C44" s="1" t="s">
        <v>17</v>
      </c>
      <c r="D44" s="1" t="s">
        <v>18</v>
      </c>
      <c r="E44">
        <v>1.357638888888889E-2</v>
      </c>
    </row>
    <row r="45" spans="1:5" x14ac:dyDescent="0.25">
      <c r="A45" s="1" t="s">
        <v>38</v>
      </c>
      <c r="B45" s="1" t="s">
        <v>131</v>
      </c>
      <c r="C45" s="1" t="s">
        <v>17</v>
      </c>
      <c r="D45" s="1" t="s">
        <v>16</v>
      </c>
      <c r="E45">
        <v>1.9444444444444445E-2</v>
      </c>
    </row>
    <row r="46" spans="1:5" x14ac:dyDescent="0.25">
      <c r="A46" s="1" t="s">
        <v>38</v>
      </c>
      <c r="B46" s="1" t="s">
        <v>131</v>
      </c>
      <c r="C46" s="1" t="s">
        <v>17</v>
      </c>
      <c r="D46" s="1" t="s">
        <v>23</v>
      </c>
      <c r="E46">
        <v>1.6203703703703703E-2</v>
      </c>
    </row>
    <row r="47" spans="1:5" x14ac:dyDescent="0.25">
      <c r="A47" s="1" t="s">
        <v>38</v>
      </c>
      <c r="B47" s="1" t="s">
        <v>131</v>
      </c>
      <c r="C47" s="1" t="s">
        <v>17</v>
      </c>
      <c r="D47" s="1" t="s">
        <v>9</v>
      </c>
      <c r="E47">
        <v>1.292824074074074E-2</v>
      </c>
    </row>
    <row r="48" spans="1:5" x14ac:dyDescent="0.25">
      <c r="A48" s="1" t="s">
        <v>38</v>
      </c>
      <c r="B48" s="1" t="s">
        <v>131</v>
      </c>
      <c r="C48" s="1" t="s">
        <v>17</v>
      </c>
      <c r="D48" s="1" t="s">
        <v>12</v>
      </c>
      <c r="E48">
        <v>1.6203703703703703E-2</v>
      </c>
    </row>
    <row r="49" spans="1:5" x14ac:dyDescent="0.25">
      <c r="A49" s="1" t="s">
        <v>38</v>
      </c>
      <c r="B49" s="1" t="s">
        <v>131</v>
      </c>
      <c r="C49" s="1" t="s">
        <v>17</v>
      </c>
      <c r="D49" s="1" t="s">
        <v>102</v>
      </c>
      <c r="E49">
        <v>1.3275462962962963E-2</v>
      </c>
    </row>
    <row r="50" spans="1:5" x14ac:dyDescent="0.25">
      <c r="A50" s="1" t="s">
        <v>38</v>
      </c>
      <c r="B50" s="1" t="s">
        <v>131</v>
      </c>
      <c r="C50" s="1" t="s">
        <v>17</v>
      </c>
      <c r="D50" s="1" t="s">
        <v>8</v>
      </c>
      <c r="E50">
        <v>1.6203703703703703E-2</v>
      </c>
    </row>
    <row r="51" spans="1:5" x14ac:dyDescent="0.25">
      <c r="A51" s="1" t="s">
        <v>38</v>
      </c>
      <c r="B51" s="1" t="s">
        <v>131</v>
      </c>
      <c r="C51" s="1" t="s">
        <v>17</v>
      </c>
      <c r="D51" s="1" t="s">
        <v>32</v>
      </c>
      <c r="E51">
        <v>1.3622685185185184E-2</v>
      </c>
    </row>
    <row r="52" spans="1:5" x14ac:dyDescent="0.25">
      <c r="A52" s="1" t="s">
        <v>38</v>
      </c>
      <c r="B52" s="1" t="s">
        <v>131</v>
      </c>
      <c r="C52" s="1" t="s">
        <v>17</v>
      </c>
      <c r="D52" s="1" t="s">
        <v>37</v>
      </c>
      <c r="E52">
        <v>1.9444444444444445E-2</v>
      </c>
    </row>
    <row r="53" spans="1:5" x14ac:dyDescent="0.25">
      <c r="A53" s="1" t="s">
        <v>38</v>
      </c>
      <c r="B53" s="1" t="s">
        <v>131</v>
      </c>
      <c r="C53" s="1" t="s">
        <v>17</v>
      </c>
      <c r="D53" s="1" t="s">
        <v>42</v>
      </c>
      <c r="E53">
        <v>1.9444444444444445E-2</v>
      </c>
    </row>
    <row r="54" spans="1:5" x14ac:dyDescent="0.25">
      <c r="A54" s="1" t="s">
        <v>38</v>
      </c>
      <c r="B54" s="1" t="s">
        <v>131</v>
      </c>
      <c r="C54" s="1" t="s">
        <v>17</v>
      </c>
      <c r="D54" s="1" t="s">
        <v>10</v>
      </c>
      <c r="E54">
        <v>1.3275462962962963E-2</v>
      </c>
    </row>
    <row r="55" spans="1:5" x14ac:dyDescent="0.25">
      <c r="A55" s="1" t="s">
        <v>38</v>
      </c>
      <c r="B55" s="1" t="s">
        <v>131</v>
      </c>
      <c r="C55" s="1" t="s">
        <v>17</v>
      </c>
      <c r="D55" s="1" t="s">
        <v>58</v>
      </c>
      <c r="E55">
        <v>1.292824074074074E-2</v>
      </c>
    </row>
    <row r="56" spans="1:5" x14ac:dyDescent="0.25">
      <c r="A56" s="1" t="s">
        <v>38</v>
      </c>
      <c r="B56" s="1" t="s">
        <v>131</v>
      </c>
      <c r="C56" s="1" t="s">
        <v>17</v>
      </c>
      <c r="D56" s="1" t="s">
        <v>19</v>
      </c>
      <c r="E56">
        <v>1.3622685185185184E-2</v>
      </c>
    </row>
    <row r="57" spans="1:5" x14ac:dyDescent="0.25">
      <c r="A57" s="1" t="s">
        <v>38</v>
      </c>
      <c r="B57" s="1" t="s">
        <v>131</v>
      </c>
      <c r="C57" s="1" t="s">
        <v>17</v>
      </c>
      <c r="D57" s="1" t="s">
        <v>21</v>
      </c>
      <c r="E57">
        <v>1.292824074074074E-2</v>
      </c>
    </row>
    <row r="58" spans="1:5" x14ac:dyDescent="0.25">
      <c r="A58" s="1" t="s">
        <v>38</v>
      </c>
      <c r="B58" s="1" t="s">
        <v>131</v>
      </c>
      <c r="C58" s="1" t="s">
        <v>17</v>
      </c>
      <c r="D58" s="1" t="s">
        <v>33</v>
      </c>
      <c r="E58">
        <v>1.4733796296296295E-2</v>
      </c>
    </row>
    <row r="59" spans="1:5" x14ac:dyDescent="0.25">
      <c r="A59" s="1" t="s">
        <v>54</v>
      </c>
      <c r="B59" s="1" t="s">
        <v>133</v>
      </c>
      <c r="C59" s="1" t="s">
        <v>5</v>
      </c>
      <c r="D59" s="1" t="s">
        <v>87</v>
      </c>
      <c r="E59">
        <v>1.8865740740740742E-2</v>
      </c>
    </row>
    <row r="60" spans="1:5" x14ac:dyDescent="0.25">
      <c r="A60" s="1" t="s">
        <v>54</v>
      </c>
      <c r="B60" s="1" t="s">
        <v>133</v>
      </c>
      <c r="C60" s="1" t="s">
        <v>5</v>
      </c>
      <c r="D60" s="1" t="s">
        <v>94</v>
      </c>
      <c r="E60">
        <v>1.5833333333333335E-2</v>
      </c>
    </row>
    <row r="61" spans="1:5" x14ac:dyDescent="0.25">
      <c r="A61" s="1" t="s">
        <v>54</v>
      </c>
      <c r="B61" s="1" t="s">
        <v>133</v>
      </c>
      <c r="C61" s="1" t="s">
        <v>5</v>
      </c>
      <c r="D61" s="1" t="s">
        <v>61</v>
      </c>
      <c r="E61">
        <v>1.6932870370370369E-2</v>
      </c>
    </row>
    <row r="62" spans="1:5" x14ac:dyDescent="0.25">
      <c r="A62" s="1" t="s">
        <v>54</v>
      </c>
      <c r="B62" s="1" t="s">
        <v>133</v>
      </c>
      <c r="C62" s="1" t="s">
        <v>5</v>
      </c>
      <c r="D62" s="1" t="s">
        <v>59</v>
      </c>
      <c r="E62">
        <v>1.3784722222222224E-2</v>
      </c>
    </row>
    <row r="63" spans="1:5" x14ac:dyDescent="0.25">
      <c r="A63" s="1" t="s">
        <v>54</v>
      </c>
      <c r="B63" s="1" t="s">
        <v>133</v>
      </c>
      <c r="C63" s="1" t="s">
        <v>5</v>
      </c>
      <c r="D63" s="1" t="s">
        <v>64</v>
      </c>
      <c r="E63">
        <v>1.7546296296296296E-2</v>
      </c>
    </row>
    <row r="64" spans="1:5" x14ac:dyDescent="0.25">
      <c r="A64" s="1" t="s">
        <v>54</v>
      </c>
      <c r="B64" s="1" t="s">
        <v>133</v>
      </c>
      <c r="C64" s="1" t="s">
        <v>5</v>
      </c>
      <c r="D64" s="1" t="s">
        <v>29</v>
      </c>
      <c r="E64">
        <v>1.7164351851851851E-2</v>
      </c>
    </row>
    <row r="65" spans="1:5" x14ac:dyDescent="0.25">
      <c r="A65" s="1" t="s">
        <v>54</v>
      </c>
      <c r="B65" s="1" t="s">
        <v>133</v>
      </c>
      <c r="C65" s="1" t="s">
        <v>5</v>
      </c>
      <c r="D65" s="1" t="s">
        <v>13</v>
      </c>
      <c r="E65">
        <v>1.6400462962962964E-2</v>
      </c>
    </row>
    <row r="66" spans="1:5" x14ac:dyDescent="0.25">
      <c r="A66" s="1" t="s">
        <v>54</v>
      </c>
      <c r="B66" s="1" t="s">
        <v>133</v>
      </c>
      <c r="C66" s="1" t="s">
        <v>5</v>
      </c>
      <c r="D66" s="1" t="s">
        <v>55</v>
      </c>
      <c r="E66">
        <v>1.8969907407407408E-2</v>
      </c>
    </row>
    <row r="67" spans="1:5" x14ac:dyDescent="0.25">
      <c r="A67" s="1" t="s">
        <v>54</v>
      </c>
      <c r="B67" s="1" t="s">
        <v>133</v>
      </c>
      <c r="C67" s="1" t="s">
        <v>5</v>
      </c>
      <c r="D67" s="1" t="s">
        <v>18</v>
      </c>
      <c r="E67">
        <v>1.5694444444444445E-2</v>
      </c>
    </row>
    <row r="68" spans="1:5" x14ac:dyDescent="0.25">
      <c r="A68" s="1" t="s">
        <v>54</v>
      </c>
      <c r="B68" s="1" t="s">
        <v>133</v>
      </c>
      <c r="C68" s="1" t="s">
        <v>5</v>
      </c>
      <c r="D68" s="1" t="s">
        <v>16</v>
      </c>
      <c r="E68">
        <v>2.2025462962962958E-2</v>
      </c>
    </row>
    <row r="69" spans="1:5" x14ac:dyDescent="0.25">
      <c r="A69" s="1" t="s">
        <v>54</v>
      </c>
      <c r="B69" s="1" t="s">
        <v>133</v>
      </c>
      <c r="C69" s="1" t="s">
        <v>5</v>
      </c>
      <c r="D69" s="1" t="s">
        <v>23</v>
      </c>
      <c r="E69">
        <v>1.3599537037037037E-2</v>
      </c>
    </row>
    <row r="70" spans="1:5" x14ac:dyDescent="0.25">
      <c r="A70" s="1" t="s">
        <v>54</v>
      </c>
      <c r="B70" s="1" t="s">
        <v>133</v>
      </c>
      <c r="C70" s="1" t="s">
        <v>5</v>
      </c>
      <c r="D70" s="1" t="s">
        <v>62</v>
      </c>
      <c r="E70">
        <v>1.7314814814814814E-2</v>
      </c>
    </row>
    <row r="71" spans="1:5" x14ac:dyDescent="0.25">
      <c r="A71" s="1" t="s">
        <v>54</v>
      </c>
      <c r="B71" s="1" t="s">
        <v>133</v>
      </c>
      <c r="C71" s="1" t="s">
        <v>5</v>
      </c>
      <c r="D71" s="1" t="s">
        <v>47</v>
      </c>
      <c r="E71">
        <v>1.6932870370370369E-2</v>
      </c>
    </row>
    <row r="72" spans="1:5" x14ac:dyDescent="0.25">
      <c r="A72" s="1" t="s">
        <v>54</v>
      </c>
      <c r="B72" s="1" t="s">
        <v>133</v>
      </c>
      <c r="C72" s="1" t="s">
        <v>5</v>
      </c>
      <c r="D72" s="1" t="s">
        <v>95</v>
      </c>
      <c r="E72">
        <v>2.5416666666666667E-2</v>
      </c>
    </row>
    <row r="73" spans="1:5" x14ac:dyDescent="0.25">
      <c r="A73" s="1" t="s">
        <v>54</v>
      </c>
      <c r="B73" s="1" t="s">
        <v>133</v>
      </c>
      <c r="C73" s="1" t="s">
        <v>5</v>
      </c>
      <c r="D73" s="1" t="s">
        <v>60</v>
      </c>
      <c r="E73">
        <v>1.5648148148148151E-2</v>
      </c>
    </row>
    <row r="74" spans="1:5" x14ac:dyDescent="0.25">
      <c r="A74" s="1" t="s">
        <v>54</v>
      </c>
      <c r="B74" s="1" t="s">
        <v>133</v>
      </c>
      <c r="C74" s="1" t="s">
        <v>5</v>
      </c>
      <c r="D74" s="1" t="s">
        <v>67</v>
      </c>
      <c r="E74">
        <v>1.8912037037037036E-2</v>
      </c>
    </row>
    <row r="75" spans="1:5" x14ac:dyDescent="0.25">
      <c r="A75" s="1" t="s">
        <v>54</v>
      </c>
      <c r="B75" s="1" t="s">
        <v>133</v>
      </c>
      <c r="C75" s="1" t="s">
        <v>5</v>
      </c>
      <c r="D75" s="1" t="s">
        <v>9</v>
      </c>
      <c r="E75">
        <v>1.4282407407407409E-2</v>
      </c>
    </row>
    <row r="76" spans="1:5" x14ac:dyDescent="0.25">
      <c r="A76" s="1" t="s">
        <v>54</v>
      </c>
      <c r="B76" s="1" t="s">
        <v>133</v>
      </c>
      <c r="C76" s="1" t="s">
        <v>5</v>
      </c>
      <c r="D76" s="1" t="s">
        <v>6</v>
      </c>
      <c r="E76">
        <v>1.8263888888888889E-2</v>
      </c>
    </row>
    <row r="77" spans="1:5" x14ac:dyDescent="0.25">
      <c r="A77" s="1" t="s">
        <v>54</v>
      </c>
      <c r="B77" s="1" t="s">
        <v>133</v>
      </c>
      <c r="C77" s="1" t="s">
        <v>5</v>
      </c>
      <c r="D77" s="1" t="s">
        <v>70</v>
      </c>
      <c r="E77">
        <v>2.2048611111111113E-2</v>
      </c>
    </row>
    <row r="78" spans="1:5" x14ac:dyDescent="0.25">
      <c r="A78" s="1" t="s">
        <v>54</v>
      </c>
      <c r="B78" s="1" t="s">
        <v>133</v>
      </c>
      <c r="C78" s="1" t="s">
        <v>5</v>
      </c>
      <c r="D78" s="1" t="s">
        <v>75</v>
      </c>
      <c r="E78">
        <v>2.568287037037037E-2</v>
      </c>
    </row>
    <row r="79" spans="1:5" x14ac:dyDescent="0.25">
      <c r="A79" s="1" t="s">
        <v>54</v>
      </c>
      <c r="B79" s="1" t="s">
        <v>133</v>
      </c>
      <c r="C79" s="1" t="s">
        <v>5</v>
      </c>
      <c r="D79" s="1" t="s">
        <v>72</v>
      </c>
      <c r="E79">
        <v>2.3310185185185187E-2</v>
      </c>
    </row>
    <row r="80" spans="1:5" x14ac:dyDescent="0.25">
      <c r="A80" s="1" t="s">
        <v>54</v>
      </c>
      <c r="B80" s="1" t="s">
        <v>133</v>
      </c>
      <c r="C80" s="1" t="s">
        <v>5</v>
      </c>
      <c r="D80" s="1" t="s">
        <v>69</v>
      </c>
      <c r="E80">
        <v>2.0798611111111111E-2</v>
      </c>
    </row>
    <row r="81" spans="1:5" x14ac:dyDescent="0.25">
      <c r="A81" s="1" t="s">
        <v>54</v>
      </c>
      <c r="B81" s="1" t="s">
        <v>133</v>
      </c>
      <c r="C81" s="1" t="s">
        <v>5</v>
      </c>
      <c r="D81" s="1" t="s">
        <v>22</v>
      </c>
      <c r="E81">
        <v>2.9374999999999998E-2</v>
      </c>
    </row>
    <row r="82" spans="1:5" x14ac:dyDescent="0.25">
      <c r="A82" s="1" t="s">
        <v>54</v>
      </c>
      <c r="B82" s="1" t="s">
        <v>133</v>
      </c>
      <c r="C82" s="1" t="s">
        <v>5</v>
      </c>
      <c r="D82" s="1" t="s">
        <v>63</v>
      </c>
      <c r="E82">
        <v>1.7361111111111112E-2</v>
      </c>
    </row>
    <row r="83" spans="1:5" x14ac:dyDescent="0.25">
      <c r="A83" s="1" t="s">
        <v>54</v>
      </c>
      <c r="B83" s="1" t="s">
        <v>133</v>
      </c>
      <c r="C83" s="1" t="s">
        <v>5</v>
      </c>
      <c r="D83" s="1" t="s">
        <v>12</v>
      </c>
      <c r="E83">
        <v>1.9953703703703706E-2</v>
      </c>
    </row>
    <row r="84" spans="1:5" x14ac:dyDescent="0.25">
      <c r="A84" s="1" t="s">
        <v>54</v>
      </c>
      <c r="B84" s="1" t="s">
        <v>133</v>
      </c>
      <c r="C84" s="1" t="s">
        <v>5</v>
      </c>
      <c r="D84" s="1" t="s">
        <v>39</v>
      </c>
      <c r="E84">
        <v>1.34375E-2</v>
      </c>
    </row>
    <row r="85" spans="1:5" x14ac:dyDescent="0.25">
      <c r="A85" s="1" t="s">
        <v>54</v>
      </c>
      <c r="B85" s="1" t="s">
        <v>133</v>
      </c>
      <c r="C85" s="1" t="s">
        <v>5</v>
      </c>
      <c r="D85" s="1" t="s">
        <v>27</v>
      </c>
      <c r="E85">
        <v>1.8842592592592591E-2</v>
      </c>
    </row>
    <row r="86" spans="1:5" x14ac:dyDescent="0.25">
      <c r="A86" s="1" t="s">
        <v>54</v>
      </c>
      <c r="B86" s="1" t="s">
        <v>133</v>
      </c>
      <c r="C86" s="1" t="s">
        <v>5</v>
      </c>
      <c r="D86" s="1" t="s">
        <v>25</v>
      </c>
      <c r="E86">
        <v>1.525462962962963E-2</v>
      </c>
    </row>
    <row r="87" spans="1:5" x14ac:dyDescent="0.25">
      <c r="A87" s="1" t="s">
        <v>54</v>
      </c>
      <c r="B87" s="1" t="s">
        <v>133</v>
      </c>
      <c r="C87" s="1" t="s">
        <v>5</v>
      </c>
      <c r="D87" s="1" t="s">
        <v>7</v>
      </c>
      <c r="E87">
        <v>1.7152777777777777E-2</v>
      </c>
    </row>
    <row r="88" spans="1:5" x14ac:dyDescent="0.25">
      <c r="A88" s="1" t="s">
        <v>54</v>
      </c>
      <c r="B88" s="1" t="s">
        <v>133</v>
      </c>
      <c r="C88" s="1" t="s">
        <v>5</v>
      </c>
      <c r="D88" s="1" t="s">
        <v>66</v>
      </c>
      <c r="E88">
        <v>1.8101851851851852E-2</v>
      </c>
    </row>
    <row r="89" spans="1:5" x14ac:dyDescent="0.25">
      <c r="A89" s="1" t="s">
        <v>54</v>
      </c>
      <c r="B89" s="1" t="s">
        <v>133</v>
      </c>
      <c r="C89" s="1" t="s">
        <v>5</v>
      </c>
      <c r="D89" s="1" t="s">
        <v>8</v>
      </c>
      <c r="E89">
        <v>2.1747685185185186E-2</v>
      </c>
    </row>
    <row r="90" spans="1:5" x14ac:dyDescent="0.25">
      <c r="A90" s="1" t="s">
        <v>54</v>
      </c>
      <c r="B90" s="1" t="s">
        <v>133</v>
      </c>
      <c r="C90" s="1" t="s">
        <v>5</v>
      </c>
      <c r="D90" s="1" t="s">
        <v>32</v>
      </c>
      <c r="E90">
        <v>1.3553240740740741E-2</v>
      </c>
    </row>
    <row r="91" spans="1:5" x14ac:dyDescent="0.25">
      <c r="A91" s="1" t="s">
        <v>54</v>
      </c>
      <c r="B91" s="1" t="s">
        <v>133</v>
      </c>
      <c r="C91" s="1" t="s">
        <v>5</v>
      </c>
      <c r="D91" s="1" t="s">
        <v>96</v>
      </c>
      <c r="E91">
        <v>1.2534722222222223E-2</v>
      </c>
    </row>
    <row r="92" spans="1:5" x14ac:dyDescent="0.25">
      <c r="A92" s="1" t="s">
        <v>54</v>
      </c>
      <c r="B92" s="1" t="s">
        <v>133</v>
      </c>
      <c r="C92" s="1" t="s">
        <v>5</v>
      </c>
      <c r="D92" s="1" t="s">
        <v>71</v>
      </c>
      <c r="E92">
        <v>2.2303240740740738E-2</v>
      </c>
    </row>
    <row r="93" spans="1:5" x14ac:dyDescent="0.25">
      <c r="A93" s="1" t="s">
        <v>54</v>
      </c>
      <c r="B93" s="1" t="s">
        <v>133</v>
      </c>
      <c r="C93" s="1" t="s">
        <v>5</v>
      </c>
      <c r="D93" s="1" t="s">
        <v>73</v>
      </c>
      <c r="E93">
        <v>2.3819444444444445E-2</v>
      </c>
    </row>
    <row r="94" spans="1:5" x14ac:dyDescent="0.25">
      <c r="A94" s="1" t="s">
        <v>54</v>
      </c>
      <c r="B94" s="1" t="s">
        <v>133</v>
      </c>
      <c r="C94" s="1" t="s">
        <v>5</v>
      </c>
      <c r="D94" s="1" t="s">
        <v>14</v>
      </c>
      <c r="E94">
        <v>1.9872685185185184E-2</v>
      </c>
    </row>
    <row r="95" spans="1:5" x14ac:dyDescent="0.25">
      <c r="A95" s="1" t="s">
        <v>54</v>
      </c>
      <c r="B95" s="1" t="s">
        <v>133</v>
      </c>
      <c r="C95" s="1" t="s">
        <v>5</v>
      </c>
      <c r="D95" s="1" t="s">
        <v>65</v>
      </c>
      <c r="E95">
        <v>1.7719907407407406E-2</v>
      </c>
    </row>
    <row r="96" spans="1:5" x14ac:dyDescent="0.25">
      <c r="A96" s="1" t="s">
        <v>54</v>
      </c>
      <c r="B96" s="1" t="s">
        <v>133</v>
      </c>
      <c r="C96" s="1" t="s">
        <v>5</v>
      </c>
      <c r="D96" s="1" t="s">
        <v>42</v>
      </c>
      <c r="E96">
        <v>1.5648148148148151E-2</v>
      </c>
    </row>
    <row r="97" spans="1:5" x14ac:dyDescent="0.25">
      <c r="A97" s="1" t="s">
        <v>54</v>
      </c>
      <c r="B97" s="1" t="s">
        <v>133</v>
      </c>
      <c r="C97" s="1" t="s">
        <v>5</v>
      </c>
      <c r="D97" s="1" t="s">
        <v>76</v>
      </c>
      <c r="E97">
        <v>3.4374999999999996E-2</v>
      </c>
    </row>
    <row r="98" spans="1:5" x14ac:dyDescent="0.25">
      <c r="A98" s="1" t="s">
        <v>54</v>
      </c>
      <c r="B98" s="1" t="s">
        <v>133</v>
      </c>
      <c r="C98" s="1" t="s">
        <v>5</v>
      </c>
      <c r="D98" s="1" t="s">
        <v>56</v>
      </c>
      <c r="E98">
        <v>3.2233796296296295E-2</v>
      </c>
    </row>
    <row r="99" spans="1:5" x14ac:dyDescent="0.25">
      <c r="A99" s="1" t="s">
        <v>54</v>
      </c>
      <c r="B99" s="1" t="s">
        <v>133</v>
      </c>
      <c r="C99" s="1" t="s">
        <v>5</v>
      </c>
      <c r="D99" s="1" t="s">
        <v>48</v>
      </c>
      <c r="E99">
        <v>2.3009259259259257E-2</v>
      </c>
    </row>
    <row r="100" spans="1:5" x14ac:dyDescent="0.25">
      <c r="A100" s="1" t="s">
        <v>54</v>
      </c>
      <c r="B100" s="1" t="s">
        <v>133</v>
      </c>
      <c r="C100" s="1" t="s">
        <v>5</v>
      </c>
      <c r="D100" s="1" t="s">
        <v>74</v>
      </c>
      <c r="E100">
        <v>2.5243055555555557E-2</v>
      </c>
    </row>
    <row r="101" spans="1:5" x14ac:dyDescent="0.25">
      <c r="A101" s="1" t="s">
        <v>54</v>
      </c>
      <c r="B101" s="1" t="s">
        <v>133</v>
      </c>
      <c r="C101" s="1" t="s">
        <v>5</v>
      </c>
      <c r="D101" s="1" t="s">
        <v>58</v>
      </c>
      <c r="E101">
        <v>1.3356481481481483E-2</v>
      </c>
    </row>
    <row r="102" spans="1:5" x14ac:dyDescent="0.25">
      <c r="A102" s="1" t="s">
        <v>54</v>
      </c>
      <c r="B102" s="1" t="s">
        <v>133</v>
      </c>
      <c r="C102" s="1" t="s">
        <v>5</v>
      </c>
      <c r="D102" s="1" t="s">
        <v>41</v>
      </c>
      <c r="E102">
        <v>2.7256944444444445E-2</v>
      </c>
    </row>
    <row r="103" spans="1:5" x14ac:dyDescent="0.25">
      <c r="A103" s="1" t="s">
        <v>54</v>
      </c>
      <c r="B103" s="1" t="s">
        <v>133</v>
      </c>
      <c r="C103" s="1" t="s">
        <v>5</v>
      </c>
      <c r="D103" s="1" t="s">
        <v>19</v>
      </c>
      <c r="E103">
        <v>1.3194444444444444E-2</v>
      </c>
    </row>
    <row r="104" spans="1:5" x14ac:dyDescent="0.25">
      <c r="A104" s="1" t="s">
        <v>54</v>
      </c>
      <c r="B104" s="1" t="s">
        <v>133</v>
      </c>
      <c r="C104" s="1" t="s">
        <v>5</v>
      </c>
      <c r="D104" s="1" t="s">
        <v>68</v>
      </c>
      <c r="E104">
        <v>1.9594907407407405E-2</v>
      </c>
    </row>
    <row r="105" spans="1:5" x14ac:dyDescent="0.25">
      <c r="A105" s="1" t="s">
        <v>54</v>
      </c>
      <c r="B105" s="1" t="s">
        <v>133</v>
      </c>
      <c r="C105" s="1" t="s">
        <v>5</v>
      </c>
      <c r="D105" s="1" t="s">
        <v>21</v>
      </c>
      <c r="E105">
        <v>1.1412037037037038E-2</v>
      </c>
    </row>
    <row r="106" spans="1:5" x14ac:dyDescent="0.25">
      <c r="A106" s="1" t="s">
        <v>54</v>
      </c>
      <c r="B106" s="1" t="s">
        <v>133</v>
      </c>
      <c r="C106" s="1" t="s">
        <v>5</v>
      </c>
      <c r="D106" s="1" t="s">
        <v>77</v>
      </c>
      <c r="E106">
        <v>3.7523148148148146E-2</v>
      </c>
    </row>
    <row r="107" spans="1:5" x14ac:dyDescent="0.25">
      <c r="A107" s="1" t="s">
        <v>54</v>
      </c>
      <c r="B107" s="1" t="s">
        <v>133</v>
      </c>
      <c r="C107" s="1" t="s">
        <v>17</v>
      </c>
      <c r="D107" s="1" t="s">
        <v>55</v>
      </c>
      <c r="E107">
        <v>4.8761574074074075E-2</v>
      </c>
    </row>
    <row r="108" spans="1:5" x14ac:dyDescent="0.25">
      <c r="A108" s="1" t="s">
        <v>54</v>
      </c>
      <c r="B108" s="1" t="s">
        <v>133</v>
      </c>
      <c r="C108" s="1" t="s">
        <v>17</v>
      </c>
      <c r="D108" s="1" t="s">
        <v>18</v>
      </c>
      <c r="E108">
        <v>3.7638888888888895E-2</v>
      </c>
    </row>
    <row r="109" spans="1:5" x14ac:dyDescent="0.25">
      <c r="A109" s="1" t="s">
        <v>54</v>
      </c>
      <c r="B109" s="1" t="s">
        <v>133</v>
      </c>
      <c r="C109" s="1" t="s">
        <v>17</v>
      </c>
      <c r="D109" s="1" t="s">
        <v>23</v>
      </c>
      <c r="E109">
        <v>3.5740740740740747E-2</v>
      </c>
    </row>
    <row r="110" spans="1:5" x14ac:dyDescent="0.25">
      <c r="A110" s="1" t="s">
        <v>54</v>
      </c>
      <c r="B110" s="1" t="s">
        <v>133</v>
      </c>
      <c r="C110" s="1" t="s">
        <v>17</v>
      </c>
      <c r="D110" s="1" t="s">
        <v>93</v>
      </c>
      <c r="E110">
        <v>3.7511574074074072E-2</v>
      </c>
    </row>
    <row r="111" spans="1:5" x14ac:dyDescent="0.25">
      <c r="A111" s="1" t="s">
        <v>54</v>
      </c>
      <c r="B111" s="1" t="s">
        <v>133</v>
      </c>
      <c r="C111" s="1" t="s">
        <v>17</v>
      </c>
      <c r="D111" s="1" t="s">
        <v>9</v>
      </c>
      <c r="E111">
        <v>2.3668981481481485E-2</v>
      </c>
    </row>
    <row r="112" spans="1:5" x14ac:dyDescent="0.25">
      <c r="A112" s="1" t="s">
        <v>54</v>
      </c>
      <c r="B112" s="1" t="s">
        <v>133</v>
      </c>
      <c r="C112" s="1" t="s">
        <v>17</v>
      </c>
      <c r="D112" s="1" t="s">
        <v>39</v>
      </c>
      <c r="E112">
        <v>2.2534722222222223E-2</v>
      </c>
    </row>
    <row r="113" spans="1:5" x14ac:dyDescent="0.25">
      <c r="A113" s="1" t="s">
        <v>54</v>
      </c>
      <c r="B113" s="1" t="s">
        <v>133</v>
      </c>
      <c r="C113" s="1" t="s">
        <v>17</v>
      </c>
      <c r="D113" s="1" t="s">
        <v>25</v>
      </c>
      <c r="E113">
        <v>2.7627314814814813E-2</v>
      </c>
    </row>
    <row r="114" spans="1:5" x14ac:dyDescent="0.25">
      <c r="A114" s="1" t="s">
        <v>54</v>
      </c>
      <c r="B114" s="1" t="s">
        <v>133</v>
      </c>
      <c r="C114" s="1" t="s">
        <v>17</v>
      </c>
      <c r="D114" s="1" t="s">
        <v>92</v>
      </c>
      <c r="E114">
        <v>3.6388888888888887E-2</v>
      </c>
    </row>
    <row r="115" spans="1:5" x14ac:dyDescent="0.25">
      <c r="A115" s="1" t="s">
        <v>54</v>
      </c>
      <c r="B115" s="1" t="s">
        <v>133</v>
      </c>
      <c r="C115" s="1" t="s">
        <v>17</v>
      </c>
      <c r="D115" s="1" t="s">
        <v>7</v>
      </c>
      <c r="E115">
        <v>3.7569444444444447E-2</v>
      </c>
    </row>
    <row r="116" spans="1:5" x14ac:dyDescent="0.25">
      <c r="A116" s="1" t="s">
        <v>54</v>
      </c>
      <c r="B116" s="1" t="s">
        <v>133</v>
      </c>
      <c r="C116" s="1" t="s">
        <v>17</v>
      </c>
      <c r="D116" s="1" t="s">
        <v>78</v>
      </c>
      <c r="E116">
        <v>2.2766203703703702E-2</v>
      </c>
    </row>
    <row r="117" spans="1:5" x14ac:dyDescent="0.25">
      <c r="A117" s="1" t="s">
        <v>54</v>
      </c>
      <c r="B117" s="1" t="s">
        <v>133</v>
      </c>
      <c r="C117" s="1" t="s">
        <v>17</v>
      </c>
      <c r="D117" s="1" t="s">
        <v>32</v>
      </c>
      <c r="E117">
        <v>2.2777777777777775E-2</v>
      </c>
    </row>
    <row r="118" spans="1:5" x14ac:dyDescent="0.25">
      <c r="A118" s="1" t="s">
        <v>54</v>
      </c>
      <c r="B118" s="1" t="s">
        <v>133</v>
      </c>
      <c r="C118" s="1" t="s">
        <v>17</v>
      </c>
      <c r="D118" s="1" t="s">
        <v>42</v>
      </c>
      <c r="E118">
        <v>3.8796296296296294E-2</v>
      </c>
    </row>
    <row r="119" spans="1:5" x14ac:dyDescent="0.25">
      <c r="A119" s="1" t="s">
        <v>54</v>
      </c>
      <c r="B119" s="1" t="s">
        <v>133</v>
      </c>
      <c r="C119" s="1" t="s">
        <v>17</v>
      </c>
      <c r="D119" s="1" t="s">
        <v>10</v>
      </c>
      <c r="E119">
        <v>3.2499999999999994E-2</v>
      </c>
    </row>
    <row r="120" spans="1:5" x14ac:dyDescent="0.25">
      <c r="A120" s="1" t="s">
        <v>54</v>
      </c>
      <c r="B120" s="1" t="s">
        <v>133</v>
      </c>
      <c r="C120" s="1" t="s">
        <v>17</v>
      </c>
      <c r="D120" s="1" t="s">
        <v>58</v>
      </c>
      <c r="E120">
        <v>2.297453703703704E-2</v>
      </c>
    </row>
    <row r="121" spans="1:5" x14ac:dyDescent="0.25">
      <c r="A121" s="1" t="s">
        <v>54</v>
      </c>
      <c r="B121" s="1" t="s">
        <v>133</v>
      </c>
      <c r="C121" s="1" t="s">
        <v>17</v>
      </c>
      <c r="D121" s="1" t="s">
        <v>19</v>
      </c>
      <c r="E121">
        <v>3.0416666666666665E-2</v>
      </c>
    </row>
    <row r="122" spans="1:5" x14ac:dyDescent="0.25">
      <c r="A122" s="1" t="s">
        <v>54</v>
      </c>
      <c r="B122" s="1" t="s">
        <v>133</v>
      </c>
      <c r="C122" s="1" t="s">
        <v>17</v>
      </c>
      <c r="D122" s="1" t="s">
        <v>21</v>
      </c>
      <c r="E122">
        <v>1.9745370370370371E-2</v>
      </c>
    </row>
    <row r="123" spans="1:5" x14ac:dyDescent="0.25">
      <c r="A123" s="1" t="s">
        <v>54</v>
      </c>
      <c r="B123" s="1" t="s">
        <v>133</v>
      </c>
      <c r="C123" s="1" t="s">
        <v>44</v>
      </c>
      <c r="D123" s="1" t="s">
        <v>13</v>
      </c>
      <c r="E123">
        <v>1.2881944444444446E-2</v>
      </c>
    </row>
    <row r="124" spans="1:5" x14ac:dyDescent="0.25">
      <c r="A124" s="1" t="s">
        <v>54</v>
      </c>
      <c r="B124" s="1" t="s">
        <v>133</v>
      </c>
      <c r="C124" s="1" t="s">
        <v>44</v>
      </c>
      <c r="D124" s="1" t="s">
        <v>55</v>
      </c>
      <c r="E124">
        <v>1.2094907407407408E-2</v>
      </c>
    </row>
    <row r="125" spans="1:5" x14ac:dyDescent="0.25">
      <c r="A125" s="1" t="s">
        <v>54</v>
      </c>
      <c r="B125" s="1" t="s">
        <v>133</v>
      </c>
      <c r="C125" s="1" t="s">
        <v>44</v>
      </c>
      <c r="D125" s="1" t="s">
        <v>18</v>
      </c>
      <c r="E125">
        <v>1.283564814814815E-2</v>
      </c>
    </row>
    <row r="126" spans="1:5" x14ac:dyDescent="0.25">
      <c r="A126" s="1" t="s">
        <v>54</v>
      </c>
      <c r="B126" s="1" t="s">
        <v>133</v>
      </c>
      <c r="C126" s="1" t="s">
        <v>44</v>
      </c>
      <c r="D126" s="1" t="s">
        <v>23</v>
      </c>
      <c r="E126">
        <v>1.0868055555555556E-2</v>
      </c>
    </row>
    <row r="127" spans="1:5" x14ac:dyDescent="0.25">
      <c r="A127" s="1" t="s">
        <v>54</v>
      </c>
      <c r="B127" s="1" t="s">
        <v>133</v>
      </c>
      <c r="C127" s="1" t="s">
        <v>44</v>
      </c>
      <c r="D127" s="1" t="s">
        <v>93</v>
      </c>
      <c r="E127">
        <v>1.2499999999999999E-2</v>
      </c>
    </row>
    <row r="128" spans="1:5" x14ac:dyDescent="0.25">
      <c r="A128" s="1" t="s">
        <v>54</v>
      </c>
      <c r="B128" s="1" t="s">
        <v>133</v>
      </c>
      <c r="C128" s="1" t="s">
        <v>44</v>
      </c>
      <c r="D128" s="1" t="s">
        <v>9</v>
      </c>
      <c r="E128">
        <v>9.4212962962962957E-3</v>
      </c>
    </row>
    <row r="129" spans="1:5" x14ac:dyDescent="0.25">
      <c r="A129" s="1" t="s">
        <v>54</v>
      </c>
      <c r="B129" s="1" t="s">
        <v>133</v>
      </c>
      <c r="C129" s="1" t="s">
        <v>44</v>
      </c>
      <c r="D129" s="1" t="s">
        <v>39</v>
      </c>
      <c r="E129">
        <v>9.8958333333333329E-3</v>
      </c>
    </row>
    <row r="130" spans="1:5" x14ac:dyDescent="0.25">
      <c r="A130" s="1" t="s">
        <v>54</v>
      </c>
      <c r="B130" s="1" t="s">
        <v>133</v>
      </c>
      <c r="C130" s="1" t="s">
        <v>44</v>
      </c>
      <c r="D130" s="1" t="s">
        <v>27</v>
      </c>
      <c r="E130">
        <v>1.269675925925926E-2</v>
      </c>
    </row>
    <row r="131" spans="1:5" x14ac:dyDescent="0.25">
      <c r="A131" s="1" t="s">
        <v>54</v>
      </c>
      <c r="B131" s="1" t="s">
        <v>133</v>
      </c>
      <c r="C131" s="1" t="s">
        <v>44</v>
      </c>
      <c r="D131" s="1" t="s">
        <v>25</v>
      </c>
      <c r="E131">
        <v>1.1006944444444444E-2</v>
      </c>
    </row>
    <row r="132" spans="1:5" x14ac:dyDescent="0.25">
      <c r="A132" s="1" t="s">
        <v>54</v>
      </c>
      <c r="B132" s="1" t="s">
        <v>133</v>
      </c>
      <c r="C132" s="1" t="s">
        <v>44</v>
      </c>
      <c r="D132" s="1" t="s">
        <v>57</v>
      </c>
      <c r="E132">
        <v>4.1342592592592591E-2</v>
      </c>
    </row>
    <row r="133" spans="1:5" x14ac:dyDescent="0.25">
      <c r="A133" s="1" t="s">
        <v>54</v>
      </c>
      <c r="B133" s="1" t="s">
        <v>133</v>
      </c>
      <c r="C133" s="1" t="s">
        <v>44</v>
      </c>
      <c r="D133" s="1" t="s">
        <v>14</v>
      </c>
      <c r="E133">
        <v>1.1851851851851851E-2</v>
      </c>
    </row>
    <row r="134" spans="1:5" x14ac:dyDescent="0.25">
      <c r="A134" s="1" t="s">
        <v>54</v>
      </c>
      <c r="B134" s="1" t="s">
        <v>133</v>
      </c>
      <c r="C134" s="1" t="s">
        <v>44</v>
      </c>
      <c r="D134" s="1" t="s">
        <v>56</v>
      </c>
      <c r="E134">
        <v>1.5127314814814816E-2</v>
      </c>
    </row>
    <row r="135" spans="1:5" x14ac:dyDescent="0.25">
      <c r="A135" s="1" t="s">
        <v>54</v>
      </c>
      <c r="B135" s="1" t="s">
        <v>133</v>
      </c>
      <c r="C135" s="1" t="s">
        <v>44</v>
      </c>
      <c r="D135" s="1" t="s">
        <v>91</v>
      </c>
      <c r="E135">
        <v>1.6828703703703703E-2</v>
      </c>
    </row>
    <row r="136" spans="1:5" x14ac:dyDescent="0.25">
      <c r="A136" s="1" t="s">
        <v>54</v>
      </c>
      <c r="B136" s="1" t="s">
        <v>133</v>
      </c>
      <c r="C136" s="1" t="s">
        <v>44</v>
      </c>
      <c r="D136" s="1" t="s">
        <v>48</v>
      </c>
      <c r="E136">
        <v>1.3217592592592593E-2</v>
      </c>
    </row>
    <row r="137" spans="1:5" x14ac:dyDescent="0.25">
      <c r="A137" s="1" t="s">
        <v>54</v>
      </c>
      <c r="B137" s="1" t="s">
        <v>133</v>
      </c>
      <c r="C137" s="1" t="s">
        <v>44</v>
      </c>
      <c r="D137" s="1" t="s">
        <v>19</v>
      </c>
      <c r="E137">
        <v>1.005787037037037E-2</v>
      </c>
    </row>
    <row r="138" spans="1:5" x14ac:dyDescent="0.25">
      <c r="A138" s="1" t="s">
        <v>54</v>
      </c>
      <c r="B138" s="1" t="s">
        <v>133</v>
      </c>
      <c r="C138" s="1" t="s">
        <v>44</v>
      </c>
      <c r="D138" s="1" t="s">
        <v>21</v>
      </c>
      <c r="E138">
        <v>9.3634259259259261E-3</v>
      </c>
    </row>
    <row r="139" spans="1:5" x14ac:dyDescent="0.25">
      <c r="A139" s="1" t="s">
        <v>20</v>
      </c>
      <c r="B139" s="1" t="s">
        <v>130</v>
      </c>
      <c r="C139" s="1" t="s">
        <v>5</v>
      </c>
      <c r="D139" s="1" t="s">
        <v>100</v>
      </c>
      <c r="E139">
        <v>1.1770833333333333E-2</v>
      </c>
    </row>
    <row r="140" spans="1:5" x14ac:dyDescent="0.25">
      <c r="A140" s="1" t="s">
        <v>20</v>
      </c>
      <c r="B140" s="1" t="s">
        <v>130</v>
      </c>
      <c r="C140" s="1" t="s">
        <v>5</v>
      </c>
      <c r="D140" s="1" t="s">
        <v>29</v>
      </c>
      <c r="E140">
        <v>1.283564814814815E-2</v>
      </c>
    </row>
    <row r="141" spans="1:5" x14ac:dyDescent="0.25">
      <c r="A141" s="1" t="s">
        <v>20</v>
      </c>
      <c r="B141" s="1" t="s">
        <v>130</v>
      </c>
      <c r="C141" s="1" t="s">
        <v>5</v>
      </c>
      <c r="D141" s="1" t="s">
        <v>18</v>
      </c>
      <c r="E141">
        <v>9.8379629629629633E-3</v>
      </c>
    </row>
    <row r="142" spans="1:5" x14ac:dyDescent="0.25">
      <c r="A142" s="1" t="s">
        <v>20</v>
      </c>
      <c r="B142" s="1" t="s">
        <v>130</v>
      </c>
      <c r="C142" s="1" t="s">
        <v>5</v>
      </c>
      <c r="D142" s="1" t="s">
        <v>16</v>
      </c>
      <c r="E142">
        <v>1.283564814814815E-2</v>
      </c>
    </row>
    <row r="143" spans="1:5" x14ac:dyDescent="0.25">
      <c r="A143" s="1" t="s">
        <v>20</v>
      </c>
      <c r="B143" s="1" t="s">
        <v>130</v>
      </c>
      <c r="C143" s="1" t="s">
        <v>5</v>
      </c>
      <c r="D143" s="1" t="s">
        <v>23</v>
      </c>
      <c r="E143">
        <v>1.0902777777777777E-2</v>
      </c>
    </row>
    <row r="144" spans="1:5" x14ac:dyDescent="0.25">
      <c r="A144" s="1" t="s">
        <v>20</v>
      </c>
      <c r="B144" s="1" t="s">
        <v>130</v>
      </c>
      <c r="C144" s="1" t="s">
        <v>5</v>
      </c>
      <c r="D144" s="1" t="s">
        <v>98</v>
      </c>
      <c r="E144">
        <v>1.283564814814815E-2</v>
      </c>
    </row>
    <row r="145" spans="1:5" x14ac:dyDescent="0.25">
      <c r="A145" s="1" t="s">
        <v>20</v>
      </c>
      <c r="B145" s="1" t="s">
        <v>130</v>
      </c>
      <c r="C145" s="1" t="s">
        <v>5</v>
      </c>
      <c r="D145" s="1" t="s">
        <v>9</v>
      </c>
      <c r="E145">
        <v>9.8379629629629633E-3</v>
      </c>
    </row>
    <row r="146" spans="1:5" x14ac:dyDescent="0.25">
      <c r="A146" s="1" t="s">
        <v>20</v>
      </c>
      <c r="B146" s="1" t="s">
        <v>130</v>
      </c>
      <c r="C146" s="1" t="s">
        <v>5</v>
      </c>
      <c r="D146" s="1" t="s">
        <v>69</v>
      </c>
      <c r="E146">
        <v>1.0219907407407408E-2</v>
      </c>
    </row>
    <row r="147" spans="1:5" x14ac:dyDescent="0.25">
      <c r="A147" s="1" t="s">
        <v>20</v>
      </c>
      <c r="B147" s="1" t="s">
        <v>130</v>
      </c>
      <c r="C147" s="1" t="s">
        <v>5</v>
      </c>
      <c r="D147" s="1" t="s">
        <v>127</v>
      </c>
      <c r="E147">
        <v>2.1736111111111112E-2</v>
      </c>
    </row>
    <row r="148" spans="1:5" x14ac:dyDescent="0.25">
      <c r="A148" s="1" t="s">
        <v>20</v>
      </c>
      <c r="B148" s="1" t="s">
        <v>130</v>
      </c>
      <c r="C148" s="1" t="s">
        <v>5</v>
      </c>
      <c r="D148" s="1" t="s">
        <v>22</v>
      </c>
      <c r="E148">
        <v>2.1736111111111112E-2</v>
      </c>
    </row>
    <row r="149" spans="1:5" x14ac:dyDescent="0.25">
      <c r="A149" s="1" t="s">
        <v>20</v>
      </c>
      <c r="B149" s="1" t="s">
        <v>130</v>
      </c>
      <c r="C149" s="1" t="s">
        <v>5</v>
      </c>
      <c r="D149" s="1" t="s">
        <v>63</v>
      </c>
      <c r="E149">
        <v>1.0694444444444444E-2</v>
      </c>
    </row>
    <row r="150" spans="1:5" x14ac:dyDescent="0.25">
      <c r="A150" s="1" t="s">
        <v>20</v>
      </c>
      <c r="B150" s="1" t="s">
        <v>130</v>
      </c>
      <c r="C150" s="1" t="s">
        <v>5</v>
      </c>
      <c r="D150" s="1" t="s">
        <v>12</v>
      </c>
      <c r="E150">
        <v>1.0902777777777777E-2</v>
      </c>
    </row>
    <row r="151" spans="1:5" x14ac:dyDescent="0.25">
      <c r="A151" s="1" t="s">
        <v>20</v>
      </c>
      <c r="B151" s="1" t="s">
        <v>130</v>
      </c>
      <c r="C151" s="1" t="s">
        <v>5</v>
      </c>
      <c r="D151" s="1" t="s">
        <v>27</v>
      </c>
      <c r="E151">
        <v>1.0902777777777777E-2</v>
      </c>
    </row>
    <row r="152" spans="1:5" x14ac:dyDescent="0.25">
      <c r="A152" s="1" t="s">
        <v>20</v>
      </c>
      <c r="B152" s="1" t="s">
        <v>130</v>
      </c>
      <c r="C152" s="1" t="s">
        <v>5</v>
      </c>
      <c r="D152" s="1" t="s">
        <v>25</v>
      </c>
      <c r="E152">
        <v>1.0694444444444444E-2</v>
      </c>
    </row>
    <row r="153" spans="1:5" x14ac:dyDescent="0.25">
      <c r="A153" s="1" t="s">
        <v>20</v>
      </c>
      <c r="B153" s="1" t="s">
        <v>130</v>
      </c>
      <c r="C153" s="1" t="s">
        <v>5</v>
      </c>
      <c r="D153" s="1" t="s">
        <v>118</v>
      </c>
      <c r="E153">
        <v>2.1736111111111112E-2</v>
      </c>
    </row>
    <row r="154" spans="1:5" x14ac:dyDescent="0.25">
      <c r="A154" s="1" t="s">
        <v>20</v>
      </c>
      <c r="B154" s="1" t="s">
        <v>130</v>
      </c>
      <c r="C154" s="1" t="s">
        <v>5</v>
      </c>
      <c r="D154" s="1" t="s">
        <v>7</v>
      </c>
      <c r="E154">
        <v>1.0694444444444444E-2</v>
      </c>
    </row>
    <row r="155" spans="1:5" x14ac:dyDescent="0.25">
      <c r="A155" s="1" t="s">
        <v>20</v>
      </c>
      <c r="B155" s="1" t="s">
        <v>130</v>
      </c>
      <c r="C155" s="1" t="s">
        <v>5</v>
      </c>
      <c r="D155" s="1" t="s">
        <v>45</v>
      </c>
      <c r="E155">
        <v>1.0694444444444444E-2</v>
      </c>
    </row>
    <row r="156" spans="1:5" x14ac:dyDescent="0.25">
      <c r="A156" s="1" t="s">
        <v>20</v>
      </c>
      <c r="B156" s="1" t="s">
        <v>130</v>
      </c>
      <c r="C156" s="1" t="s">
        <v>5</v>
      </c>
      <c r="D156" s="1" t="s">
        <v>8</v>
      </c>
      <c r="E156">
        <v>1.0902777777777777E-2</v>
      </c>
    </row>
    <row r="157" spans="1:5" x14ac:dyDescent="0.25">
      <c r="A157" s="1" t="s">
        <v>20</v>
      </c>
      <c r="B157" s="1" t="s">
        <v>130</v>
      </c>
      <c r="C157" s="1" t="s">
        <v>5</v>
      </c>
      <c r="D157" s="1" t="s">
        <v>15</v>
      </c>
      <c r="E157">
        <v>2.1736111111111112E-2</v>
      </c>
    </row>
    <row r="158" spans="1:5" x14ac:dyDescent="0.25">
      <c r="A158" s="1" t="s">
        <v>20</v>
      </c>
      <c r="B158" s="1" t="s">
        <v>130</v>
      </c>
      <c r="C158" s="1" t="s">
        <v>5</v>
      </c>
      <c r="D158" s="1" t="s">
        <v>14</v>
      </c>
      <c r="E158">
        <v>1.2893518518518519E-2</v>
      </c>
    </row>
    <row r="159" spans="1:5" x14ac:dyDescent="0.25">
      <c r="A159" s="1" t="s">
        <v>20</v>
      </c>
      <c r="B159" s="1" t="s">
        <v>130</v>
      </c>
      <c r="C159" s="1" t="s">
        <v>5</v>
      </c>
      <c r="D159" s="1" t="s">
        <v>10</v>
      </c>
      <c r="E159">
        <v>1.1770833333333333E-2</v>
      </c>
    </row>
    <row r="160" spans="1:5" x14ac:dyDescent="0.25">
      <c r="A160" s="1" t="s">
        <v>20</v>
      </c>
      <c r="B160" s="1" t="s">
        <v>130</v>
      </c>
      <c r="C160" s="1" t="s">
        <v>5</v>
      </c>
      <c r="D160" s="1" t="s">
        <v>48</v>
      </c>
      <c r="E160">
        <v>1.3449074074074073E-2</v>
      </c>
    </row>
    <row r="161" spans="1:5" x14ac:dyDescent="0.25">
      <c r="A161" s="1" t="s">
        <v>20</v>
      </c>
      <c r="B161" s="1" t="s">
        <v>130</v>
      </c>
      <c r="C161" s="1" t="s">
        <v>5</v>
      </c>
      <c r="D161" s="1" t="s">
        <v>41</v>
      </c>
      <c r="E161">
        <v>1.2893518518518519E-2</v>
      </c>
    </row>
    <row r="162" spans="1:5" x14ac:dyDescent="0.25">
      <c r="A162" s="1" t="s">
        <v>20</v>
      </c>
      <c r="B162" s="1" t="s">
        <v>130</v>
      </c>
      <c r="C162" s="1" t="s">
        <v>5</v>
      </c>
      <c r="D162" s="1" t="s">
        <v>19</v>
      </c>
      <c r="E162">
        <v>9.8379629629629633E-3</v>
      </c>
    </row>
    <row r="163" spans="1:5" x14ac:dyDescent="0.25">
      <c r="A163" s="1" t="s">
        <v>20</v>
      </c>
      <c r="B163" s="1" t="s">
        <v>130</v>
      </c>
      <c r="C163" s="1" t="s">
        <v>5</v>
      </c>
      <c r="D163" s="1" t="s">
        <v>68</v>
      </c>
      <c r="E163">
        <v>1.0219907407407408E-2</v>
      </c>
    </row>
    <row r="164" spans="1:5" x14ac:dyDescent="0.25">
      <c r="A164" s="1" t="s">
        <v>20</v>
      </c>
      <c r="B164" s="1" t="s">
        <v>130</v>
      </c>
      <c r="C164" s="1" t="s">
        <v>5</v>
      </c>
      <c r="D164" s="1" t="s">
        <v>21</v>
      </c>
      <c r="E164">
        <v>9.8379629629629633E-3</v>
      </c>
    </row>
    <row r="165" spans="1:5" x14ac:dyDescent="0.25">
      <c r="A165" s="1" t="s">
        <v>20</v>
      </c>
      <c r="B165" s="1" t="s">
        <v>130</v>
      </c>
      <c r="C165" s="1" t="s">
        <v>5</v>
      </c>
      <c r="D165" s="1" t="s">
        <v>11</v>
      </c>
      <c r="E165">
        <v>1.283564814814815E-2</v>
      </c>
    </row>
    <row r="166" spans="1:5" x14ac:dyDescent="0.25">
      <c r="A166" s="1" t="s">
        <v>20</v>
      </c>
      <c r="B166" s="1" t="s">
        <v>130</v>
      </c>
      <c r="C166" s="1" t="s">
        <v>17</v>
      </c>
      <c r="D166" s="1" t="s">
        <v>18</v>
      </c>
      <c r="E166">
        <v>1.34375E-2</v>
      </c>
    </row>
    <row r="167" spans="1:5" x14ac:dyDescent="0.25">
      <c r="A167" s="1" t="s">
        <v>20</v>
      </c>
      <c r="B167" s="1" t="s">
        <v>130</v>
      </c>
      <c r="C167" s="1" t="s">
        <v>17</v>
      </c>
      <c r="D167" s="1" t="s">
        <v>86</v>
      </c>
      <c r="E167">
        <v>1.4537037037037038E-2</v>
      </c>
    </row>
    <row r="168" spans="1:5" x14ac:dyDescent="0.25">
      <c r="A168" s="1" t="s">
        <v>20</v>
      </c>
      <c r="B168" s="1" t="s">
        <v>130</v>
      </c>
      <c r="C168" s="1" t="s">
        <v>17</v>
      </c>
      <c r="D168" s="1" t="s">
        <v>23</v>
      </c>
      <c r="E168">
        <v>1.9907407407407408E-2</v>
      </c>
    </row>
    <row r="169" spans="1:5" x14ac:dyDescent="0.25">
      <c r="A169" s="1" t="s">
        <v>20</v>
      </c>
      <c r="B169" s="1" t="s">
        <v>130</v>
      </c>
      <c r="C169" s="1" t="s">
        <v>17</v>
      </c>
      <c r="D169" s="1" t="s">
        <v>9</v>
      </c>
      <c r="E169">
        <v>1.34375E-2</v>
      </c>
    </row>
    <row r="170" spans="1:5" x14ac:dyDescent="0.25">
      <c r="A170" s="1" t="s">
        <v>20</v>
      </c>
      <c r="B170" s="1" t="s">
        <v>130</v>
      </c>
      <c r="C170" s="1" t="s">
        <v>17</v>
      </c>
      <c r="D170" s="1" t="s">
        <v>293</v>
      </c>
      <c r="E170">
        <v>2.2118055555555557E-2</v>
      </c>
    </row>
    <row r="171" spans="1:5" x14ac:dyDescent="0.25">
      <c r="A171" s="1" t="s">
        <v>20</v>
      </c>
      <c r="B171" s="1" t="s">
        <v>130</v>
      </c>
      <c r="C171" s="1" t="s">
        <v>17</v>
      </c>
      <c r="D171" s="1" t="s">
        <v>8</v>
      </c>
      <c r="E171">
        <v>1.9907407407407408E-2</v>
      </c>
    </row>
    <row r="172" spans="1:5" x14ac:dyDescent="0.25">
      <c r="A172" s="1" t="s">
        <v>20</v>
      </c>
      <c r="B172" s="1" t="s">
        <v>130</v>
      </c>
      <c r="C172" s="1" t="s">
        <v>17</v>
      </c>
      <c r="D172" s="1" t="s">
        <v>32</v>
      </c>
      <c r="E172">
        <v>1.34375E-2</v>
      </c>
    </row>
    <row r="173" spans="1:5" x14ac:dyDescent="0.25">
      <c r="A173" s="1" t="s">
        <v>20</v>
      </c>
      <c r="B173" s="1" t="s">
        <v>130</v>
      </c>
      <c r="C173" s="1" t="s">
        <v>17</v>
      </c>
      <c r="D173" s="1" t="s">
        <v>296</v>
      </c>
      <c r="E173">
        <v>2.2118055555555557E-2</v>
      </c>
    </row>
    <row r="174" spans="1:5" x14ac:dyDescent="0.25">
      <c r="A174" s="1" t="s">
        <v>20</v>
      </c>
      <c r="B174" s="1" t="s">
        <v>130</v>
      </c>
      <c r="C174" s="1" t="s">
        <v>17</v>
      </c>
      <c r="D174" s="1" t="s">
        <v>14</v>
      </c>
      <c r="E174">
        <v>1.9907407407407408E-2</v>
      </c>
    </row>
    <row r="175" spans="1:5" x14ac:dyDescent="0.25">
      <c r="A175" s="1" t="s">
        <v>20</v>
      </c>
      <c r="B175" s="1" t="s">
        <v>130</v>
      </c>
      <c r="C175" s="1" t="s">
        <v>17</v>
      </c>
      <c r="D175" s="1" t="s">
        <v>10</v>
      </c>
      <c r="E175">
        <v>1.4027777777777778E-2</v>
      </c>
    </row>
    <row r="176" spans="1:5" x14ac:dyDescent="0.25">
      <c r="A176" s="1" t="s">
        <v>20</v>
      </c>
      <c r="B176" s="1" t="s">
        <v>130</v>
      </c>
      <c r="C176" s="1" t="s">
        <v>17</v>
      </c>
      <c r="D176" s="1" t="s">
        <v>91</v>
      </c>
      <c r="E176">
        <v>2.2118055555555557E-2</v>
      </c>
    </row>
    <row r="177" spans="1:5" x14ac:dyDescent="0.25">
      <c r="A177" s="1" t="s">
        <v>20</v>
      </c>
      <c r="B177" s="1" t="s">
        <v>130</v>
      </c>
      <c r="C177" s="1" t="s">
        <v>17</v>
      </c>
      <c r="D177" s="1" t="s">
        <v>298</v>
      </c>
      <c r="E177">
        <v>2.2118055555555557E-2</v>
      </c>
    </row>
    <row r="178" spans="1:5" x14ac:dyDescent="0.25">
      <c r="A178" s="1" t="s">
        <v>20</v>
      </c>
      <c r="B178" s="1" t="s">
        <v>130</v>
      </c>
      <c r="C178" s="1" t="s">
        <v>17</v>
      </c>
      <c r="D178" s="1" t="s">
        <v>58</v>
      </c>
      <c r="E178">
        <v>1.4965277777777779E-2</v>
      </c>
    </row>
    <row r="179" spans="1:5" x14ac:dyDescent="0.25">
      <c r="A179" s="1" t="s">
        <v>20</v>
      </c>
      <c r="B179" s="1" t="s">
        <v>130</v>
      </c>
      <c r="C179" s="1" t="s">
        <v>17</v>
      </c>
      <c r="D179" s="1" t="s">
        <v>41</v>
      </c>
      <c r="E179">
        <v>1.9907407407407408E-2</v>
      </c>
    </row>
    <row r="180" spans="1:5" x14ac:dyDescent="0.25">
      <c r="A180" s="1" t="s">
        <v>20</v>
      </c>
      <c r="B180" s="1" t="s">
        <v>130</v>
      </c>
      <c r="C180" s="1" t="s">
        <v>17</v>
      </c>
      <c r="D180" s="1" t="s">
        <v>19</v>
      </c>
      <c r="E180">
        <v>1.34375E-2</v>
      </c>
    </row>
    <row r="181" spans="1:5" x14ac:dyDescent="0.25">
      <c r="A181" s="1" t="s">
        <v>20</v>
      </c>
      <c r="B181" s="1" t="s">
        <v>130</v>
      </c>
      <c r="C181" s="1" t="s">
        <v>17</v>
      </c>
      <c r="D181" s="1" t="s">
        <v>21</v>
      </c>
      <c r="E181">
        <v>1.4537037037037038E-2</v>
      </c>
    </row>
    <row r="182" spans="1:5" x14ac:dyDescent="0.25">
      <c r="A182" s="1" t="s">
        <v>20</v>
      </c>
      <c r="B182" s="1" t="s">
        <v>130</v>
      </c>
      <c r="C182" s="1" t="s">
        <v>17</v>
      </c>
      <c r="D182" s="1" t="s">
        <v>33</v>
      </c>
      <c r="E182">
        <v>1.4965277777777779E-2</v>
      </c>
    </row>
    <row r="183" spans="1:5" x14ac:dyDescent="0.25">
      <c r="A183" s="1" t="s">
        <v>26</v>
      </c>
      <c r="B183" s="1" t="s">
        <v>131</v>
      </c>
      <c r="C183" s="1" t="s">
        <v>5</v>
      </c>
      <c r="D183" s="1" t="s">
        <v>87</v>
      </c>
      <c r="E183">
        <v>1.207175925925926E-2</v>
      </c>
    </row>
    <row r="184" spans="1:5" x14ac:dyDescent="0.25">
      <c r="A184" s="1" t="s">
        <v>26</v>
      </c>
      <c r="B184" s="1" t="s">
        <v>131</v>
      </c>
      <c r="C184" s="1" t="s">
        <v>5</v>
      </c>
      <c r="D184" s="1" t="s">
        <v>90</v>
      </c>
      <c r="E184">
        <v>1.4374999999999999E-2</v>
      </c>
    </row>
    <row r="185" spans="1:5" x14ac:dyDescent="0.25">
      <c r="A185" s="1" t="s">
        <v>26</v>
      </c>
      <c r="B185" s="1" t="s">
        <v>131</v>
      </c>
      <c r="C185" s="1" t="s">
        <v>5</v>
      </c>
      <c r="D185" s="1" t="s">
        <v>29</v>
      </c>
      <c r="E185">
        <v>1.5092592592592593E-2</v>
      </c>
    </row>
    <row r="186" spans="1:5" x14ac:dyDescent="0.25">
      <c r="A186" s="1" t="s">
        <v>26</v>
      </c>
      <c r="B186" s="1" t="s">
        <v>131</v>
      </c>
      <c r="C186" s="1" t="s">
        <v>5</v>
      </c>
      <c r="D186" s="1" t="s">
        <v>13</v>
      </c>
      <c r="E186">
        <v>1.4131944444444445E-2</v>
      </c>
    </row>
    <row r="187" spans="1:5" x14ac:dyDescent="0.25">
      <c r="A187" s="1" t="s">
        <v>26</v>
      </c>
      <c r="B187" s="1" t="s">
        <v>131</v>
      </c>
      <c r="C187" s="1" t="s">
        <v>5</v>
      </c>
      <c r="D187" s="1" t="s">
        <v>18</v>
      </c>
      <c r="E187">
        <v>1.207175925925926E-2</v>
      </c>
    </row>
    <row r="188" spans="1:5" x14ac:dyDescent="0.25">
      <c r="A188" s="1" t="s">
        <v>26</v>
      </c>
      <c r="B188" s="1" t="s">
        <v>131</v>
      </c>
      <c r="C188" s="1" t="s">
        <v>5</v>
      </c>
      <c r="D188" s="1" t="s">
        <v>122</v>
      </c>
      <c r="E188">
        <v>1.375E-2</v>
      </c>
    </row>
    <row r="189" spans="1:5" x14ac:dyDescent="0.25">
      <c r="A189" s="1" t="s">
        <v>26</v>
      </c>
      <c r="B189" s="1" t="s">
        <v>131</v>
      </c>
      <c r="C189" s="1" t="s">
        <v>5</v>
      </c>
      <c r="D189" s="1" t="s">
        <v>114</v>
      </c>
      <c r="E189">
        <v>1.375E-2</v>
      </c>
    </row>
    <row r="190" spans="1:5" x14ac:dyDescent="0.25">
      <c r="A190" s="1" t="s">
        <v>26</v>
      </c>
      <c r="B190" s="1" t="s">
        <v>131</v>
      </c>
      <c r="C190" s="1" t="s">
        <v>5</v>
      </c>
      <c r="D190" s="1" t="s">
        <v>16</v>
      </c>
      <c r="E190">
        <v>1.3981481481481482E-2</v>
      </c>
    </row>
    <row r="191" spans="1:5" x14ac:dyDescent="0.25">
      <c r="A191" s="1" t="s">
        <v>26</v>
      </c>
      <c r="B191" s="1" t="s">
        <v>131</v>
      </c>
      <c r="C191" s="1" t="s">
        <v>5</v>
      </c>
      <c r="D191" s="1" t="s">
        <v>23</v>
      </c>
      <c r="E191">
        <v>1.252314814814815E-2</v>
      </c>
    </row>
    <row r="192" spans="1:5" x14ac:dyDescent="0.25">
      <c r="A192" s="1" t="s">
        <v>26</v>
      </c>
      <c r="B192" s="1" t="s">
        <v>131</v>
      </c>
      <c r="C192" s="1" t="s">
        <v>5</v>
      </c>
      <c r="D192" s="1" t="s">
        <v>47</v>
      </c>
      <c r="E192">
        <v>1.2118055555555556E-2</v>
      </c>
    </row>
    <row r="193" spans="1:5" x14ac:dyDescent="0.25">
      <c r="A193" s="1" t="s">
        <v>26</v>
      </c>
      <c r="B193" s="1" t="s">
        <v>131</v>
      </c>
      <c r="C193" s="1" t="s">
        <v>5</v>
      </c>
      <c r="D193" s="1" t="s">
        <v>98</v>
      </c>
      <c r="E193">
        <v>1.315972222222222E-2</v>
      </c>
    </row>
    <row r="194" spans="1:5" x14ac:dyDescent="0.25">
      <c r="A194" s="1" t="s">
        <v>26</v>
      </c>
      <c r="B194" s="1" t="s">
        <v>131</v>
      </c>
      <c r="C194" s="1" t="s">
        <v>5</v>
      </c>
      <c r="D194" s="1" t="s">
        <v>9</v>
      </c>
      <c r="E194">
        <v>1.0983796296296297E-2</v>
      </c>
    </row>
    <row r="195" spans="1:5" x14ac:dyDescent="0.25">
      <c r="A195" s="1" t="s">
        <v>26</v>
      </c>
      <c r="B195" s="1" t="s">
        <v>131</v>
      </c>
      <c r="C195" s="1" t="s">
        <v>5</v>
      </c>
      <c r="D195" s="1" t="s">
        <v>286</v>
      </c>
      <c r="E195">
        <v>1.4421296296296295E-2</v>
      </c>
    </row>
    <row r="196" spans="1:5" x14ac:dyDescent="0.25">
      <c r="A196" s="1" t="s">
        <v>26</v>
      </c>
      <c r="B196" s="1" t="s">
        <v>131</v>
      </c>
      <c r="C196" s="1" t="s">
        <v>5</v>
      </c>
      <c r="D196" s="1" t="s">
        <v>6</v>
      </c>
      <c r="E196">
        <v>1.2916666666666667E-2</v>
      </c>
    </row>
    <row r="197" spans="1:5" x14ac:dyDescent="0.25">
      <c r="A197" s="1" t="s">
        <v>26</v>
      </c>
      <c r="B197" s="1" t="s">
        <v>131</v>
      </c>
      <c r="C197" s="1" t="s">
        <v>5</v>
      </c>
      <c r="D197" s="1" t="s">
        <v>75</v>
      </c>
      <c r="E197">
        <v>1.6840277777777777E-2</v>
      </c>
    </row>
    <row r="198" spans="1:5" x14ac:dyDescent="0.25">
      <c r="A198" s="1" t="s">
        <v>26</v>
      </c>
      <c r="B198" s="1" t="s">
        <v>131</v>
      </c>
      <c r="C198" s="1" t="s">
        <v>5</v>
      </c>
      <c r="D198" s="1" t="s">
        <v>36</v>
      </c>
      <c r="E198">
        <v>1.3738425925925926E-2</v>
      </c>
    </row>
    <row r="199" spans="1:5" x14ac:dyDescent="0.25">
      <c r="A199" s="1" t="s">
        <v>26</v>
      </c>
      <c r="B199" s="1" t="s">
        <v>131</v>
      </c>
      <c r="C199" s="1" t="s">
        <v>5</v>
      </c>
      <c r="D199" s="1" t="s">
        <v>22</v>
      </c>
      <c r="E199">
        <v>1.9131944444444444E-2</v>
      </c>
    </row>
    <row r="200" spans="1:5" x14ac:dyDescent="0.25">
      <c r="A200" s="1" t="s">
        <v>26</v>
      </c>
      <c r="B200" s="1" t="s">
        <v>131</v>
      </c>
      <c r="C200" s="1" t="s">
        <v>5</v>
      </c>
      <c r="D200" s="1" t="s">
        <v>40</v>
      </c>
      <c r="E200">
        <v>1.5868055555555555E-2</v>
      </c>
    </row>
    <row r="201" spans="1:5" x14ac:dyDescent="0.25">
      <c r="A201" s="1" t="s">
        <v>26</v>
      </c>
      <c r="B201" s="1" t="s">
        <v>131</v>
      </c>
      <c r="C201" s="1" t="s">
        <v>5</v>
      </c>
      <c r="D201" s="1" t="s">
        <v>12</v>
      </c>
      <c r="E201">
        <v>1.2592592592592593E-2</v>
      </c>
    </row>
    <row r="202" spans="1:5" x14ac:dyDescent="0.25">
      <c r="A202" s="1" t="s">
        <v>26</v>
      </c>
      <c r="B202" s="1" t="s">
        <v>131</v>
      </c>
      <c r="C202" s="1" t="s">
        <v>5</v>
      </c>
      <c r="D202" s="1" t="s">
        <v>39</v>
      </c>
      <c r="E202">
        <v>1.2118055555555556E-2</v>
      </c>
    </row>
    <row r="203" spans="1:5" x14ac:dyDescent="0.25">
      <c r="A203" s="1" t="s">
        <v>26</v>
      </c>
      <c r="B203" s="1" t="s">
        <v>131</v>
      </c>
      <c r="C203" s="1" t="s">
        <v>5</v>
      </c>
      <c r="D203" s="1" t="s">
        <v>27</v>
      </c>
      <c r="E203">
        <v>1.252314814814815E-2</v>
      </c>
    </row>
    <row r="204" spans="1:5" x14ac:dyDescent="0.25">
      <c r="A204" s="1" t="s">
        <v>26</v>
      </c>
      <c r="B204" s="1" t="s">
        <v>131</v>
      </c>
      <c r="C204" s="1" t="s">
        <v>5</v>
      </c>
      <c r="D204" s="1" t="s">
        <v>25</v>
      </c>
      <c r="E204">
        <v>1.2118055555555556E-2</v>
      </c>
    </row>
    <row r="205" spans="1:5" x14ac:dyDescent="0.25">
      <c r="A205" s="1" t="s">
        <v>26</v>
      </c>
      <c r="B205" s="1" t="s">
        <v>131</v>
      </c>
      <c r="C205" s="1" t="s">
        <v>5</v>
      </c>
      <c r="D205" s="1" t="s">
        <v>124</v>
      </c>
      <c r="E205">
        <v>1.4374999999999999E-2</v>
      </c>
    </row>
    <row r="206" spans="1:5" x14ac:dyDescent="0.25">
      <c r="A206" s="1" t="s">
        <v>26</v>
      </c>
      <c r="B206" s="1" t="s">
        <v>131</v>
      </c>
      <c r="C206" s="1" t="s">
        <v>5</v>
      </c>
      <c r="D206" s="1" t="s">
        <v>7</v>
      </c>
      <c r="E206">
        <v>1.5208333333333332E-2</v>
      </c>
    </row>
    <row r="207" spans="1:5" x14ac:dyDescent="0.25">
      <c r="A207" s="1" t="s">
        <v>26</v>
      </c>
      <c r="B207" s="1" t="s">
        <v>131</v>
      </c>
      <c r="C207" s="1" t="s">
        <v>5</v>
      </c>
      <c r="D207" s="1" t="s">
        <v>30</v>
      </c>
      <c r="E207">
        <v>1.5868055555555555E-2</v>
      </c>
    </row>
    <row r="208" spans="1:5" x14ac:dyDescent="0.25">
      <c r="A208" s="1" t="s">
        <v>26</v>
      </c>
      <c r="B208" s="1" t="s">
        <v>131</v>
      </c>
      <c r="C208" s="1" t="s">
        <v>5</v>
      </c>
      <c r="D208" s="1" t="s">
        <v>53</v>
      </c>
      <c r="E208">
        <v>1.6840277777777777E-2</v>
      </c>
    </row>
    <row r="209" spans="1:5" x14ac:dyDescent="0.25">
      <c r="A209" s="1" t="s">
        <v>26</v>
      </c>
      <c r="B209" s="1" t="s">
        <v>131</v>
      </c>
      <c r="C209" s="1" t="s">
        <v>5</v>
      </c>
      <c r="D209" s="1" t="s">
        <v>101</v>
      </c>
      <c r="E209">
        <v>1.3854166666666666E-2</v>
      </c>
    </row>
    <row r="210" spans="1:5" x14ac:dyDescent="0.25">
      <c r="A210" s="1" t="s">
        <v>26</v>
      </c>
      <c r="B210" s="1" t="s">
        <v>131</v>
      </c>
      <c r="C210" s="1" t="s">
        <v>5</v>
      </c>
      <c r="D210" s="1" t="s">
        <v>8</v>
      </c>
      <c r="E210">
        <v>1.252314814814815E-2</v>
      </c>
    </row>
    <row r="211" spans="1:5" x14ac:dyDescent="0.25">
      <c r="A211" s="1" t="s">
        <v>26</v>
      </c>
      <c r="B211" s="1" t="s">
        <v>131</v>
      </c>
      <c r="C211" s="1" t="s">
        <v>5</v>
      </c>
      <c r="D211" s="1" t="s">
        <v>15</v>
      </c>
      <c r="E211">
        <v>1.9131944444444444E-2</v>
      </c>
    </row>
    <row r="212" spans="1:5" x14ac:dyDescent="0.25">
      <c r="A212" s="1" t="s">
        <v>26</v>
      </c>
      <c r="B212" s="1" t="s">
        <v>131</v>
      </c>
      <c r="C212" s="1" t="s">
        <v>5</v>
      </c>
      <c r="D212" s="1" t="s">
        <v>103</v>
      </c>
      <c r="E212">
        <v>1.5208333333333332E-2</v>
      </c>
    </row>
    <row r="213" spans="1:5" x14ac:dyDescent="0.25">
      <c r="A213" s="1" t="s">
        <v>26</v>
      </c>
      <c r="B213" s="1" t="s">
        <v>131</v>
      </c>
      <c r="C213" s="1" t="s">
        <v>5</v>
      </c>
      <c r="D213" s="1" t="s">
        <v>71</v>
      </c>
      <c r="E213">
        <v>1.3854166666666666E-2</v>
      </c>
    </row>
    <row r="214" spans="1:5" x14ac:dyDescent="0.25">
      <c r="A214" s="1" t="s">
        <v>26</v>
      </c>
      <c r="B214" s="1" t="s">
        <v>131</v>
      </c>
      <c r="C214" s="1" t="s">
        <v>5</v>
      </c>
      <c r="D214" s="1" t="s">
        <v>14</v>
      </c>
      <c r="E214">
        <v>1.315972222222222E-2</v>
      </c>
    </row>
    <row r="215" spans="1:5" x14ac:dyDescent="0.25">
      <c r="A215" s="1" t="s">
        <v>26</v>
      </c>
      <c r="B215" s="1" t="s">
        <v>131</v>
      </c>
      <c r="C215" s="1" t="s">
        <v>5</v>
      </c>
      <c r="D215" s="1" t="s">
        <v>295</v>
      </c>
      <c r="E215">
        <v>1.4421296296296295E-2</v>
      </c>
    </row>
    <row r="216" spans="1:5" x14ac:dyDescent="0.25">
      <c r="A216" s="1" t="s">
        <v>26</v>
      </c>
      <c r="B216" s="1" t="s">
        <v>131</v>
      </c>
      <c r="C216" s="1" t="s">
        <v>5</v>
      </c>
      <c r="D216" s="1" t="s">
        <v>10</v>
      </c>
      <c r="E216">
        <v>1.2916666666666667E-2</v>
      </c>
    </row>
    <row r="217" spans="1:5" x14ac:dyDescent="0.25">
      <c r="A217" s="1" t="s">
        <v>26</v>
      </c>
      <c r="B217" s="1" t="s">
        <v>131</v>
      </c>
      <c r="C217" s="1" t="s">
        <v>5</v>
      </c>
      <c r="D217" s="1" t="s">
        <v>91</v>
      </c>
      <c r="E217">
        <v>1.4374999999999999E-2</v>
      </c>
    </row>
    <row r="218" spans="1:5" x14ac:dyDescent="0.25">
      <c r="A218" s="1" t="s">
        <v>26</v>
      </c>
      <c r="B218" s="1" t="s">
        <v>131</v>
      </c>
      <c r="C218" s="1" t="s">
        <v>5</v>
      </c>
      <c r="D218" s="1" t="s">
        <v>41</v>
      </c>
      <c r="E218">
        <v>1.5868055555555555E-2</v>
      </c>
    </row>
    <row r="219" spans="1:5" x14ac:dyDescent="0.25">
      <c r="A219" s="1" t="s">
        <v>26</v>
      </c>
      <c r="B219" s="1" t="s">
        <v>131</v>
      </c>
      <c r="C219" s="1" t="s">
        <v>5</v>
      </c>
      <c r="D219" s="1" t="s">
        <v>19</v>
      </c>
      <c r="E219">
        <v>1.0983796296296297E-2</v>
      </c>
    </row>
    <row r="220" spans="1:5" x14ac:dyDescent="0.25">
      <c r="A220" s="1" t="s">
        <v>26</v>
      </c>
      <c r="B220" s="1" t="s">
        <v>131</v>
      </c>
      <c r="C220" s="1" t="s">
        <v>5</v>
      </c>
      <c r="D220" s="1" t="s">
        <v>21</v>
      </c>
      <c r="E220">
        <v>1.0983796296296297E-2</v>
      </c>
    </row>
    <row r="221" spans="1:5" x14ac:dyDescent="0.25">
      <c r="A221" s="1" t="s">
        <v>26</v>
      </c>
      <c r="B221" s="1" t="s">
        <v>131</v>
      </c>
      <c r="C221" s="1" t="s">
        <v>5</v>
      </c>
      <c r="D221" s="1" t="s">
        <v>11</v>
      </c>
      <c r="E221">
        <v>1.315972222222222E-2</v>
      </c>
    </row>
    <row r="222" spans="1:5" x14ac:dyDescent="0.25">
      <c r="A222" s="1" t="s">
        <v>26</v>
      </c>
      <c r="B222" s="1" t="s">
        <v>131</v>
      </c>
      <c r="C222" s="1" t="s">
        <v>5</v>
      </c>
      <c r="D222" s="1" t="s">
        <v>120</v>
      </c>
      <c r="E222">
        <v>1.9131944444444444E-2</v>
      </c>
    </row>
    <row r="223" spans="1:5" x14ac:dyDescent="0.25">
      <c r="A223" s="1" t="s">
        <v>26</v>
      </c>
      <c r="B223" s="1" t="s">
        <v>131</v>
      </c>
      <c r="C223" s="1" t="s">
        <v>5</v>
      </c>
      <c r="D223" s="1" t="s">
        <v>33</v>
      </c>
      <c r="E223">
        <v>1.105324074074074E-2</v>
      </c>
    </row>
    <row r="224" spans="1:5" x14ac:dyDescent="0.25">
      <c r="A224" s="1" t="s">
        <v>26</v>
      </c>
      <c r="B224" s="1" t="s">
        <v>131</v>
      </c>
      <c r="C224" s="1" t="s">
        <v>5</v>
      </c>
      <c r="D224" s="1" t="s">
        <v>28</v>
      </c>
      <c r="E224">
        <v>1.3854166666666666E-2</v>
      </c>
    </row>
    <row r="225" spans="1:5" x14ac:dyDescent="0.25">
      <c r="A225" s="1" t="s">
        <v>26</v>
      </c>
      <c r="B225" s="1" t="s">
        <v>131</v>
      </c>
      <c r="C225" s="1" t="s">
        <v>5</v>
      </c>
      <c r="D225" s="1" t="s">
        <v>31</v>
      </c>
      <c r="E225">
        <v>1.6840277777777777E-2</v>
      </c>
    </row>
    <row r="226" spans="1:5" x14ac:dyDescent="0.25">
      <c r="A226" s="1" t="s">
        <v>26</v>
      </c>
      <c r="B226" s="1" t="s">
        <v>131</v>
      </c>
      <c r="C226" s="1" t="s">
        <v>17</v>
      </c>
      <c r="D226" s="1" t="s">
        <v>87</v>
      </c>
      <c r="E226">
        <v>1.7013888888888887E-2</v>
      </c>
    </row>
    <row r="227" spans="1:5" x14ac:dyDescent="0.25">
      <c r="A227" s="1" t="s">
        <v>26</v>
      </c>
      <c r="B227" s="1" t="s">
        <v>131</v>
      </c>
      <c r="C227" s="1" t="s">
        <v>17</v>
      </c>
      <c r="D227" s="1" t="s">
        <v>18</v>
      </c>
      <c r="E227">
        <v>1.7986111111111109E-2</v>
      </c>
    </row>
    <row r="228" spans="1:5" x14ac:dyDescent="0.25">
      <c r="A228" s="1" t="s">
        <v>26</v>
      </c>
      <c r="B228" s="1" t="s">
        <v>131</v>
      </c>
      <c r="C228" s="1" t="s">
        <v>17</v>
      </c>
      <c r="D228" s="1" t="s">
        <v>292</v>
      </c>
      <c r="E228">
        <v>1.7013888888888887E-2</v>
      </c>
    </row>
    <row r="229" spans="1:5" x14ac:dyDescent="0.25">
      <c r="A229" s="1" t="s">
        <v>26</v>
      </c>
      <c r="B229" s="1" t="s">
        <v>131</v>
      </c>
      <c r="C229" s="1" t="s">
        <v>17</v>
      </c>
      <c r="D229" s="1" t="s">
        <v>9</v>
      </c>
      <c r="E229">
        <v>1.4641203703703703E-2</v>
      </c>
    </row>
    <row r="230" spans="1:5" x14ac:dyDescent="0.25">
      <c r="A230" s="1" t="s">
        <v>26</v>
      </c>
      <c r="B230" s="1" t="s">
        <v>131</v>
      </c>
      <c r="C230" s="1" t="s">
        <v>17</v>
      </c>
      <c r="D230" s="1" t="s">
        <v>32</v>
      </c>
      <c r="E230">
        <v>1.4641203703703703E-2</v>
      </c>
    </row>
    <row r="231" spans="1:5" x14ac:dyDescent="0.25">
      <c r="A231" s="1" t="s">
        <v>26</v>
      </c>
      <c r="B231" s="1" t="s">
        <v>131</v>
      </c>
      <c r="C231" s="1" t="s">
        <v>17</v>
      </c>
      <c r="D231" s="1" t="s">
        <v>294</v>
      </c>
      <c r="E231">
        <v>1.7013888888888887E-2</v>
      </c>
    </row>
    <row r="232" spans="1:5" x14ac:dyDescent="0.25">
      <c r="A232" s="1" t="s">
        <v>26</v>
      </c>
      <c r="B232" s="1" t="s">
        <v>131</v>
      </c>
      <c r="C232" s="1" t="s">
        <v>17</v>
      </c>
      <c r="D232" s="1" t="s">
        <v>10</v>
      </c>
      <c r="E232">
        <v>1.7650462962962962E-2</v>
      </c>
    </row>
    <row r="233" spans="1:5" x14ac:dyDescent="0.25">
      <c r="A233" s="1" t="s">
        <v>26</v>
      </c>
      <c r="B233" s="1" t="s">
        <v>131</v>
      </c>
      <c r="C233" s="1" t="s">
        <v>17</v>
      </c>
      <c r="D233" s="1" t="s">
        <v>58</v>
      </c>
      <c r="E233">
        <v>1.621527777777778E-2</v>
      </c>
    </row>
    <row r="234" spans="1:5" x14ac:dyDescent="0.25">
      <c r="A234" s="1" t="s">
        <v>26</v>
      </c>
      <c r="B234" s="1" t="s">
        <v>131</v>
      </c>
      <c r="C234" s="1" t="s">
        <v>17</v>
      </c>
      <c r="D234" s="1" t="s">
        <v>19</v>
      </c>
      <c r="E234">
        <v>1.4641203703703703E-2</v>
      </c>
    </row>
    <row r="235" spans="1:5" x14ac:dyDescent="0.25">
      <c r="A235" s="1" t="s">
        <v>26</v>
      </c>
      <c r="B235" s="1" t="s">
        <v>131</v>
      </c>
      <c r="C235" s="1" t="s">
        <v>17</v>
      </c>
      <c r="D235" s="1" t="s">
        <v>21</v>
      </c>
      <c r="E235">
        <v>1.621527777777778E-2</v>
      </c>
    </row>
    <row r="236" spans="1:5" x14ac:dyDescent="0.25">
      <c r="A236" s="1" t="s">
        <v>26</v>
      </c>
      <c r="B236" s="1" t="s">
        <v>131</v>
      </c>
      <c r="C236" s="1" t="s">
        <v>17</v>
      </c>
      <c r="D236" s="1" t="s">
        <v>33</v>
      </c>
      <c r="E236">
        <v>1.8472222222222223E-2</v>
      </c>
    </row>
    <row r="237" spans="1:5" x14ac:dyDescent="0.25">
      <c r="A237" s="1" t="s">
        <v>79</v>
      </c>
      <c r="B237" s="1" t="s">
        <v>133</v>
      </c>
      <c r="C237" s="1" t="s">
        <v>5</v>
      </c>
      <c r="D237" s="1" t="s">
        <v>87</v>
      </c>
      <c r="E237">
        <v>2.2291666666666668E-2</v>
      </c>
    </row>
    <row r="238" spans="1:5" x14ac:dyDescent="0.25">
      <c r="A238" s="1" t="s">
        <v>79</v>
      </c>
      <c r="B238" s="1" t="s">
        <v>133</v>
      </c>
      <c r="C238" s="1" t="s">
        <v>5</v>
      </c>
      <c r="D238" s="1" t="s">
        <v>61</v>
      </c>
      <c r="E238">
        <v>2.7291666666666662E-2</v>
      </c>
    </row>
    <row r="239" spans="1:5" x14ac:dyDescent="0.25">
      <c r="A239" s="1" t="s">
        <v>79</v>
      </c>
      <c r="B239" s="1" t="s">
        <v>133</v>
      </c>
      <c r="C239" s="1" t="s">
        <v>5</v>
      </c>
      <c r="D239" s="1" t="s">
        <v>59</v>
      </c>
      <c r="E239">
        <v>1.7407407407407406E-2</v>
      </c>
    </row>
    <row r="240" spans="1:5" x14ac:dyDescent="0.25">
      <c r="A240" s="1" t="s">
        <v>79</v>
      </c>
      <c r="B240" s="1" t="s">
        <v>133</v>
      </c>
      <c r="C240" s="1" t="s">
        <v>5</v>
      </c>
      <c r="D240" s="1" t="s">
        <v>64</v>
      </c>
      <c r="E240">
        <v>2.3067129629629632E-2</v>
      </c>
    </row>
    <row r="241" spans="1:5" x14ac:dyDescent="0.25">
      <c r="A241" s="1" t="s">
        <v>79</v>
      </c>
      <c r="B241" s="1" t="s">
        <v>133</v>
      </c>
      <c r="C241" s="1" t="s">
        <v>5</v>
      </c>
      <c r="D241" s="1" t="s">
        <v>29</v>
      </c>
      <c r="E241">
        <v>2.3483796296296298E-2</v>
      </c>
    </row>
    <row r="242" spans="1:5" x14ac:dyDescent="0.25">
      <c r="A242" s="1" t="s">
        <v>79</v>
      </c>
      <c r="B242" s="1" t="s">
        <v>133</v>
      </c>
      <c r="C242" s="1" t="s">
        <v>5</v>
      </c>
      <c r="D242" s="1" t="s">
        <v>18</v>
      </c>
      <c r="E242">
        <v>2.101851851851852E-2</v>
      </c>
    </row>
    <row r="243" spans="1:5" x14ac:dyDescent="0.25">
      <c r="A243" s="1" t="s">
        <v>79</v>
      </c>
      <c r="B243" s="1" t="s">
        <v>133</v>
      </c>
      <c r="C243" s="1" t="s">
        <v>5</v>
      </c>
      <c r="D243" s="1" t="s">
        <v>16</v>
      </c>
      <c r="E243">
        <v>3.2083333333333332E-2</v>
      </c>
    </row>
    <row r="244" spans="1:5" x14ac:dyDescent="0.25">
      <c r="A244" s="1" t="s">
        <v>79</v>
      </c>
      <c r="B244" s="1" t="s">
        <v>133</v>
      </c>
      <c r="C244" s="1" t="s">
        <v>5</v>
      </c>
      <c r="D244" s="1" t="s">
        <v>23</v>
      </c>
      <c r="E244">
        <v>1.9756944444444445E-2</v>
      </c>
    </row>
    <row r="245" spans="1:5" x14ac:dyDescent="0.25">
      <c r="A245" s="1" t="s">
        <v>79</v>
      </c>
      <c r="B245" s="1" t="s">
        <v>133</v>
      </c>
      <c r="C245" s="1" t="s">
        <v>5</v>
      </c>
      <c r="D245" s="1" t="s">
        <v>62</v>
      </c>
      <c r="E245">
        <v>1.5740740740740743E-2</v>
      </c>
    </row>
    <row r="246" spans="1:5" x14ac:dyDescent="0.25">
      <c r="A246" s="1" t="s">
        <v>79</v>
      </c>
      <c r="B246" s="1" t="s">
        <v>133</v>
      </c>
      <c r="C246" s="1" t="s">
        <v>5</v>
      </c>
      <c r="D246" s="1" t="s">
        <v>47</v>
      </c>
      <c r="E246">
        <v>2.0196759259259258E-2</v>
      </c>
    </row>
    <row r="247" spans="1:5" x14ac:dyDescent="0.25">
      <c r="A247" s="1" t="s">
        <v>79</v>
      </c>
      <c r="B247" s="1" t="s">
        <v>133</v>
      </c>
      <c r="C247" s="1" t="s">
        <v>5</v>
      </c>
      <c r="D247" s="1" t="s">
        <v>95</v>
      </c>
      <c r="E247">
        <v>2.4861111111111108E-2</v>
      </c>
    </row>
    <row r="248" spans="1:5" x14ac:dyDescent="0.25">
      <c r="A248" s="1" t="s">
        <v>79</v>
      </c>
      <c r="B248" s="1" t="s">
        <v>133</v>
      </c>
      <c r="C248" s="1" t="s">
        <v>5</v>
      </c>
      <c r="D248" s="1" t="s">
        <v>67</v>
      </c>
      <c r="E248">
        <v>2.8182870370370372E-2</v>
      </c>
    </row>
    <row r="249" spans="1:5" x14ac:dyDescent="0.25">
      <c r="A249" s="1" t="s">
        <v>79</v>
      </c>
      <c r="B249" s="1" t="s">
        <v>133</v>
      </c>
      <c r="C249" s="1" t="s">
        <v>5</v>
      </c>
      <c r="D249" s="1" t="s">
        <v>9</v>
      </c>
      <c r="E249">
        <v>1.7453703703703704E-2</v>
      </c>
    </row>
    <row r="250" spans="1:5" x14ac:dyDescent="0.25">
      <c r="A250" s="1" t="s">
        <v>79</v>
      </c>
      <c r="B250" s="1" t="s">
        <v>133</v>
      </c>
      <c r="C250" s="1" t="s">
        <v>5</v>
      </c>
      <c r="D250" s="1" t="s">
        <v>6</v>
      </c>
      <c r="E250">
        <v>2.1458333333333333E-2</v>
      </c>
    </row>
    <row r="251" spans="1:5" x14ac:dyDescent="0.25">
      <c r="A251" s="1" t="s">
        <v>79</v>
      </c>
      <c r="B251" s="1" t="s">
        <v>133</v>
      </c>
      <c r="C251" s="1" t="s">
        <v>5</v>
      </c>
      <c r="D251" s="1" t="s">
        <v>70</v>
      </c>
      <c r="E251">
        <v>2.9236111111111112E-2</v>
      </c>
    </row>
    <row r="252" spans="1:5" x14ac:dyDescent="0.25">
      <c r="A252" s="1" t="s">
        <v>79</v>
      </c>
      <c r="B252" s="1" t="s">
        <v>133</v>
      </c>
      <c r="C252" s="1" t="s">
        <v>5</v>
      </c>
      <c r="D252" s="1" t="s">
        <v>75</v>
      </c>
      <c r="E252">
        <v>3.1284722222222221E-2</v>
      </c>
    </row>
    <row r="253" spans="1:5" x14ac:dyDescent="0.25">
      <c r="A253" s="1" t="s">
        <v>79</v>
      </c>
      <c r="B253" s="1" t="s">
        <v>133</v>
      </c>
      <c r="C253" s="1" t="s">
        <v>5</v>
      </c>
      <c r="D253" s="1" t="s">
        <v>22</v>
      </c>
      <c r="E253">
        <v>3.4479166666666665E-2</v>
      </c>
    </row>
    <row r="254" spans="1:5" x14ac:dyDescent="0.25">
      <c r="A254" s="1" t="s">
        <v>79</v>
      </c>
      <c r="B254" s="1" t="s">
        <v>133</v>
      </c>
      <c r="C254" s="1" t="s">
        <v>5</v>
      </c>
      <c r="D254" s="1" t="s">
        <v>63</v>
      </c>
      <c r="E254">
        <v>2.0034722222222221E-2</v>
      </c>
    </row>
    <row r="255" spans="1:5" x14ac:dyDescent="0.25">
      <c r="A255" s="1" t="s">
        <v>79</v>
      </c>
      <c r="B255" s="1" t="s">
        <v>133</v>
      </c>
      <c r="C255" s="1" t="s">
        <v>5</v>
      </c>
      <c r="D255" s="1" t="s">
        <v>12</v>
      </c>
      <c r="E255">
        <v>2.4432870370370369E-2</v>
      </c>
    </row>
    <row r="256" spans="1:5" x14ac:dyDescent="0.25">
      <c r="A256" s="1" t="s">
        <v>79</v>
      </c>
      <c r="B256" s="1" t="s">
        <v>133</v>
      </c>
      <c r="C256" s="1" t="s">
        <v>5</v>
      </c>
      <c r="D256" s="1" t="s">
        <v>39</v>
      </c>
      <c r="E256">
        <v>1.6863425925925928E-2</v>
      </c>
    </row>
    <row r="257" spans="1:5" x14ac:dyDescent="0.25">
      <c r="A257" s="1" t="s">
        <v>79</v>
      </c>
      <c r="B257" s="1" t="s">
        <v>133</v>
      </c>
      <c r="C257" s="1" t="s">
        <v>5</v>
      </c>
      <c r="D257" s="1" t="s">
        <v>27</v>
      </c>
      <c r="E257">
        <v>2.4201388888888887E-2</v>
      </c>
    </row>
    <row r="258" spans="1:5" x14ac:dyDescent="0.25">
      <c r="A258" s="1" t="s">
        <v>79</v>
      </c>
      <c r="B258" s="1" t="s">
        <v>133</v>
      </c>
      <c r="C258" s="1" t="s">
        <v>5</v>
      </c>
      <c r="D258" s="1" t="s">
        <v>25</v>
      </c>
      <c r="E258">
        <v>1.9409722222222221E-2</v>
      </c>
    </row>
    <row r="259" spans="1:5" x14ac:dyDescent="0.25">
      <c r="A259" s="1" t="s">
        <v>79</v>
      </c>
      <c r="B259" s="1" t="s">
        <v>133</v>
      </c>
      <c r="C259" s="1" t="s">
        <v>5</v>
      </c>
      <c r="D259" s="1" t="s">
        <v>7</v>
      </c>
      <c r="E259">
        <v>2.3923611111111114E-2</v>
      </c>
    </row>
    <row r="260" spans="1:5" x14ac:dyDescent="0.25">
      <c r="A260" s="1" t="s">
        <v>79</v>
      </c>
      <c r="B260" s="1" t="s">
        <v>133</v>
      </c>
      <c r="C260" s="1" t="s">
        <v>5</v>
      </c>
      <c r="D260" s="1" t="s">
        <v>66</v>
      </c>
      <c r="E260">
        <v>2.0162037037037037E-2</v>
      </c>
    </row>
    <row r="261" spans="1:5" x14ac:dyDescent="0.25">
      <c r="A261" s="1" t="s">
        <v>79</v>
      </c>
      <c r="B261" s="1" t="s">
        <v>133</v>
      </c>
      <c r="C261" s="1" t="s">
        <v>5</v>
      </c>
      <c r="D261" s="1" t="s">
        <v>8</v>
      </c>
      <c r="E261">
        <v>2.4386574074074074E-2</v>
      </c>
    </row>
    <row r="262" spans="1:5" x14ac:dyDescent="0.25">
      <c r="A262" s="1" t="s">
        <v>79</v>
      </c>
      <c r="B262" s="1" t="s">
        <v>133</v>
      </c>
      <c r="C262" s="1" t="s">
        <v>5</v>
      </c>
      <c r="D262" s="1" t="s">
        <v>32</v>
      </c>
      <c r="E262">
        <v>1.5694444444444445E-2</v>
      </c>
    </row>
    <row r="263" spans="1:5" x14ac:dyDescent="0.25">
      <c r="A263" s="1" t="s">
        <v>79</v>
      </c>
      <c r="B263" s="1" t="s">
        <v>133</v>
      </c>
      <c r="C263" s="1" t="s">
        <v>5</v>
      </c>
      <c r="D263" s="1" t="s">
        <v>71</v>
      </c>
      <c r="E263">
        <v>2.7986111111111111E-2</v>
      </c>
    </row>
    <row r="264" spans="1:5" x14ac:dyDescent="0.25">
      <c r="A264" s="1" t="s">
        <v>79</v>
      </c>
      <c r="B264" s="1" t="s">
        <v>133</v>
      </c>
      <c r="C264" s="1" t="s">
        <v>5</v>
      </c>
      <c r="D264" s="1" t="s">
        <v>73</v>
      </c>
      <c r="E264">
        <v>2.7858796296296298E-2</v>
      </c>
    </row>
    <row r="265" spans="1:5" x14ac:dyDescent="0.25">
      <c r="A265" s="1" t="s">
        <v>79</v>
      </c>
      <c r="B265" s="1" t="s">
        <v>133</v>
      </c>
      <c r="C265" s="1" t="s">
        <v>5</v>
      </c>
      <c r="D265" s="1" t="s">
        <v>14</v>
      </c>
      <c r="E265">
        <v>2.0243055555555552E-2</v>
      </c>
    </row>
    <row r="266" spans="1:5" x14ac:dyDescent="0.25">
      <c r="A266" s="1" t="s">
        <v>79</v>
      </c>
      <c r="B266" s="1" t="s">
        <v>133</v>
      </c>
      <c r="C266" s="1" t="s">
        <v>5</v>
      </c>
      <c r="D266" s="1" t="s">
        <v>65</v>
      </c>
      <c r="E266">
        <v>2.7939814814814817E-2</v>
      </c>
    </row>
    <row r="267" spans="1:5" x14ac:dyDescent="0.25">
      <c r="A267" s="1" t="s">
        <v>79</v>
      </c>
      <c r="B267" s="1" t="s">
        <v>133</v>
      </c>
      <c r="C267" s="1" t="s">
        <v>5</v>
      </c>
      <c r="D267" s="1" t="s">
        <v>42</v>
      </c>
      <c r="E267">
        <v>1.8414351851851852E-2</v>
      </c>
    </row>
    <row r="268" spans="1:5" x14ac:dyDescent="0.25">
      <c r="A268" s="1" t="s">
        <v>79</v>
      </c>
      <c r="B268" s="1" t="s">
        <v>133</v>
      </c>
      <c r="C268" s="1" t="s">
        <v>5</v>
      </c>
      <c r="D268" s="1" t="s">
        <v>76</v>
      </c>
      <c r="E268">
        <v>3.6076388888888887E-2</v>
      </c>
    </row>
    <row r="269" spans="1:5" x14ac:dyDescent="0.25">
      <c r="A269" s="1" t="s">
        <v>79</v>
      </c>
      <c r="B269" s="1" t="s">
        <v>133</v>
      </c>
      <c r="C269" s="1" t="s">
        <v>5</v>
      </c>
      <c r="D269" s="1" t="s">
        <v>48</v>
      </c>
      <c r="E269">
        <v>2.97337962962963E-2</v>
      </c>
    </row>
    <row r="270" spans="1:5" x14ac:dyDescent="0.25">
      <c r="A270" s="1" t="s">
        <v>79</v>
      </c>
      <c r="B270" s="1" t="s">
        <v>133</v>
      </c>
      <c r="C270" s="1" t="s">
        <v>5</v>
      </c>
      <c r="D270" s="1" t="s">
        <v>74</v>
      </c>
      <c r="E270">
        <v>3.3726851851851855E-2</v>
      </c>
    </row>
    <row r="271" spans="1:5" x14ac:dyDescent="0.25">
      <c r="A271" s="1" t="s">
        <v>79</v>
      </c>
      <c r="B271" s="1" t="s">
        <v>133</v>
      </c>
      <c r="C271" s="1" t="s">
        <v>5</v>
      </c>
      <c r="D271" s="1" t="s">
        <v>41</v>
      </c>
      <c r="E271">
        <v>2.8900462962962961E-2</v>
      </c>
    </row>
    <row r="272" spans="1:5" x14ac:dyDescent="0.25">
      <c r="A272" s="1" t="s">
        <v>79</v>
      </c>
      <c r="B272" s="1" t="s">
        <v>133</v>
      </c>
      <c r="C272" s="1" t="s">
        <v>5</v>
      </c>
      <c r="D272" s="1" t="s">
        <v>19</v>
      </c>
      <c r="E272">
        <v>1.4965277777777779E-2</v>
      </c>
    </row>
    <row r="273" spans="1:5" x14ac:dyDescent="0.25">
      <c r="A273" s="1" t="s">
        <v>79</v>
      </c>
      <c r="B273" s="1" t="s">
        <v>133</v>
      </c>
      <c r="C273" s="1" t="s">
        <v>5</v>
      </c>
      <c r="D273" s="1" t="s">
        <v>68</v>
      </c>
      <c r="E273">
        <v>2.2164351851851852E-2</v>
      </c>
    </row>
    <row r="274" spans="1:5" x14ac:dyDescent="0.25">
      <c r="A274" s="1" t="s">
        <v>79</v>
      </c>
      <c r="B274" s="1" t="s">
        <v>133</v>
      </c>
      <c r="C274" s="1" t="s">
        <v>5</v>
      </c>
      <c r="D274" s="1" t="s">
        <v>21</v>
      </c>
      <c r="E274">
        <v>1.4872685185185185E-2</v>
      </c>
    </row>
    <row r="275" spans="1:5" x14ac:dyDescent="0.25">
      <c r="A275" s="1" t="s">
        <v>79</v>
      </c>
      <c r="B275" s="1" t="s">
        <v>133</v>
      </c>
      <c r="C275" s="1" t="s">
        <v>17</v>
      </c>
      <c r="D275" s="1" t="s">
        <v>18</v>
      </c>
      <c r="E275">
        <v>3.6944444444444446E-2</v>
      </c>
    </row>
    <row r="276" spans="1:5" x14ac:dyDescent="0.25">
      <c r="A276" s="1" t="s">
        <v>79</v>
      </c>
      <c r="B276" s="1" t="s">
        <v>133</v>
      </c>
      <c r="C276" s="1" t="s">
        <v>17</v>
      </c>
      <c r="D276" s="1" t="s">
        <v>93</v>
      </c>
      <c r="E276">
        <v>3.936342592592592E-2</v>
      </c>
    </row>
    <row r="277" spans="1:5" x14ac:dyDescent="0.25">
      <c r="A277" s="1" t="s">
        <v>79</v>
      </c>
      <c r="B277" s="1" t="s">
        <v>133</v>
      </c>
      <c r="C277" s="1" t="s">
        <v>17</v>
      </c>
      <c r="D277" s="1" t="s">
        <v>9</v>
      </c>
      <c r="E277">
        <v>2.8784722222222225E-2</v>
      </c>
    </row>
    <row r="278" spans="1:5" x14ac:dyDescent="0.25">
      <c r="A278" s="1" t="s">
        <v>79</v>
      </c>
      <c r="B278" s="1" t="s">
        <v>133</v>
      </c>
      <c r="C278" s="1" t="s">
        <v>17</v>
      </c>
      <c r="D278" s="1" t="s">
        <v>92</v>
      </c>
      <c r="E278">
        <v>4.6863425925925926E-2</v>
      </c>
    </row>
    <row r="279" spans="1:5" x14ac:dyDescent="0.25">
      <c r="A279" s="1" t="s">
        <v>79</v>
      </c>
      <c r="B279" s="1" t="s">
        <v>133</v>
      </c>
      <c r="C279" s="1" t="s">
        <v>17</v>
      </c>
      <c r="D279" s="1" t="s">
        <v>8</v>
      </c>
      <c r="E279">
        <v>5.1099537037037034E-2</v>
      </c>
    </row>
    <row r="280" spans="1:5" x14ac:dyDescent="0.25">
      <c r="A280" s="1" t="s">
        <v>79</v>
      </c>
      <c r="B280" s="1" t="s">
        <v>133</v>
      </c>
      <c r="C280" s="1" t="s">
        <v>17</v>
      </c>
      <c r="D280" s="1" t="s">
        <v>42</v>
      </c>
      <c r="E280">
        <v>3.5416666666666666E-2</v>
      </c>
    </row>
    <row r="281" spans="1:5" x14ac:dyDescent="0.25">
      <c r="A281" s="1" t="s">
        <v>79</v>
      </c>
      <c r="B281" s="1" t="s">
        <v>133</v>
      </c>
      <c r="C281" s="1" t="s">
        <v>17</v>
      </c>
      <c r="D281" s="1" t="s">
        <v>10</v>
      </c>
      <c r="E281">
        <v>3.577546296296296E-2</v>
      </c>
    </row>
    <row r="282" spans="1:5" x14ac:dyDescent="0.25">
      <c r="A282" s="1" t="s">
        <v>79</v>
      </c>
      <c r="B282" s="1" t="s">
        <v>133</v>
      </c>
      <c r="C282" s="1" t="s">
        <v>17</v>
      </c>
      <c r="D282" s="1" t="s">
        <v>58</v>
      </c>
      <c r="E282">
        <v>2.297453703703704E-2</v>
      </c>
    </row>
    <row r="283" spans="1:5" x14ac:dyDescent="0.25">
      <c r="A283" s="1" t="s">
        <v>79</v>
      </c>
      <c r="B283" s="1" t="s">
        <v>133</v>
      </c>
      <c r="C283" s="1" t="s">
        <v>17</v>
      </c>
      <c r="D283" s="1" t="s">
        <v>19</v>
      </c>
      <c r="E283">
        <v>2.7662037037037041E-2</v>
      </c>
    </row>
    <row r="284" spans="1:5" x14ac:dyDescent="0.25">
      <c r="A284" s="1" t="s">
        <v>79</v>
      </c>
      <c r="B284" s="1" t="s">
        <v>133</v>
      </c>
      <c r="C284" s="1" t="s">
        <v>17</v>
      </c>
      <c r="D284" s="1" t="s">
        <v>21</v>
      </c>
      <c r="E284">
        <v>2.2916666666666669E-2</v>
      </c>
    </row>
    <row r="285" spans="1:5" x14ac:dyDescent="0.25">
      <c r="A285" s="1" t="s">
        <v>79</v>
      </c>
      <c r="B285" s="1" t="s">
        <v>133</v>
      </c>
      <c r="C285" s="1" t="s">
        <v>44</v>
      </c>
      <c r="D285" s="1" t="s">
        <v>18</v>
      </c>
      <c r="E285">
        <v>1.4340277777777776E-2</v>
      </c>
    </row>
    <row r="286" spans="1:5" x14ac:dyDescent="0.25">
      <c r="A286" s="1" t="s">
        <v>79</v>
      </c>
      <c r="B286" s="1" t="s">
        <v>133</v>
      </c>
      <c r="C286" s="1" t="s">
        <v>44</v>
      </c>
      <c r="D286" s="1" t="s">
        <v>23</v>
      </c>
      <c r="E286">
        <v>1.3946759259259258E-2</v>
      </c>
    </row>
    <row r="287" spans="1:5" x14ac:dyDescent="0.25">
      <c r="A287" s="1" t="s">
        <v>79</v>
      </c>
      <c r="B287" s="1" t="s">
        <v>133</v>
      </c>
      <c r="C287" s="1" t="s">
        <v>44</v>
      </c>
      <c r="D287" s="1" t="s">
        <v>93</v>
      </c>
      <c r="E287">
        <v>1.2974537037037036E-2</v>
      </c>
    </row>
    <row r="288" spans="1:5" x14ac:dyDescent="0.25">
      <c r="A288" s="1" t="s">
        <v>79</v>
      </c>
      <c r="B288" s="1" t="s">
        <v>133</v>
      </c>
      <c r="C288" s="1" t="s">
        <v>44</v>
      </c>
      <c r="D288" s="1" t="s">
        <v>9</v>
      </c>
      <c r="E288">
        <v>1.0613425925925927E-2</v>
      </c>
    </row>
    <row r="289" spans="1:5" x14ac:dyDescent="0.25">
      <c r="A289" s="1" t="s">
        <v>79</v>
      </c>
      <c r="B289" s="1" t="s">
        <v>133</v>
      </c>
      <c r="C289" s="1" t="s">
        <v>44</v>
      </c>
      <c r="D289" s="1" t="s">
        <v>27</v>
      </c>
      <c r="E289">
        <v>1.34375E-2</v>
      </c>
    </row>
    <row r="290" spans="1:5" x14ac:dyDescent="0.25">
      <c r="A290" s="1" t="s">
        <v>79</v>
      </c>
      <c r="B290" s="1" t="s">
        <v>133</v>
      </c>
      <c r="C290" s="1" t="s">
        <v>44</v>
      </c>
      <c r="D290" s="1" t="s">
        <v>57</v>
      </c>
      <c r="E290">
        <v>4.7129629629629625E-2</v>
      </c>
    </row>
    <row r="291" spans="1:5" x14ac:dyDescent="0.25">
      <c r="A291" s="1" t="s">
        <v>79</v>
      </c>
      <c r="B291" s="1" t="s">
        <v>133</v>
      </c>
      <c r="C291" s="1" t="s">
        <v>44</v>
      </c>
      <c r="D291" s="1" t="s">
        <v>14</v>
      </c>
      <c r="E291">
        <v>1.4444444444444446E-2</v>
      </c>
    </row>
    <row r="292" spans="1:5" x14ac:dyDescent="0.25">
      <c r="A292" s="1" t="s">
        <v>79</v>
      </c>
      <c r="B292" s="1" t="s">
        <v>133</v>
      </c>
      <c r="C292" s="1" t="s">
        <v>44</v>
      </c>
      <c r="D292" s="1" t="s">
        <v>91</v>
      </c>
      <c r="E292">
        <v>1.4756944444444446E-2</v>
      </c>
    </row>
    <row r="293" spans="1:5" x14ac:dyDescent="0.25">
      <c r="A293" s="1" t="s">
        <v>79</v>
      </c>
      <c r="B293" s="1" t="s">
        <v>133</v>
      </c>
      <c r="C293" s="1" t="s">
        <v>44</v>
      </c>
      <c r="D293" s="1" t="s">
        <v>19</v>
      </c>
      <c r="E293">
        <v>9.9421296296296289E-3</v>
      </c>
    </row>
    <row r="294" spans="1:5" x14ac:dyDescent="0.25">
      <c r="A294" s="1" t="s">
        <v>79</v>
      </c>
      <c r="B294" s="1" t="s">
        <v>133</v>
      </c>
      <c r="C294" s="1" t="s">
        <v>44</v>
      </c>
      <c r="D294" s="1" t="s">
        <v>21</v>
      </c>
      <c r="E294">
        <v>1.0208333333333333E-2</v>
      </c>
    </row>
    <row r="295" spans="1:5" x14ac:dyDescent="0.25">
      <c r="A295" s="1" t="s">
        <v>24</v>
      </c>
      <c r="B295" s="1" t="s">
        <v>130</v>
      </c>
      <c r="C295" s="1" t="s">
        <v>5</v>
      </c>
      <c r="D295" s="1" t="s">
        <v>100</v>
      </c>
      <c r="E295">
        <v>9.8611111111111104E-3</v>
      </c>
    </row>
    <row r="296" spans="1:5" x14ac:dyDescent="0.25">
      <c r="A296" s="1" t="s">
        <v>24</v>
      </c>
      <c r="B296" s="1" t="s">
        <v>130</v>
      </c>
      <c r="C296" s="1" t="s">
        <v>5</v>
      </c>
      <c r="D296" s="1" t="s">
        <v>29</v>
      </c>
      <c r="E296">
        <v>1.0752314814814814E-2</v>
      </c>
    </row>
    <row r="297" spans="1:5" x14ac:dyDescent="0.25">
      <c r="A297" s="1" t="s">
        <v>24</v>
      </c>
      <c r="B297" s="1" t="s">
        <v>130</v>
      </c>
      <c r="C297" s="1" t="s">
        <v>5</v>
      </c>
      <c r="D297" s="1" t="s">
        <v>18</v>
      </c>
      <c r="E297">
        <v>8.1944444444444452E-3</v>
      </c>
    </row>
    <row r="298" spans="1:5" x14ac:dyDescent="0.25">
      <c r="A298" s="1" t="s">
        <v>24</v>
      </c>
      <c r="B298" s="1" t="s">
        <v>130</v>
      </c>
      <c r="C298" s="1" t="s">
        <v>5</v>
      </c>
      <c r="D298" s="1" t="s">
        <v>16</v>
      </c>
      <c r="E298">
        <v>1.0752314814814814E-2</v>
      </c>
    </row>
    <row r="299" spans="1:5" x14ac:dyDescent="0.25">
      <c r="A299" s="1" t="s">
        <v>24</v>
      </c>
      <c r="B299" s="1" t="s">
        <v>130</v>
      </c>
      <c r="C299" s="1" t="s">
        <v>5</v>
      </c>
      <c r="D299" s="1" t="s">
        <v>23</v>
      </c>
      <c r="E299">
        <v>1.0543981481481481E-2</v>
      </c>
    </row>
    <row r="300" spans="1:5" x14ac:dyDescent="0.25">
      <c r="A300" s="1" t="s">
        <v>24</v>
      </c>
      <c r="B300" s="1" t="s">
        <v>130</v>
      </c>
      <c r="C300" s="1" t="s">
        <v>5</v>
      </c>
      <c r="D300" s="1" t="s">
        <v>98</v>
      </c>
      <c r="E300">
        <v>1.1805555555555555E-2</v>
      </c>
    </row>
    <row r="301" spans="1:5" x14ac:dyDescent="0.25">
      <c r="A301" s="1" t="s">
        <v>24</v>
      </c>
      <c r="B301" s="1" t="s">
        <v>130</v>
      </c>
      <c r="C301" s="1" t="s">
        <v>5</v>
      </c>
      <c r="D301" s="1" t="s">
        <v>9</v>
      </c>
      <c r="E301">
        <v>8.1944444444444452E-3</v>
      </c>
    </row>
    <row r="302" spans="1:5" x14ac:dyDescent="0.25">
      <c r="A302" s="1" t="s">
        <v>24</v>
      </c>
      <c r="B302" s="1" t="s">
        <v>130</v>
      </c>
      <c r="C302" s="1" t="s">
        <v>5</v>
      </c>
      <c r="D302" s="1" t="s">
        <v>63</v>
      </c>
      <c r="E302">
        <v>9.5949074074074079E-3</v>
      </c>
    </row>
    <row r="303" spans="1:5" x14ac:dyDescent="0.25">
      <c r="A303" s="1" t="s">
        <v>24</v>
      </c>
      <c r="B303" s="1" t="s">
        <v>130</v>
      </c>
      <c r="C303" s="1" t="s">
        <v>5</v>
      </c>
      <c r="D303" s="1" t="s">
        <v>12</v>
      </c>
      <c r="E303">
        <v>1.0543981481481481E-2</v>
      </c>
    </row>
    <row r="304" spans="1:5" x14ac:dyDescent="0.25">
      <c r="A304" s="1" t="s">
        <v>24</v>
      </c>
      <c r="B304" s="1" t="s">
        <v>130</v>
      </c>
      <c r="C304" s="1" t="s">
        <v>5</v>
      </c>
      <c r="D304" s="1" t="s">
        <v>27</v>
      </c>
      <c r="E304">
        <v>1.0543981481481481E-2</v>
      </c>
    </row>
    <row r="305" spans="1:5" x14ac:dyDescent="0.25">
      <c r="A305" s="1" t="s">
        <v>24</v>
      </c>
      <c r="B305" s="1" t="s">
        <v>130</v>
      </c>
      <c r="C305" s="1" t="s">
        <v>5</v>
      </c>
      <c r="D305" s="1" t="s">
        <v>25</v>
      </c>
      <c r="E305">
        <v>9.5949074074074079E-3</v>
      </c>
    </row>
    <row r="306" spans="1:5" x14ac:dyDescent="0.25">
      <c r="A306" s="1" t="s">
        <v>24</v>
      </c>
      <c r="B306" s="1" t="s">
        <v>130</v>
      </c>
      <c r="C306" s="1" t="s">
        <v>5</v>
      </c>
      <c r="D306" s="1" t="s">
        <v>7</v>
      </c>
      <c r="E306">
        <v>9.5949074074074079E-3</v>
      </c>
    </row>
    <row r="307" spans="1:5" x14ac:dyDescent="0.25">
      <c r="A307" s="1" t="s">
        <v>24</v>
      </c>
      <c r="B307" s="1" t="s">
        <v>130</v>
      </c>
      <c r="C307" s="1" t="s">
        <v>5</v>
      </c>
      <c r="D307" s="1" t="s">
        <v>45</v>
      </c>
      <c r="E307">
        <v>9.5949074074074079E-3</v>
      </c>
    </row>
    <row r="308" spans="1:5" x14ac:dyDescent="0.25">
      <c r="A308" s="1" t="s">
        <v>24</v>
      </c>
      <c r="B308" s="1" t="s">
        <v>130</v>
      </c>
      <c r="C308" s="1" t="s">
        <v>5</v>
      </c>
      <c r="D308" s="1" t="s">
        <v>8</v>
      </c>
      <c r="E308">
        <v>1.0543981481481481E-2</v>
      </c>
    </row>
    <row r="309" spans="1:5" x14ac:dyDescent="0.25">
      <c r="A309" s="1" t="s">
        <v>24</v>
      </c>
      <c r="B309" s="1" t="s">
        <v>130</v>
      </c>
      <c r="C309" s="1" t="s">
        <v>5</v>
      </c>
      <c r="D309" s="1" t="s">
        <v>14</v>
      </c>
      <c r="E309">
        <v>1.1805555555555555E-2</v>
      </c>
    </row>
    <row r="310" spans="1:5" x14ac:dyDescent="0.25">
      <c r="A310" s="1" t="s">
        <v>24</v>
      </c>
      <c r="B310" s="1" t="s">
        <v>130</v>
      </c>
      <c r="C310" s="1" t="s">
        <v>5</v>
      </c>
      <c r="D310" s="1" t="s">
        <v>42</v>
      </c>
      <c r="E310">
        <v>1.0752314814814814E-2</v>
      </c>
    </row>
    <row r="311" spans="1:5" x14ac:dyDescent="0.25">
      <c r="A311" s="1" t="s">
        <v>24</v>
      </c>
      <c r="B311" s="1" t="s">
        <v>130</v>
      </c>
      <c r="C311" s="1" t="s">
        <v>5</v>
      </c>
      <c r="D311" s="1" t="s">
        <v>10</v>
      </c>
      <c r="E311">
        <v>8.773148148148148E-3</v>
      </c>
    </row>
    <row r="312" spans="1:5" x14ac:dyDescent="0.25">
      <c r="A312" s="1" t="s">
        <v>24</v>
      </c>
      <c r="B312" s="1" t="s">
        <v>130</v>
      </c>
      <c r="C312" s="1" t="s">
        <v>5</v>
      </c>
      <c r="D312" s="1" t="s">
        <v>48</v>
      </c>
      <c r="E312">
        <v>1.0833333333333334E-2</v>
      </c>
    </row>
    <row r="313" spans="1:5" x14ac:dyDescent="0.25">
      <c r="A313" s="1" t="s">
        <v>24</v>
      </c>
      <c r="B313" s="1" t="s">
        <v>130</v>
      </c>
      <c r="C313" s="1" t="s">
        <v>5</v>
      </c>
      <c r="D313" s="1" t="s">
        <v>58</v>
      </c>
      <c r="E313">
        <v>8.773148148148148E-3</v>
      </c>
    </row>
    <row r="314" spans="1:5" x14ac:dyDescent="0.25">
      <c r="A314" s="1" t="s">
        <v>24</v>
      </c>
      <c r="B314" s="1" t="s">
        <v>130</v>
      </c>
      <c r="C314" s="1" t="s">
        <v>5</v>
      </c>
      <c r="D314" s="1" t="s">
        <v>41</v>
      </c>
      <c r="E314">
        <v>1.0833333333333334E-2</v>
      </c>
    </row>
    <row r="315" spans="1:5" x14ac:dyDescent="0.25">
      <c r="A315" s="1" t="s">
        <v>24</v>
      </c>
      <c r="B315" s="1" t="s">
        <v>130</v>
      </c>
      <c r="C315" s="1" t="s">
        <v>5</v>
      </c>
      <c r="D315" s="1" t="s">
        <v>19</v>
      </c>
      <c r="E315">
        <v>8.1944444444444452E-3</v>
      </c>
    </row>
    <row r="316" spans="1:5" x14ac:dyDescent="0.25">
      <c r="A316" s="1" t="s">
        <v>24</v>
      </c>
      <c r="B316" s="1" t="s">
        <v>130</v>
      </c>
      <c r="C316" s="1" t="s">
        <v>5</v>
      </c>
      <c r="D316" s="1" t="s">
        <v>21</v>
      </c>
      <c r="E316">
        <v>8.1944444444444452E-3</v>
      </c>
    </row>
    <row r="317" spans="1:5" x14ac:dyDescent="0.25">
      <c r="A317" s="1" t="s">
        <v>24</v>
      </c>
      <c r="B317" s="1" t="s">
        <v>130</v>
      </c>
      <c r="C317" s="1" t="s">
        <v>5</v>
      </c>
      <c r="D317" s="1" t="s">
        <v>11</v>
      </c>
      <c r="E317">
        <v>1.0752314814814814E-2</v>
      </c>
    </row>
    <row r="318" spans="1:5" x14ac:dyDescent="0.25">
      <c r="A318" s="1" t="s">
        <v>24</v>
      </c>
      <c r="B318" s="1" t="s">
        <v>130</v>
      </c>
      <c r="C318" s="1" t="s">
        <v>17</v>
      </c>
      <c r="D318" s="1" t="s">
        <v>18</v>
      </c>
      <c r="E318">
        <v>1.074074074074074E-2</v>
      </c>
    </row>
    <row r="319" spans="1:5" x14ac:dyDescent="0.25">
      <c r="A319" s="1" t="s">
        <v>24</v>
      </c>
      <c r="B319" s="1" t="s">
        <v>130</v>
      </c>
      <c r="C319" s="1" t="s">
        <v>17</v>
      </c>
      <c r="D319" s="1" t="s">
        <v>23</v>
      </c>
      <c r="E319">
        <v>1.2048611111111112E-2</v>
      </c>
    </row>
    <row r="320" spans="1:5" x14ac:dyDescent="0.25">
      <c r="A320" s="1" t="s">
        <v>24</v>
      </c>
      <c r="B320" s="1" t="s">
        <v>130</v>
      </c>
      <c r="C320" s="1" t="s">
        <v>17</v>
      </c>
      <c r="D320" s="1" t="s">
        <v>9</v>
      </c>
      <c r="E320">
        <v>1.074074074074074E-2</v>
      </c>
    </row>
    <row r="321" spans="1:5" x14ac:dyDescent="0.25">
      <c r="A321" s="1" t="s">
        <v>24</v>
      </c>
      <c r="B321" s="1" t="s">
        <v>130</v>
      </c>
      <c r="C321" s="1" t="s">
        <v>17</v>
      </c>
      <c r="D321" s="1" t="s">
        <v>293</v>
      </c>
      <c r="E321">
        <v>1.3402777777777777E-2</v>
      </c>
    </row>
    <row r="322" spans="1:5" x14ac:dyDescent="0.25">
      <c r="A322" s="1" t="s">
        <v>24</v>
      </c>
      <c r="B322" s="1" t="s">
        <v>130</v>
      </c>
      <c r="C322" s="1" t="s">
        <v>17</v>
      </c>
      <c r="D322" s="1" t="s">
        <v>8</v>
      </c>
      <c r="E322">
        <v>1.2048611111111112E-2</v>
      </c>
    </row>
    <row r="323" spans="1:5" x14ac:dyDescent="0.25">
      <c r="A323" s="1" t="s">
        <v>24</v>
      </c>
      <c r="B323" s="1" t="s">
        <v>130</v>
      </c>
      <c r="C323" s="1" t="s">
        <v>17</v>
      </c>
      <c r="D323" s="1" t="s">
        <v>32</v>
      </c>
      <c r="E323">
        <v>1.0972222222222223E-2</v>
      </c>
    </row>
    <row r="324" spans="1:5" x14ac:dyDescent="0.25">
      <c r="A324" s="1" t="s">
        <v>24</v>
      </c>
      <c r="B324" s="1" t="s">
        <v>130</v>
      </c>
      <c r="C324" s="1" t="s">
        <v>17</v>
      </c>
      <c r="D324" s="1" t="s">
        <v>296</v>
      </c>
      <c r="E324">
        <v>1.3402777777777777E-2</v>
      </c>
    </row>
    <row r="325" spans="1:5" x14ac:dyDescent="0.25">
      <c r="A325" s="1" t="s">
        <v>24</v>
      </c>
      <c r="B325" s="1" t="s">
        <v>130</v>
      </c>
      <c r="C325" s="1" t="s">
        <v>17</v>
      </c>
      <c r="D325" s="1" t="s">
        <v>14</v>
      </c>
      <c r="E325">
        <v>1.2048611111111112E-2</v>
      </c>
    </row>
    <row r="326" spans="1:5" x14ac:dyDescent="0.25">
      <c r="A326" s="1" t="s">
        <v>24</v>
      </c>
      <c r="B326" s="1" t="s">
        <v>130</v>
      </c>
      <c r="C326" s="1" t="s">
        <v>17</v>
      </c>
      <c r="D326" s="1" t="s">
        <v>10</v>
      </c>
      <c r="E326">
        <v>1.074074074074074E-2</v>
      </c>
    </row>
    <row r="327" spans="1:5" x14ac:dyDescent="0.25">
      <c r="A327" s="1" t="s">
        <v>24</v>
      </c>
      <c r="B327" s="1" t="s">
        <v>130</v>
      </c>
      <c r="C327" s="1" t="s">
        <v>17</v>
      </c>
      <c r="D327" s="1" t="s">
        <v>91</v>
      </c>
      <c r="E327">
        <v>1.3402777777777777E-2</v>
      </c>
    </row>
    <row r="328" spans="1:5" x14ac:dyDescent="0.25">
      <c r="A328" s="1" t="s">
        <v>24</v>
      </c>
      <c r="B328" s="1" t="s">
        <v>130</v>
      </c>
      <c r="C328" s="1" t="s">
        <v>17</v>
      </c>
      <c r="D328" s="1" t="s">
        <v>298</v>
      </c>
      <c r="E328">
        <v>1.3402777777777777E-2</v>
      </c>
    </row>
    <row r="329" spans="1:5" x14ac:dyDescent="0.25">
      <c r="A329" s="1" t="s">
        <v>24</v>
      </c>
      <c r="B329" s="1" t="s">
        <v>130</v>
      </c>
      <c r="C329" s="1" t="s">
        <v>17</v>
      </c>
      <c r="D329" s="1" t="s">
        <v>128</v>
      </c>
      <c r="E329">
        <v>1.136574074074074E-2</v>
      </c>
    </row>
    <row r="330" spans="1:5" x14ac:dyDescent="0.25">
      <c r="A330" s="1" t="s">
        <v>24</v>
      </c>
      <c r="B330" s="1" t="s">
        <v>130</v>
      </c>
      <c r="C330" s="1" t="s">
        <v>17</v>
      </c>
      <c r="D330" s="1" t="s">
        <v>58</v>
      </c>
      <c r="E330">
        <v>1.1261574074074071E-2</v>
      </c>
    </row>
    <row r="331" spans="1:5" x14ac:dyDescent="0.25">
      <c r="A331" s="1" t="s">
        <v>24</v>
      </c>
      <c r="B331" s="1" t="s">
        <v>130</v>
      </c>
      <c r="C331" s="1" t="s">
        <v>17</v>
      </c>
      <c r="D331" s="1" t="s">
        <v>41</v>
      </c>
      <c r="E331">
        <v>1.2048611111111112E-2</v>
      </c>
    </row>
    <row r="332" spans="1:5" x14ac:dyDescent="0.25">
      <c r="A332" s="1" t="s">
        <v>24</v>
      </c>
      <c r="B332" s="1" t="s">
        <v>130</v>
      </c>
      <c r="C332" s="1" t="s">
        <v>17</v>
      </c>
      <c r="D332" s="1" t="s">
        <v>19</v>
      </c>
      <c r="E332">
        <v>1.074074074074074E-2</v>
      </c>
    </row>
    <row r="333" spans="1:5" x14ac:dyDescent="0.25">
      <c r="A333" s="1" t="s">
        <v>24</v>
      </c>
      <c r="B333" s="1" t="s">
        <v>130</v>
      </c>
      <c r="C333" s="1" t="s">
        <v>17</v>
      </c>
      <c r="D333" s="1" t="s">
        <v>21</v>
      </c>
      <c r="E333">
        <v>1.136574074074074E-2</v>
      </c>
    </row>
    <row r="334" spans="1:5" x14ac:dyDescent="0.25">
      <c r="A334" s="1" t="s">
        <v>24</v>
      </c>
      <c r="B334" s="1" t="s">
        <v>130</v>
      </c>
      <c r="C334" s="1" t="s">
        <v>17</v>
      </c>
      <c r="D334" s="1" t="s">
        <v>33</v>
      </c>
      <c r="E334">
        <v>1.1261574074074071E-2</v>
      </c>
    </row>
    <row r="335" spans="1:5" x14ac:dyDescent="0.25">
      <c r="A335" s="1" t="s">
        <v>50</v>
      </c>
      <c r="B335" s="1" t="s">
        <v>132</v>
      </c>
      <c r="C335" s="1" t="s">
        <v>5</v>
      </c>
      <c r="D335" s="1" t="s">
        <v>87</v>
      </c>
      <c r="E335">
        <v>1.9594907407407405E-2</v>
      </c>
    </row>
    <row r="336" spans="1:5" x14ac:dyDescent="0.25">
      <c r="A336" s="1" t="s">
        <v>50</v>
      </c>
      <c r="B336" s="1" t="s">
        <v>132</v>
      </c>
      <c r="C336" s="1" t="s">
        <v>5</v>
      </c>
      <c r="D336" s="1" t="s">
        <v>29</v>
      </c>
      <c r="E336">
        <v>1.7326388888888888E-2</v>
      </c>
    </row>
    <row r="337" spans="1:5" x14ac:dyDescent="0.25">
      <c r="A337" s="1" t="s">
        <v>50</v>
      </c>
      <c r="B337" s="1" t="s">
        <v>132</v>
      </c>
      <c r="C337" s="1" t="s">
        <v>5</v>
      </c>
      <c r="D337" s="1" t="s">
        <v>13</v>
      </c>
      <c r="E337">
        <v>1.9039351851851852E-2</v>
      </c>
    </row>
    <row r="338" spans="1:5" x14ac:dyDescent="0.25">
      <c r="A338" s="1" t="s">
        <v>50</v>
      </c>
      <c r="B338" s="1" t="s">
        <v>132</v>
      </c>
      <c r="C338" s="1" t="s">
        <v>5</v>
      </c>
      <c r="D338" s="1" t="s">
        <v>18</v>
      </c>
      <c r="E338">
        <v>1.8749999999999999E-2</v>
      </c>
    </row>
    <row r="339" spans="1:5" x14ac:dyDescent="0.25">
      <c r="A339" s="1" t="s">
        <v>50</v>
      </c>
      <c r="B339" s="1" t="s">
        <v>132</v>
      </c>
      <c r="C339" s="1" t="s">
        <v>5</v>
      </c>
      <c r="D339" s="1" t="s">
        <v>16</v>
      </c>
      <c r="E339">
        <v>3.1412037037037037E-2</v>
      </c>
    </row>
    <row r="340" spans="1:5" x14ac:dyDescent="0.25">
      <c r="A340" s="1" t="s">
        <v>50</v>
      </c>
      <c r="B340" s="1" t="s">
        <v>132</v>
      </c>
      <c r="C340" s="1" t="s">
        <v>5</v>
      </c>
      <c r="D340" s="1" t="s">
        <v>51</v>
      </c>
      <c r="E340">
        <v>3.1412037037037037E-2</v>
      </c>
    </row>
    <row r="341" spans="1:5" x14ac:dyDescent="0.25">
      <c r="A341" s="1" t="s">
        <v>50</v>
      </c>
      <c r="B341" s="1" t="s">
        <v>132</v>
      </c>
      <c r="C341" s="1" t="s">
        <v>5</v>
      </c>
      <c r="D341" s="1" t="s">
        <v>98</v>
      </c>
      <c r="E341">
        <v>2.119212962962963E-2</v>
      </c>
    </row>
    <row r="342" spans="1:5" x14ac:dyDescent="0.25">
      <c r="A342" s="1" t="s">
        <v>50</v>
      </c>
      <c r="B342" s="1" t="s">
        <v>132</v>
      </c>
      <c r="C342" s="1" t="s">
        <v>5</v>
      </c>
      <c r="D342" s="1" t="s">
        <v>9</v>
      </c>
      <c r="E342">
        <v>1.539351851851852E-2</v>
      </c>
    </row>
    <row r="343" spans="1:5" x14ac:dyDescent="0.25">
      <c r="A343" s="1" t="s">
        <v>50</v>
      </c>
      <c r="B343" s="1" t="s">
        <v>132</v>
      </c>
      <c r="C343" s="1" t="s">
        <v>5</v>
      </c>
      <c r="D343" s="1" t="s">
        <v>75</v>
      </c>
      <c r="E343">
        <v>2.5497685185185189E-2</v>
      </c>
    </row>
    <row r="344" spans="1:5" x14ac:dyDescent="0.25">
      <c r="A344" s="1" t="s">
        <v>50</v>
      </c>
      <c r="B344" s="1" t="s">
        <v>132</v>
      </c>
      <c r="C344" s="1" t="s">
        <v>5</v>
      </c>
      <c r="D344" s="1" t="s">
        <v>22</v>
      </c>
      <c r="E344">
        <v>2.4999999999999998E-2</v>
      </c>
    </row>
    <row r="345" spans="1:5" x14ac:dyDescent="0.25">
      <c r="A345" s="1" t="s">
        <v>50</v>
      </c>
      <c r="B345" s="1" t="s">
        <v>132</v>
      </c>
      <c r="C345" s="1" t="s">
        <v>5</v>
      </c>
      <c r="D345" s="1" t="s">
        <v>27</v>
      </c>
      <c r="E345">
        <v>2.0370370370370369E-2</v>
      </c>
    </row>
    <row r="346" spans="1:5" x14ac:dyDescent="0.25">
      <c r="A346" s="1" t="s">
        <v>50</v>
      </c>
      <c r="B346" s="1" t="s">
        <v>132</v>
      </c>
      <c r="C346" s="1" t="s">
        <v>5</v>
      </c>
      <c r="D346" s="1" t="s">
        <v>101</v>
      </c>
      <c r="E346">
        <v>1.9039351851851852E-2</v>
      </c>
    </row>
    <row r="347" spans="1:5" x14ac:dyDescent="0.25">
      <c r="A347" s="1" t="s">
        <v>50</v>
      </c>
      <c r="B347" s="1" t="s">
        <v>132</v>
      </c>
      <c r="C347" s="1" t="s">
        <v>5</v>
      </c>
      <c r="D347" s="1" t="s">
        <v>8</v>
      </c>
      <c r="E347">
        <v>2.0370370370370369E-2</v>
      </c>
    </row>
    <row r="348" spans="1:5" x14ac:dyDescent="0.25">
      <c r="A348" s="1" t="s">
        <v>50</v>
      </c>
      <c r="B348" s="1" t="s">
        <v>132</v>
      </c>
      <c r="C348" s="1" t="s">
        <v>5</v>
      </c>
      <c r="D348" s="1" t="s">
        <v>15</v>
      </c>
      <c r="E348">
        <v>2.4999999999999998E-2</v>
      </c>
    </row>
    <row r="349" spans="1:5" x14ac:dyDescent="0.25">
      <c r="A349" s="1" t="s">
        <v>50</v>
      </c>
      <c r="B349" s="1" t="s">
        <v>132</v>
      </c>
      <c r="C349" s="1" t="s">
        <v>5</v>
      </c>
      <c r="D349" s="1" t="s">
        <v>14</v>
      </c>
      <c r="E349">
        <v>2.3796296296296298E-2</v>
      </c>
    </row>
    <row r="350" spans="1:5" x14ac:dyDescent="0.25">
      <c r="A350" s="1" t="s">
        <v>50</v>
      </c>
      <c r="B350" s="1" t="s">
        <v>132</v>
      </c>
      <c r="C350" s="1" t="s">
        <v>5</v>
      </c>
      <c r="D350" s="1" t="s">
        <v>42</v>
      </c>
      <c r="E350">
        <v>1.7326388888888888E-2</v>
      </c>
    </row>
    <row r="351" spans="1:5" x14ac:dyDescent="0.25">
      <c r="A351" s="1" t="s">
        <v>50</v>
      </c>
      <c r="B351" s="1" t="s">
        <v>132</v>
      </c>
      <c r="C351" s="1" t="s">
        <v>5</v>
      </c>
      <c r="D351" s="1" t="s">
        <v>10</v>
      </c>
      <c r="E351">
        <v>2.3483796296296298E-2</v>
      </c>
    </row>
    <row r="352" spans="1:5" x14ac:dyDescent="0.25">
      <c r="A352" s="1" t="s">
        <v>50</v>
      </c>
      <c r="B352" s="1" t="s">
        <v>132</v>
      </c>
      <c r="C352" s="1" t="s">
        <v>5</v>
      </c>
      <c r="D352" s="1" t="s">
        <v>91</v>
      </c>
      <c r="E352">
        <v>1.7962962962962962E-2</v>
      </c>
    </row>
    <row r="353" spans="1:5" x14ac:dyDescent="0.25">
      <c r="A353" s="1" t="s">
        <v>50</v>
      </c>
      <c r="B353" s="1" t="s">
        <v>132</v>
      </c>
      <c r="C353" s="1" t="s">
        <v>5</v>
      </c>
      <c r="D353" s="1" t="s">
        <v>58</v>
      </c>
      <c r="E353">
        <v>1.7962962962962962E-2</v>
      </c>
    </row>
    <row r="354" spans="1:5" x14ac:dyDescent="0.25">
      <c r="A354" s="1" t="s">
        <v>50</v>
      </c>
      <c r="B354" s="1" t="s">
        <v>132</v>
      </c>
      <c r="C354" s="1" t="s">
        <v>5</v>
      </c>
      <c r="D354" s="1" t="s">
        <v>41</v>
      </c>
      <c r="E354">
        <v>2.3796296296296298E-2</v>
      </c>
    </row>
    <row r="355" spans="1:5" x14ac:dyDescent="0.25">
      <c r="A355" s="1" t="s">
        <v>50</v>
      </c>
      <c r="B355" s="1" t="s">
        <v>132</v>
      </c>
      <c r="C355" s="1" t="s">
        <v>5</v>
      </c>
      <c r="D355" s="1" t="s">
        <v>19</v>
      </c>
      <c r="E355">
        <v>1.5694444444444445E-2</v>
      </c>
    </row>
    <row r="356" spans="1:5" x14ac:dyDescent="0.25">
      <c r="A356" s="1" t="s">
        <v>50</v>
      </c>
      <c r="B356" s="1" t="s">
        <v>132</v>
      </c>
      <c r="C356" s="1" t="s">
        <v>5</v>
      </c>
      <c r="D356" s="1" t="s">
        <v>21</v>
      </c>
      <c r="E356">
        <v>1.539351851851852E-2</v>
      </c>
    </row>
    <row r="357" spans="1:5" x14ac:dyDescent="0.25">
      <c r="A357" s="1" t="s">
        <v>50</v>
      </c>
      <c r="B357" s="1" t="s">
        <v>132</v>
      </c>
      <c r="C357" s="1" t="s">
        <v>5</v>
      </c>
      <c r="D357" s="1" t="s">
        <v>11</v>
      </c>
      <c r="E357">
        <v>2.0810185185185185E-2</v>
      </c>
    </row>
    <row r="358" spans="1:5" x14ac:dyDescent="0.25">
      <c r="A358" s="1" t="s">
        <v>50</v>
      </c>
      <c r="B358" s="1" t="s">
        <v>132</v>
      </c>
      <c r="C358" s="1" t="s">
        <v>17</v>
      </c>
      <c r="D358" s="1" t="s">
        <v>18</v>
      </c>
      <c r="E358">
        <v>2.5034722222222222E-2</v>
      </c>
    </row>
    <row r="359" spans="1:5" x14ac:dyDescent="0.25">
      <c r="A359" s="1" t="s">
        <v>50</v>
      </c>
      <c r="B359" s="1" t="s">
        <v>132</v>
      </c>
      <c r="C359" s="1" t="s">
        <v>17</v>
      </c>
      <c r="D359" s="1" t="s">
        <v>93</v>
      </c>
      <c r="E359">
        <v>2.5451388888888888E-2</v>
      </c>
    </row>
    <row r="360" spans="1:5" x14ac:dyDescent="0.25">
      <c r="A360" s="1" t="s">
        <v>50</v>
      </c>
      <c r="B360" s="1" t="s">
        <v>132</v>
      </c>
      <c r="C360" s="1" t="s">
        <v>17</v>
      </c>
      <c r="D360" s="1" t="s">
        <v>9</v>
      </c>
      <c r="E360">
        <v>1.7951388888888888E-2</v>
      </c>
    </row>
    <row r="361" spans="1:5" x14ac:dyDescent="0.25">
      <c r="A361" s="1" t="s">
        <v>50</v>
      </c>
      <c r="B361" s="1" t="s">
        <v>132</v>
      </c>
      <c r="C361" s="1" t="s">
        <v>17</v>
      </c>
      <c r="D361" s="1" t="s">
        <v>10</v>
      </c>
      <c r="E361">
        <v>2.1527777777777781E-2</v>
      </c>
    </row>
    <row r="362" spans="1:5" x14ac:dyDescent="0.25">
      <c r="A362" s="1" t="s">
        <v>50</v>
      </c>
      <c r="B362" s="1" t="s">
        <v>132</v>
      </c>
      <c r="C362" s="1" t="s">
        <v>17</v>
      </c>
      <c r="D362" s="1" t="s">
        <v>58</v>
      </c>
      <c r="E362">
        <v>2.5451388888888888E-2</v>
      </c>
    </row>
    <row r="363" spans="1:5" x14ac:dyDescent="0.25">
      <c r="A363" s="1" t="s">
        <v>50</v>
      </c>
      <c r="B363" s="1" t="s">
        <v>132</v>
      </c>
      <c r="C363" s="1" t="s">
        <v>17</v>
      </c>
      <c r="D363" s="1" t="s">
        <v>21</v>
      </c>
      <c r="E363">
        <v>1.7951388888888888E-2</v>
      </c>
    </row>
    <row r="364" spans="1:5" x14ac:dyDescent="0.25">
      <c r="A364" s="1" t="s">
        <v>50</v>
      </c>
      <c r="B364" s="1" t="s">
        <v>132</v>
      </c>
      <c r="C364" s="1" t="s">
        <v>17</v>
      </c>
      <c r="D364" s="1" t="s">
        <v>33</v>
      </c>
      <c r="E364">
        <v>2.5914351851851855E-2</v>
      </c>
    </row>
    <row r="365" spans="1:5" x14ac:dyDescent="0.25">
      <c r="A365" s="1" t="s">
        <v>50</v>
      </c>
      <c r="B365" s="1" t="s">
        <v>132</v>
      </c>
      <c r="C365" s="1" t="s">
        <v>44</v>
      </c>
      <c r="D365" s="1" t="s">
        <v>18</v>
      </c>
      <c r="E365">
        <v>1.3611111111111114E-2</v>
      </c>
    </row>
    <row r="366" spans="1:5" x14ac:dyDescent="0.25">
      <c r="A366" s="1" t="s">
        <v>50</v>
      </c>
      <c r="B366" s="1" t="s">
        <v>132</v>
      </c>
      <c r="C366" s="1" t="s">
        <v>44</v>
      </c>
      <c r="D366" s="1" t="s">
        <v>9</v>
      </c>
      <c r="E366">
        <v>1.0763888888888891E-2</v>
      </c>
    </row>
    <row r="367" spans="1:5" x14ac:dyDescent="0.25">
      <c r="A367" s="1" t="s">
        <v>50</v>
      </c>
      <c r="B367" s="1" t="s">
        <v>132</v>
      </c>
      <c r="C367" s="1" t="s">
        <v>44</v>
      </c>
      <c r="D367" s="1" t="s">
        <v>27</v>
      </c>
      <c r="E367">
        <v>1.2569444444444446E-2</v>
      </c>
    </row>
    <row r="368" spans="1:5" x14ac:dyDescent="0.25">
      <c r="A368" s="1" t="s">
        <v>50</v>
      </c>
      <c r="B368" s="1" t="s">
        <v>132</v>
      </c>
      <c r="C368" s="1" t="s">
        <v>44</v>
      </c>
      <c r="D368" s="1" t="s">
        <v>8</v>
      </c>
      <c r="E368">
        <v>1.2569444444444446E-2</v>
      </c>
    </row>
    <row r="369" spans="1:5" x14ac:dyDescent="0.25">
      <c r="A369" s="1" t="s">
        <v>50</v>
      </c>
      <c r="B369" s="1" t="s">
        <v>132</v>
      </c>
      <c r="C369" s="1" t="s">
        <v>44</v>
      </c>
      <c r="D369" s="1" t="s">
        <v>19</v>
      </c>
      <c r="E369">
        <v>1.0763888888888891E-2</v>
      </c>
    </row>
    <row r="370" spans="1:5" x14ac:dyDescent="0.25">
      <c r="A370" s="1" t="s">
        <v>50</v>
      </c>
      <c r="B370" s="1" t="s">
        <v>132</v>
      </c>
      <c r="C370" s="1" t="s">
        <v>44</v>
      </c>
      <c r="D370" s="1" t="s">
        <v>21</v>
      </c>
      <c r="E370">
        <v>1.0844907407407407E-2</v>
      </c>
    </row>
    <row r="371" spans="1:5" x14ac:dyDescent="0.25">
      <c r="A371" s="1" t="s">
        <v>52</v>
      </c>
      <c r="B371" s="1" t="s">
        <v>132</v>
      </c>
      <c r="C371" s="1" t="s">
        <v>5</v>
      </c>
      <c r="D371" s="1" t="s">
        <v>87</v>
      </c>
      <c r="E371">
        <v>1.7222222222222222E-2</v>
      </c>
    </row>
    <row r="372" spans="1:5" x14ac:dyDescent="0.25">
      <c r="A372" s="1" t="s">
        <v>52</v>
      </c>
      <c r="B372" s="1" t="s">
        <v>132</v>
      </c>
      <c r="C372" s="1" t="s">
        <v>5</v>
      </c>
      <c r="D372" s="1" t="s">
        <v>29</v>
      </c>
      <c r="E372">
        <v>1.9432870370370371E-2</v>
      </c>
    </row>
    <row r="373" spans="1:5" x14ac:dyDescent="0.25">
      <c r="A373" s="1" t="s">
        <v>52</v>
      </c>
      <c r="B373" s="1" t="s">
        <v>132</v>
      </c>
      <c r="C373" s="1" t="s">
        <v>5</v>
      </c>
      <c r="D373" s="1" t="s">
        <v>13</v>
      </c>
      <c r="E373">
        <v>1.9571759259259257E-2</v>
      </c>
    </row>
    <row r="374" spans="1:5" x14ac:dyDescent="0.25">
      <c r="A374" s="1" t="s">
        <v>52</v>
      </c>
      <c r="B374" s="1" t="s">
        <v>132</v>
      </c>
      <c r="C374" s="1" t="s">
        <v>5</v>
      </c>
      <c r="D374" s="1" t="s">
        <v>18</v>
      </c>
      <c r="E374">
        <v>1.7094907407407409E-2</v>
      </c>
    </row>
    <row r="375" spans="1:5" x14ac:dyDescent="0.25">
      <c r="A375" s="1" t="s">
        <v>52</v>
      </c>
      <c r="B375" s="1" t="s">
        <v>132</v>
      </c>
      <c r="C375" s="1" t="s">
        <v>5</v>
      </c>
      <c r="D375" s="1" t="s">
        <v>16</v>
      </c>
      <c r="E375">
        <v>2.2962962962962966E-2</v>
      </c>
    </row>
    <row r="376" spans="1:5" x14ac:dyDescent="0.25">
      <c r="A376" s="1" t="s">
        <v>52</v>
      </c>
      <c r="B376" s="1" t="s">
        <v>132</v>
      </c>
      <c r="C376" s="1" t="s">
        <v>5</v>
      </c>
      <c r="D376" s="1" t="s">
        <v>23</v>
      </c>
      <c r="E376">
        <v>1.818287037037037E-2</v>
      </c>
    </row>
    <row r="377" spans="1:5" x14ac:dyDescent="0.25">
      <c r="A377" s="1" t="s">
        <v>52</v>
      </c>
      <c r="B377" s="1" t="s">
        <v>132</v>
      </c>
      <c r="C377" s="1" t="s">
        <v>5</v>
      </c>
      <c r="D377" s="1" t="s">
        <v>98</v>
      </c>
      <c r="E377">
        <v>2.3067129629629632E-2</v>
      </c>
    </row>
    <row r="378" spans="1:5" x14ac:dyDescent="0.25">
      <c r="A378" s="1" t="s">
        <v>52</v>
      </c>
      <c r="B378" s="1" t="s">
        <v>132</v>
      </c>
      <c r="C378" s="1" t="s">
        <v>5</v>
      </c>
      <c r="D378" s="1" t="s">
        <v>9</v>
      </c>
      <c r="E378">
        <v>1.5335648148148147E-2</v>
      </c>
    </row>
    <row r="379" spans="1:5" x14ac:dyDescent="0.25">
      <c r="A379" s="1" t="s">
        <v>52</v>
      </c>
      <c r="B379" s="1" t="s">
        <v>132</v>
      </c>
      <c r="C379" s="1" t="s">
        <v>5</v>
      </c>
      <c r="D379" s="1" t="s">
        <v>75</v>
      </c>
      <c r="E379">
        <v>2.1377314814814818E-2</v>
      </c>
    </row>
    <row r="380" spans="1:5" x14ac:dyDescent="0.25">
      <c r="A380" s="1" t="s">
        <v>52</v>
      </c>
      <c r="B380" s="1" t="s">
        <v>132</v>
      </c>
      <c r="C380" s="1" t="s">
        <v>5</v>
      </c>
      <c r="D380" s="1" t="s">
        <v>22</v>
      </c>
      <c r="E380">
        <v>3.0648148148148147E-2</v>
      </c>
    </row>
    <row r="381" spans="1:5" x14ac:dyDescent="0.25">
      <c r="A381" s="1" t="s">
        <v>52</v>
      </c>
      <c r="B381" s="1" t="s">
        <v>132</v>
      </c>
      <c r="C381" s="1" t="s">
        <v>5</v>
      </c>
      <c r="D381" s="1" t="s">
        <v>12</v>
      </c>
      <c r="E381">
        <v>1.712962962962963E-2</v>
      </c>
    </row>
    <row r="382" spans="1:5" x14ac:dyDescent="0.25">
      <c r="A382" s="1" t="s">
        <v>52</v>
      </c>
      <c r="B382" s="1" t="s">
        <v>132</v>
      </c>
      <c r="C382" s="1" t="s">
        <v>5</v>
      </c>
      <c r="D382" s="1" t="s">
        <v>27</v>
      </c>
      <c r="E382">
        <v>2.2210648148148149E-2</v>
      </c>
    </row>
    <row r="383" spans="1:5" x14ac:dyDescent="0.25">
      <c r="A383" s="1" t="s">
        <v>52</v>
      </c>
      <c r="B383" s="1" t="s">
        <v>132</v>
      </c>
      <c r="C383" s="1" t="s">
        <v>5</v>
      </c>
      <c r="D383" s="1" t="s">
        <v>7</v>
      </c>
      <c r="E383">
        <v>2.2210648148148149E-2</v>
      </c>
    </row>
    <row r="384" spans="1:5" x14ac:dyDescent="0.25">
      <c r="A384" s="1" t="s">
        <v>52</v>
      </c>
      <c r="B384" s="1" t="s">
        <v>132</v>
      </c>
      <c r="C384" s="1" t="s">
        <v>5</v>
      </c>
      <c r="D384" s="1" t="s">
        <v>30</v>
      </c>
      <c r="E384">
        <v>2.7604166666666666E-2</v>
      </c>
    </row>
    <row r="385" spans="1:5" x14ac:dyDescent="0.25">
      <c r="A385" s="1" t="s">
        <v>52</v>
      </c>
      <c r="B385" s="1" t="s">
        <v>132</v>
      </c>
      <c r="C385" s="1" t="s">
        <v>5</v>
      </c>
      <c r="D385" s="1" t="s">
        <v>53</v>
      </c>
      <c r="E385">
        <v>2.1446759259259259E-2</v>
      </c>
    </row>
    <row r="386" spans="1:5" x14ac:dyDescent="0.25">
      <c r="A386" s="1" t="s">
        <v>52</v>
      </c>
      <c r="B386" s="1" t="s">
        <v>132</v>
      </c>
      <c r="C386" s="1" t="s">
        <v>5</v>
      </c>
      <c r="D386" s="1" t="s">
        <v>101</v>
      </c>
      <c r="E386">
        <v>1.9791666666666666E-2</v>
      </c>
    </row>
    <row r="387" spans="1:5" x14ac:dyDescent="0.25">
      <c r="A387" s="1" t="s">
        <v>52</v>
      </c>
      <c r="B387" s="1" t="s">
        <v>132</v>
      </c>
      <c r="C387" s="1" t="s">
        <v>5</v>
      </c>
      <c r="D387" s="1" t="s">
        <v>8</v>
      </c>
      <c r="E387">
        <v>1.818287037037037E-2</v>
      </c>
    </row>
    <row r="388" spans="1:5" x14ac:dyDescent="0.25">
      <c r="A388" s="1" t="s">
        <v>52</v>
      </c>
      <c r="B388" s="1" t="s">
        <v>132</v>
      </c>
      <c r="C388" s="1" t="s">
        <v>5</v>
      </c>
      <c r="D388" s="1" t="s">
        <v>15</v>
      </c>
      <c r="E388">
        <v>3.0648148148148147E-2</v>
      </c>
    </row>
    <row r="389" spans="1:5" x14ac:dyDescent="0.25">
      <c r="A389" s="1" t="s">
        <v>52</v>
      </c>
      <c r="B389" s="1" t="s">
        <v>132</v>
      </c>
      <c r="C389" s="1" t="s">
        <v>5</v>
      </c>
      <c r="D389" s="1" t="s">
        <v>14</v>
      </c>
      <c r="E389">
        <v>2.1539351851851851E-2</v>
      </c>
    </row>
    <row r="390" spans="1:5" x14ac:dyDescent="0.25">
      <c r="A390" s="1" t="s">
        <v>52</v>
      </c>
      <c r="B390" s="1" t="s">
        <v>132</v>
      </c>
      <c r="C390" s="1" t="s">
        <v>5</v>
      </c>
      <c r="D390" s="1" t="s">
        <v>42</v>
      </c>
      <c r="E390">
        <v>1.9432870370370371E-2</v>
      </c>
    </row>
    <row r="391" spans="1:5" x14ac:dyDescent="0.25">
      <c r="A391" s="1" t="s">
        <v>52</v>
      </c>
      <c r="B391" s="1" t="s">
        <v>132</v>
      </c>
      <c r="C391" s="1" t="s">
        <v>5</v>
      </c>
      <c r="D391" s="1" t="s">
        <v>10</v>
      </c>
      <c r="E391">
        <v>1.9594907407407405E-2</v>
      </c>
    </row>
    <row r="392" spans="1:5" x14ac:dyDescent="0.25">
      <c r="A392" s="1" t="s">
        <v>52</v>
      </c>
      <c r="B392" s="1" t="s">
        <v>132</v>
      </c>
      <c r="C392" s="1" t="s">
        <v>5</v>
      </c>
      <c r="D392" s="1" t="s">
        <v>91</v>
      </c>
      <c r="E392">
        <v>1.7453703703703704E-2</v>
      </c>
    </row>
    <row r="393" spans="1:5" x14ac:dyDescent="0.25">
      <c r="A393" s="1" t="s">
        <v>52</v>
      </c>
      <c r="B393" s="1" t="s">
        <v>132</v>
      </c>
      <c r="C393" s="1" t="s">
        <v>5</v>
      </c>
      <c r="D393" s="1" t="s">
        <v>58</v>
      </c>
      <c r="E393">
        <v>1.7453703703703704E-2</v>
      </c>
    </row>
    <row r="394" spans="1:5" x14ac:dyDescent="0.25">
      <c r="A394" s="1" t="s">
        <v>52</v>
      </c>
      <c r="B394" s="1" t="s">
        <v>132</v>
      </c>
      <c r="C394" s="1" t="s">
        <v>5</v>
      </c>
      <c r="D394" s="1" t="s">
        <v>41</v>
      </c>
      <c r="E394">
        <v>2.1539351851851851E-2</v>
      </c>
    </row>
    <row r="395" spans="1:5" x14ac:dyDescent="0.25">
      <c r="A395" s="1" t="s">
        <v>52</v>
      </c>
      <c r="B395" s="1" t="s">
        <v>132</v>
      </c>
      <c r="C395" s="1" t="s">
        <v>5</v>
      </c>
      <c r="D395" s="1" t="s">
        <v>19</v>
      </c>
      <c r="E395">
        <v>1.5648148148148151E-2</v>
      </c>
    </row>
    <row r="396" spans="1:5" x14ac:dyDescent="0.25">
      <c r="A396" s="1" t="s">
        <v>52</v>
      </c>
      <c r="B396" s="1" t="s">
        <v>132</v>
      </c>
      <c r="C396" s="1" t="s">
        <v>5</v>
      </c>
      <c r="D396" s="1" t="s">
        <v>21</v>
      </c>
      <c r="E396">
        <v>1.5335648148148147E-2</v>
      </c>
    </row>
    <row r="397" spans="1:5" x14ac:dyDescent="0.25">
      <c r="A397" s="1" t="s">
        <v>52</v>
      </c>
      <c r="B397" s="1" t="s">
        <v>132</v>
      </c>
      <c r="C397" s="1" t="s">
        <v>5</v>
      </c>
      <c r="D397" s="1" t="s">
        <v>11</v>
      </c>
      <c r="E397">
        <v>1.9594907407407405E-2</v>
      </c>
    </row>
    <row r="398" spans="1:5" x14ac:dyDescent="0.25">
      <c r="A398" s="1" t="s">
        <v>52</v>
      </c>
      <c r="B398" s="1" t="s">
        <v>132</v>
      </c>
      <c r="C398" s="1" t="s">
        <v>5</v>
      </c>
      <c r="D398" s="1" t="s">
        <v>28</v>
      </c>
      <c r="E398">
        <v>1.9571759259259257E-2</v>
      </c>
    </row>
    <row r="399" spans="1:5" x14ac:dyDescent="0.25">
      <c r="A399" s="1" t="s">
        <v>52</v>
      </c>
      <c r="B399" s="1" t="s">
        <v>132</v>
      </c>
      <c r="C399" s="1" t="s">
        <v>17</v>
      </c>
      <c r="D399" s="1" t="s">
        <v>18</v>
      </c>
      <c r="E399">
        <v>2.4270833333333335E-2</v>
      </c>
    </row>
    <row r="400" spans="1:5" x14ac:dyDescent="0.25">
      <c r="A400" s="1" t="s">
        <v>52</v>
      </c>
      <c r="B400" s="1" t="s">
        <v>132</v>
      </c>
      <c r="C400" s="1" t="s">
        <v>17</v>
      </c>
      <c r="D400" s="1" t="s">
        <v>93</v>
      </c>
      <c r="E400">
        <v>2.7349537037037037E-2</v>
      </c>
    </row>
    <row r="401" spans="1:5" x14ac:dyDescent="0.25">
      <c r="A401" s="1" t="s">
        <v>52</v>
      </c>
      <c r="B401" s="1" t="s">
        <v>132</v>
      </c>
      <c r="C401" s="1" t="s">
        <v>17</v>
      </c>
      <c r="D401" s="1" t="s">
        <v>9</v>
      </c>
      <c r="E401">
        <v>1.8645833333333334E-2</v>
      </c>
    </row>
    <row r="402" spans="1:5" x14ac:dyDescent="0.25">
      <c r="A402" s="1" t="s">
        <v>52</v>
      </c>
      <c r="B402" s="1" t="s">
        <v>132</v>
      </c>
      <c r="C402" s="1" t="s">
        <v>17</v>
      </c>
      <c r="D402" s="1" t="s">
        <v>10</v>
      </c>
      <c r="E402">
        <v>2.344907407407407E-2</v>
      </c>
    </row>
    <row r="403" spans="1:5" x14ac:dyDescent="0.25">
      <c r="A403" s="1" t="s">
        <v>52</v>
      </c>
      <c r="B403" s="1" t="s">
        <v>132</v>
      </c>
      <c r="C403" s="1" t="s">
        <v>17</v>
      </c>
      <c r="D403" s="1" t="s">
        <v>58</v>
      </c>
      <c r="E403">
        <v>2.7349537037037037E-2</v>
      </c>
    </row>
    <row r="404" spans="1:5" x14ac:dyDescent="0.25">
      <c r="A404" s="1" t="s">
        <v>52</v>
      </c>
      <c r="B404" s="1" t="s">
        <v>132</v>
      </c>
      <c r="C404" s="1" t="s">
        <v>17</v>
      </c>
      <c r="D404" s="1" t="s">
        <v>19</v>
      </c>
      <c r="E404">
        <v>2.476851851851852E-2</v>
      </c>
    </row>
    <row r="405" spans="1:5" x14ac:dyDescent="0.25">
      <c r="A405" s="1" t="s">
        <v>52</v>
      </c>
      <c r="B405" s="1" t="s">
        <v>132</v>
      </c>
      <c r="C405" s="1" t="s">
        <v>17</v>
      </c>
      <c r="D405" s="1" t="s">
        <v>21</v>
      </c>
      <c r="E405">
        <v>1.8645833333333334E-2</v>
      </c>
    </row>
    <row r="406" spans="1:5" x14ac:dyDescent="0.25">
      <c r="A406" s="1" t="s">
        <v>52</v>
      </c>
      <c r="B406" s="1" t="s">
        <v>132</v>
      </c>
      <c r="C406" s="1" t="s">
        <v>17</v>
      </c>
      <c r="D406" s="1" t="s">
        <v>33</v>
      </c>
      <c r="E406">
        <v>2.991898148148148E-2</v>
      </c>
    </row>
    <row r="407" spans="1:5" x14ac:dyDescent="0.25">
      <c r="A407" s="1" t="s">
        <v>52</v>
      </c>
      <c r="B407" s="1" t="s">
        <v>132</v>
      </c>
      <c r="C407" s="1" t="s">
        <v>44</v>
      </c>
      <c r="D407" s="1" t="s">
        <v>13</v>
      </c>
      <c r="E407">
        <v>1.2905092592592591E-2</v>
      </c>
    </row>
    <row r="408" spans="1:5" x14ac:dyDescent="0.25">
      <c r="A408" s="1" t="s">
        <v>52</v>
      </c>
      <c r="B408" s="1" t="s">
        <v>132</v>
      </c>
      <c r="C408" s="1" t="s">
        <v>44</v>
      </c>
      <c r="D408" s="1" t="s">
        <v>18</v>
      </c>
      <c r="E408">
        <v>1.1122685185185185E-2</v>
      </c>
    </row>
    <row r="409" spans="1:5" x14ac:dyDescent="0.25">
      <c r="A409" s="1" t="s">
        <v>52</v>
      </c>
      <c r="B409" s="1" t="s">
        <v>132</v>
      </c>
      <c r="C409" s="1" t="s">
        <v>44</v>
      </c>
      <c r="D409" s="1" t="s">
        <v>9</v>
      </c>
      <c r="E409">
        <v>9.8495370370370369E-3</v>
      </c>
    </row>
    <row r="410" spans="1:5" x14ac:dyDescent="0.25">
      <c r="A410" s="1" t="s">
        <v>52</v>
      </c>
      <c r="B410" s="1" t="s">
        <v>132</v>
      </c>
      <c r="C410" s="1" t="s">
        <v>44</v>
      </c>
      <c r="D410" s="1" t="s">
        <v>27</v>
      </c>
      <c r="E410">
        <v>1.1377314814814814E-2</v>
      </c>
    </row>
    <row r="411" spans="1:5" x14ac:dyDescent="0.25">
      <c r="A411" s="1" t="s">
        <v>52</v>
      </c>
      <c r="B411" s="1" t="s">
        <v>132</v>
      </c>
      <c r="C411" s="1" t="s">
        <v>44</v>
      </c>
      <c r="D411" s="1" t="s">
        <v>8</v>
      </c>
      <c r="E411">
        <v>1.1377314814814814E-2</v>
      </c>
    </row>
    <row r="412" spans="1:5" x14ac:dyDescent="0.25">
      <c r="A412" s="1" t="s">
        <v>52</v>
      </c>
      <c r="B412" s="1" t="s">
        <v>132</v>
      </c>
      <c r="C412" s="1" t="s">
        <v>44</v>
      </c>
      <c r="D412" s="1" t="s">
        <v>19</v>
      </c>
      <c r="E412">
        <v>1.1273148148148148E-2</v>
      </c>
    </row>
    <row r="413" spans="1:5" x14ac:dyDescent="0.25">
      <c r="A413" s="1" t="s">
        <v>52</v>
      </c>
      <c r="B413" s="1" t="s">
        <v>132</v>
      </c>
      <c r="C413" s="1" t="s">
        <v>44</v>
      </c>
      <c r="D413" s="1" t="s">
        <v>21</v>
      </c>
      <c r="E413">
        <v>9.8495370370370369E-3</v>
      </c>
    </row>
    <row r="414" spans="1:5" x14ac:dyDescent="0.25">
      <c r="A414" s="1" t="s">
        <v>52</v>
      </c>
      <c r="B414" s="1" t="s">
        <v>132</v>
      </c>
      <c r="C414" s="1" t="s">
        <v>44</v>
      </c>
      <c r="D414" s="1" t="s">
        <v>28</v>
      </c>
      <c r="E414">
        <v>1.2905092592592591E-2</v>
      </c>
    </row>
    <row r="415" spans="1:5" x14ac:dyDescent="0.25">
      <c r="A415" s="1" t="s">
        <v>43</v>
      </c>
      <c r="B415" s="1" t="s">
        <v>132</v>
      </c>
      <c r="C415" s="1" t="s">
        <v>5</v>
      </c>
      <c r="D415" s="1" t="s">
        <v>49</v>
      </c>
      <c r="E415">
        <v>2.5162037037037038E-2</v>
      </c>
    </row>
    <row r="416" spans="1:5" x14ac:dyDescent="0.25">
      <c r="A416" s="1" t="s">
        <v>43</v>
      </c>
      <c r="B416" s="1" t="s">
        <v>132</v>
      </c>
      <c r="C416" s="1" t="s">
        <v>5</v>
      </c>
      <c r="D416" s="1" t="s">
        <v>87</v>
      </c>
      <c r="E416">
        <v>1.252314814814815E-2</v>
      </c>
    </row>
    <row r="417" spans="1:5" x14ac:dyDescent="0.25">
      <c r="A417" s="1" t="s">
        <v>43</v>
      </c>
      <c r="B417" s="1" t="s">
        <v>132</v>
      </c>
      <c r="C417" s="1" t="s">
        <v>5</v>
      </c>
      <c r="D417" s="1" t="s">
        <v>29</v>
      </c>
      <c r="E417">
        <v>1.3657407407407408E-2</v>
      </c>
    </row>
    <row r="418" spans="1:5" x14ac:dyDescent="0.25">
      <c r="A418" s="1" t="s">
        <v>43</v>
      </c>
      <c r="B418" s="1" t="s">
        <v>132</v>
      </c>
      <c r="C418" s="1" t="s">
        <v>5</v>
      </c>
      <c r="D418" s="1" t="s">
        <v>13</v>
      </c>
      <c r="E418">
        <v>1.4421296296296295E-2</v>
      </c>
    </row>
    <row r="419" spans="1:5" x14ac:dyDescent="0.25">
      <c r="A419" s="1" t="s">
        <v>43</v>
      </c>
      <c r="B419" s="1" t="s">
        <v>132</v>
      </c>
      <c r="C419" s="1" t="s">
        <v>5</v>
      </c>
      <c r="D419" s="1" t="s">
        <v>18</v>
      </c>
      <c r="E419">
        <v>1.2210648148148146E-2</v>
      </c>
    </row>
    <row r="420" spans="1:5" x14ac:dyDescent="0.25">
      <c r="A420" s="1" t="s">
        <v>43</v>
      </c>
      <c r="B420" s="1" t="s">
        <v>132</v>
      </c>
      <c r="C420" s="1" t="s">
        <v>5</v>
      </c>
      <c r="D420" s="1" t="s">
        <v>106</v>
      </c>
      <c r="E420">
        <v>1.6180555555555556E-2</v>
      </c>
    </row>
    <row r="421" spans="1:5" x14ac:dyDescent="0.25">
      <c r="A421" s="1" t="s">
        <v>43</v>
      </c>
      <c r="B421" s="1" t="s">
        <v>132</v>
      </c>
      <c r="C421" s="1" t="s">
        <v>5</v>
      </c>
      <c r="D421" s="1" t="s">
        <v>16</v>
      </c>
      <c r="E421">
        <v>1.5416666666666667E-2</v>
      </c>
    </row>
    <row r="422" spans="1:5" x14ac:dyDescent="0.25">
      <c r="A422" s="1" t="s">
        <v>43</v>
      </c>
      <c r="B422" s="1" t="s">
        <v>132</v>
      </c>
      <c r="C422" s="1" t="s">
        <v>5</v>
      </c>
      <c r="D422" s="1" t="s">
        <v>84</v>
      </c>
      <c r="E422">
        <v>2.0381944444444446E-2</v>
      </c>
    </row>
    <row r="423" spans="1:5" x14ac:dyDescent="0.25">
      <c r="A423" s="1" t="s">
        <v>43</v>
      </c>
      <c r="B423" s="1" t="s">
        <v>132</v>
      </c>
      <c r="C423" s="1" t="s">
        <v>5</v>
      </c>
      <c r="D423" s="1" t="s">
        <v>23</v>
      </c>
      <c r="E423">
        <v>1.4849537037037036E-2</v>
      </c>
    </row>
    <row r="424" spans="1:5" x14ac:dyDescent="0.25">
      <c r="A424" s="1" t="s">
        <v>43</v>
      </c>
      <c r="B424" s="1" t="s">
        <v>132</v>
      </c>
      <c r="C424" s="1" t="s">
        <v>5</v>
      </c>
      <c r="D424" s="1" t="s">
        <v>47</v>
      </c>
      <c r="E424">
        <v>1.1180555555555556E-2</v>
      </c>
    </row>
    <row r="425" spans="1:5" x14ac:dyDescent="0.25">
      <c r="A425" s="1" t="s">
        <v>43</v>
      </c>
      <c r="B425" s="1" t="s">
        <v>132</v>
      </c>
      <c r="C425" s="1" t="s">
        <v>5</v>
      </c>
      <c r="D425" s="1" t="s">
        <v>93</v>
      </c>
      <c r="E425">
        <v>1.275462962962963E-2</v>
      </c>
    </row>
    <row r="426" spans="1:5" x14ac:dyDescent="0.25">
      <c r="A426" s="1" t="s">
        <v>43</v>
      </c>
      <c r="B426" s="1" t="s">
        <v>132</v>
      </c>
      <c r="C426" s="1" t="s">
        <v>5</v>
      </c>
      <c r="D426" s="1" t="s">
        <v>67</v>
      </c>
      <c r="E426">
        <v>2.5555555555555554E-2</v>
      </c>
    </row>
    <row r="427" spans="1:5" x14ac:dyDescent="0.25">
      <c r="A427" s="1" t="s">
        <v>43</v>
      </c>
      <c r="B427" s="1" t="s">
        <v>132</v>
      </c>
      <c r="C427" s="1" t="s">
        <v>5</v>
      </c>
      <c r="D427" s="1" t="s">
        <v>98</v>
      </c>
      <c r="E427">
        <v>2.0231481481481482E-2</v>
      </c>
    </row>
    <row r="428" spans="1:5" x14ac:dyDescent="0.25">
      <c r="A428" s="1" t="s">
        <v>43</v>
      </c>
      <c r="B428" s="1" t="s">
        <v>132</v>
      </c>
      <c r="C428" s="1" t="s">
        <v>5</v>
      </c>
      <c r="D428" s="1" t="s">
        <v>9</v>
      </c>
      <c r="E428">
        <v>9.6990740740740735E-3</v>
      </c>
    </row>
    <row r="429" spans="1:5" x14ac:dyDescent="0.25">
      <c r="A429" s="1" t="s">
        <v>43</v>
      </c>
      <c r="B429" s="1" t="s">
        <v>132</v>
      </c>
      <c r="C429" s="1" t="s">
        <v>5</v>
      </c>
      <c r="D429" s="1" t="s">
        <v>6</v>
      </c>
      <c r="E429">
        <v>1.1307870370370371E-2</v>
      </c>
    </row>
    <row r="430" spans="1:5" x14ac:dyDescent="0.25">
      <c r="A430" s="1" t="s">
        <v>43</v>
      </c>
      <c r="B430" s="1" t="s">
        <v>132</v>
      </c>
      <c r="C430" s="1" t="s">
        <v>5</v>
      </c>
      <c r="D430" s="1" t="s">
        <v>104</v>
      </c>
      <c r="E430">
        <v>1.5416666666666667E-2</v>
      </c>
    </row>
    <row r="431" spans="1:5" x14ac:dyDescent="0.25">
      <c r="A431" s="1" t="s">
        <v>43</v>
      </c>
      <c r="B431" s="1" t="s">
        <v>132</v>
      </c>
      <c r="C431" s="1" t="s">
        <v>5</v>
      </c>
      <c r="D431" s="1" t="s">
        <v>75</v>
      </c>
      <c r="E431">
        <v>1.5324074074074073E-2</v>
      </c>
    </row>
    <row r="432" spans="1:5" x14ac:dyDescent="0.25">
      <c r="A432" s="1" t="s">
        <v>43</v>
      </c>
      <c r="B432" s="1" t="s">
        <v>132</v>
      </c>
      <c r="C432" s="1" t="s">
        <v>5</v>
      </c>
      <c r="D432" s="1" t="s">
        <v>22</v>
      </c>
      <c r="E432">
        <v>2.3969907407407409E-2</v>
      </c>
    </row>
    <row r="433" spans="1:5" x14ac:dyDescent="0.25">
      <c r="A433" s="1" t="s">
        <v>43</v>
      </c>
      <c r="B433" s="1" t="s">
        <v>132</v>
      </c>
      <c r="C433" s="1" t="s">
        <v>5</v>
      </c>
      <c r="D433" s="1" t="s">
        <v>83</v>
      </c>
      <c r="E433">
        <v>1.7511574074074072E-2</v>
      </c>
    </row>
    <row r="434" spans="1:5" x14ac:dyDescent="0.25">
      <c r="A434" s="1" t="s">
        <v>43</v>
      </c>
      <c r="B434" s="1" t="s">
        <v>132</v>
      </c>
      <c r="C434" s="1" t="s">
        <v>5</v>
      </c>
      <c r="D434" s="1" t="s">
        <v>63</v>
      </c>
      <c r="E434">
        <v>1.1701388888888891E-2</v>
      </c>
    </row>
    <row r="435" spans="1:5" x14ac:dyDescent="0.25">
      <c r="A435" s="1" t="s">
        <v>43</v>
      </c>
      <c r="B435" s="1" t="s">
        <v>132</v>
      </c>
      <c r="C435" s="1" t="s">
        <v>5</v>
      </c>
      <c r="D435" s="1" t="s">
        <v>39</v>
      </c>
      <c r="E435">
        <v>1.1180555555555556E-2</v>
      </c>
    </row>
    <row r="436" spans="1:5" x14ac:dyDescent="0.25">
      <c r="A436" s="1" t="s">
        <v>43</v>
      </c>
      <c r="B436" s="1" t="s">
        <v>132</v>
      </c>
      <c r="C436" s="1" t="s">
        <v>5</v>
      </c>
      <c r="D436" s="1" t="s">
        <v>27</v>
      </c>
      <c r="E436">
        <v>1.4050925925925927E-2</v>
      </c>
    </row>
    <row r="437" spans="1:5" x14ac:dyDescent="0.25">
      <c r="A437" s="1" t="s">
        <v>43</v>
      </c>
      <c r="B437" s="1" t="s">
        <v>132</v>
      </c>
      <c r="C437" s="1" t="s">
        <v>5</v>
      </c>
      <c r="D437" s="1" t="s">
        <v>25</v>
      </c>
      <c r="E437">
        <v>1.255787037037037E-2</v>
      </c>
    </row>
    <row r="438" spans="1:5" x14ac:dyDescent="0.25">
      <c r="A438" s="1" t="s">
        <v>43</v>
      </c>
      <c r="B438" s="1" t="s">
        <v>132</v>
      </c>
      <c r="C438" s="1" t="s">
        <v>5</v>
      </c>
      <c r="D438" s="1" t="s">
        <v>7</v>
      </c>
      <c r="E438">
        <v>1.4050925925925927E-2</v>
      </c>
    </row>
    <row r="439" spans="1:5" x14ac:dyDescent="0.25">
      <c r="A439" s="1" t="s">
        <v>43</v>
      </c>
      <c r="B439" s="1" t="s">
        <v>132</v>
      </c>
      <c r="C439" s="1" t="s">
        <v>5</v>
      </c>
      <c r="D439" s="1" t="s">
        <v>45</v>
      </c>
      <c r="E439">
        <v>1.1701388888888891E-2</v>
      </c>
    </row>
    <row r="440" spans="1:5" x14ac:dyDescent="0.25">
      <c r="A440" s="1" t="s">
        <v>43</v>
      </c>
      <c r="B440" s="1" t="s">
        <v>132</v>
      </c>
      <c r="C440" s="1" t="s">
        <v>5</v>
      </c>
      <c r="D440" s="1" t="s">
        <v>30</v>
      </c>
      <c r="E440">
        <v>2.2777777777777775E-2</v>
      </c>
    </row>
    <row r="441" spans="1:5" x14ac:dyDescent="0.25">
      <c r="A441" s="1" t="s">
        <v>43</v>
      </c>
      <c r="B441" s="1" t="s">
        <v>132</v>
      </c>
      <c r="C441" s="1" t="s">
        <v>5</v>
      </c>
      <c r="D441" s="1" t="s">
        <v>78</v>
      </c>
      <c r="E441">
        <v>1.7615740740740741E-2</v>
      </c>
    </row>
    <row r="442" spans="1:5" x14ac:dyDescent="0.25">
      <c r="A442" s="1" t="s">
        <v>43</v>
      </c>
      <c r="B442" s="1" t="s">
        <v>132</v>
      </c>
      <c r="C442" s="1" t="s">
        <v>5</v>
      </c>
      <c r="D442" s="1" t="s">
        <v>101</v>
      </c>
      <c r="E442">
        <v>1.5590277777777778E-2</v>
      </c>
    </row>
    <row r="443" spans="1:5" x14ac:dyDescent="0.25">
      <c r="A443" s="1" t="s">
        <v>43</v>
      </c>
      <c r="B443" s="1" t="s">
        <v>132</v>
      </c>
      <c r="C443" s="1" t="s">
        <v>5</v>
      </c>
      <c r="D443" s="1" t="s">
        <v>8</v>
      </c>
      <c r="E443">
        <v>1.4849537037037036E-2</v>
      </c>
    </row>
    <row r="444" spans="1:5" x14ac:dyDescent="0.25">
      <c r="A444" s="1" t="s">
        <v>43</v>
      </c>
      <c r="B444" s="1" t="s">
        <v>132</v>
      </c>
      <c r="C444" s="1" t="s">
        <v>5</v>
      </c>
      <c r="D444" s="1" t="s">
        <v>32</v>
      </c>
      <c r="E444">
        <v>1.1990740740740739E-2</v>
      </c>
    </row>
    <row r="445" spans="1:5" x14ac:dyDescent="0.25">
      <c r="A445" s="1" t="s">
        <v>43</v>
      </c>
      <c r="B445" s="1" t="s">
        <v>132</v>
      </c>
      <c r="C445" s="1" t="s">
        <v>5</v>
      </c>
      <c r="D445" s="1" t="s">
        <v>15</v>
      </c>
      <c r="E445">
        <v>2.3969907407407409E-2</v>
      </c>
    </row>
    <row r="446" spans="1:5" x14ac:dyDescent="0.25">
      <c r="A446" s="1" t="s">
        <v>43</v>
      </c>
      <c r="B446" s="1" t="s">
        <v>132</v>
      </c>
      <c r="C446" s="1" t="s">
        <v>5</v>
      </c>
      <c r="D446" s="1" t="s">
        <v>105</v>
      </c>
      <c r="E446">
        <v>1.5486111111111112E-2</v>
      </c>
    </row>
    <row r="447" spans="1:5" x14ac:dyDescent="0.25">
      <c r="A447" s="1" t="s">
        <v>43</v>
      </c>
      <c r="B447" s="1" t="s">
        <v>132</v>
      </c>
      <c r="C447" s="1" t="s">
        <v>5</v>
      </c>
      <c r="D447" s="1" t="s">
        <v>14</v>
      </c>
      <c r="E447">
        <v>1.6932870370370369E-2</v>
      </c>
    </row>
    <row r="448" spans="1:5" x14ac:dyDescent="0.25">
      <c r="A448" s="1" t="s">
        <v>43</v>
      </c>
      <c r="B448" s="1" t="s">
        <v>132</v>
      </c>
      <c r="C448" s="1" t="s">
        <v>5</v>
      </c>
      <c r="D448" s="1" t="s">
        <v>107</v>
      </c>
      <c r="E448">
        <v>2.5162037037037038E-2</v>
      </c>
    </row>
    <row r="449" spans="1:5" x14ac:dyDescent="0.25">
      <c r="A449" s="1" t="s">
        <v>43</v>
      </c>
      <c r="B449" s="1" t="s">
        <v>132</v>
      </c>
      <c r="C449" s="1" t="s">
        <v>5</v>
      </c>
      <c r="D449" s="1" t="s">
        <v>42</v>
      </c>
      <c r="E449">
        <v>1.3657407407407408E-2</v>
      </c>
    </row>
    <row r="450" spans="1:5" x14ac:dyDescent="0.25">
      <c r="A450" s="1" t="s">
        <v>43</v>
      </c>
      <c r="B450" s="1" t="s">
        <v>132</v>
      </c>
      <c r="C450" s="1" t="s">
        <v>5</v>
      </c>
      <c r="D450" s="1" t="s">
        <v>85</v>
      </c>
      <c r="E450">
        <v>2.6377314814814815E-2</v>
      </c>
    </row>
    <row r="451" spans="1:5" x14ac:dyDescent="0.25">
      <c r="A451" s="1" t="s">
        <v>43</v>
      </c>
      <c r="B451" s="1" t="s">
        <v>132</v>
      </c>
      <c r="C451" s="1" t="s">
        <v>5</v>
      </c>
      <c r="D451" s="1" t="s">
        <v>10</v>
      </c>
      <c r="E451">
        <v>1.3657407407407408E-2</v>
      </c>
    </row>
    <row r="452" spans="1:5" x14ac:dyDescent="0.25">
      <c r="A452" s="1" t="s">
        <v>43</v>
      </c>
      <c r="B452" s="1" t="s">
        <v>132</v>
      </c>
      <c r="C452" s="1" t="s">
        <v>5</v>
      </c>
      <c r="D452" s="1" t="s">
        <v>91</v>
      </c>
      <c r="E452">
        <v>1.2129629629629629E-2</v>
      </c>
    </row>
    <row r="453" spans="1:5" x14ac:dyDescent="0.25">
      <c r="A453" s="1" t="s">
        <v>43</v>
      </c>
      <c r="B453" s="1" t="s">
        <v>132</v>
      </c>
      <c r="C453" s="1" t="s">
        <v>5</v>
      </c>
      <c r="D453" s="1" t="s">
        <v>111</v>
      </c>
      <c r="E453">
        <v>2.4814814814814817E-2</v>
      </c>
    </row>
    <row r="454" spans="1:5" x14ac:dyDescent="0.25">
      <c r="A454" s="1" t="s">
        <v>43</v>
      </c>
      <c r="B454" s="1" t="s">
        <v>132</v>
      </c>
      <c r="C454" s="1" t="s">
        <v>5</v>
      </c>
      <c r="D454" s="1" t="s">
        <v>48</v>
      </c>
      <c r="E454">
        <v>1.6180555555555556E-2</v>
      </c>
    </row>
    <row r="455" spans="1:5" x14ac:dyDescent="0.25">
      <c r="A455" s="1" t="s">
        <v>43</v>
      </c>
      <c r="B455" s="1" t="s">
        <v>132</v>
      </c>
      <c r="C455" s="1" t="s">
        <v>5</v>
      </c>
      <c r="D455" s="1" t="s">
        <v>74</v>
      </c>
      <c r="E455">
        <v>2.4814814814814817E-2</v>
      </c>
    </row>
    <row r="456" spans="1:5" x14ac:dyDescent="0.25">
      <c r="A456" s="1" t="s">
        <v>43</v>
      </c>
      <c r="B456" s="1" t="s">
        <v>132</v>
      </c>
      <c r="C456" s="1" t="s">
        <v>5</v>
      </c>
      <c r="D456" s="1" t="s">
        <v>58</v>
      </c>
      <c r="E456">
        <v>1.2129629629629629E-2</v>
      </c>
    </row>
    <row r="457" spans="1:5" x14ac:dyDescent="0.25">
      <c r="A457" s="1" t="s">
        <v>43</v>
      </c>
      <c r="B457" s="1" t="s">
        <v>132</v>
      </c>
      <c r="C457" s="1" t="s">
        <v>5</v>
      </c>
      <c r="D457" s="1" t="s">
        <v>41</v>
      </c>
      <c r="E457">
        <v>1.6932870370370369E-2</v>
      </c>
    </row>
    <row r="458" spans="1:5" x14ac:dyDescent="0.25">
      <c r="A458" s="1" t="s">
        <v>43</v>
      </c>
      <c r="B458" s="1" t="s">
        <v>132</v>
      </c>
      <c r="C458" s="1" t="s">
        <v>5</v>
      </c>
      <c r="D458" s="1" t="s">
        <v>19</v>
      </c>
      <c r="E458">
        <v>1.0983796296296297E-2</v>
      </c>
    </row>
    <row r="459" spans="1:5" x14ac:dyDescent="0.25">
      <c r="A459" s="1" t="s">
        <v>43</v>
      </c>
      <c r="B459" s="1" t="s">
        <v>132</v>
      </c>
      <c r="C459" s="1" t="s">
        <v>5</v>
      </c>
      <c r="D459" s="1" t="s">
        <v>21</v>
      </c>
      <c r="E459">
        <v>9.6990740740740735E-3</v>
      </c>
    </row>
    <row r="460" spans="1:5" x14ac:dyDescent="0.25">
      <c r="A460" s="1" t="s">
        <v>43</v>
      </c>
      <c r="B460" s="1" t="s">
        <v>132</v>
      </c>
      <c r="C460" s="1" t="s">
        <v>5</v>
      </c>
      <c r="D460" s="1" t="s">
        <v>11</v>
      </c>
      <c r="E460">
        <v>1.5000000000000001E-2</v>
      </c>
    </row>
    <row r="461" spans="1:5" x14ac:dyDescent="0.25">
      <c r="A461" s="1" t="s">
        <v>43</v>
      </c>
      <c r="B461" s="1" t="s">
        <v>132</v>
      </c>
      <c r="C461" s="1" t="s">
        <v>5</v>
      </c>
      <c r="D461" s="1" t="s">
        <v>28</v>
      </c>
      <c r="E461">
        <v>1.4421296296296295E-2</v>
      </c>
    </row>
    <row r="462" spans="1:5" x14ac:dyDescent="0.25">
      <c r="A462" s="1" t="s">
        <v>43</v>
      </c>
      <c r="B462" s="1" t="s">
        <v>132</v>
      </c>
      <c r="C462" s="1" t="s">
        <v>5</v>
      </c>
      <c r="D462" s="1" t="s">
        <v>46</v>
      </c>
      <c r="E462">
        <v>1.255787037037037E-2</v>
      </c>
    </row>
    <row r="463" spans="1:5" x14ac:dyDescent="0.25">
      <c r="A463" s="1" t="s">
        <v>43</v>
      </c>
      <c r="B463" s="1" t="s">
        <v>132</v>
      </c>
      <c r="C463" s="1" t="s">
        <v>17</v>
      </c>
      <c r="D463" s="1" t="s">
        <v>87</v>
      </c>
      <c r="E463">
        <v>1.7430555555555557E-2</v>
      </c>
    </row>
    <row r="464" spans="1:5" x14ac:dyDescent="0.25">
      <c r="A464" s="1" t="s">
        <v>43</v>
      </c>
      <c r="B464" s="1" t="s">
        <v>132</v>
      </c>
      <c r="C464" s="1" t="s">
        <v>17</v>
      </c>
      <c r="D464" s="1" t="s">
        <v>29</v>
      </c>
      <c r="E464">
        <v>2.8923611111111108E-2</v>
      </c>
    </row>
    <row r="465" spans="1:5" x14ac:dyDescent="0.25">
      <c r="A465" s="1" t="s">
        <v>43</v>
      </c>
      <c r="B465" s="1" t="s">
        <v>132</v>
      </c>
      <c r="C465" s="1" t="s">
        <v>17</v>
      </c>
      <c r="D465" s="1" t="s">
        <v>18</v>
      </c>
      <c r="E465">
        <v>1.681712962962963E-2</v>
      </c>
    </row>
    <row r="466" spans="1:5" x14ac:dyDescent="0.25">
      <c r="A466" s="1" t="s">
        <v>43</v>
      </c>
      <c r="B466" s="1" t="s">
        <v>132</v>
      </c>
      <c r="C466" s="1" t="s">
        <v>17</v>
      </c>
      <c r="D466" s="1" t="s">
        <v>86</v>
      </c>
      <c r="E466">
        <v>1.4884259259259259E-2</v>
      </c>
    </row>
    <row r="467" spans="1:5" x14ac:dyDescent="0.25">
      <c r="A467" s="1" t="s">
        <v>43</v>
      </c>
      <c r="B467" s="1" t="s">
        <v>132</v>
      </c>
      <c r="C467" s="1" t="s">
        <v>17</v>
      </c>
      <c r="D467" s="1" t="s">
        <v>16</v>
      </c>
      <c r="E467">
        <v>2.1099537037037038E-2</v>
      </c>
    </row>
    <row r="468" spans="1:5" x14ac:dyDescent="0.25">
      <c r="A468" s="1" t="s">
        <v>43</v>
      </c>
      <c r="B468" s="1" t="s">
        <v>132</v>
      </c>
      <c r="C468" s="1" t="s">
        <v>17</v>
      </c>
      <c r="D468" s="1" t="s">
        <v>93</v>
      </c>
      <c r="E468">
        <v>1.8402777777777778E-2</v>
      </c>
    </row>
    <row r="469" spans="1:5" x14ac:dyDescent="0.25">
      <c r="A469" s="1" t="s">
        <v>43</v>
      </c>
      <c r="B469" s="1" t="s">
        <v>132</v>
      </c>
      <c r="C469" s="1" t="s">
        <v>17</v>
      </c>
      <c r="D469" s="1" t="s">
        <v>88</v>
      </c>
      <c r="E469">
        <v>2.3715277777777776E-2</v>
      </c>
    </row>
    <row r="470" spans="1:5" x14ac:dyDescent="0.25">
      <c r="A470" s="1" t="s">
        <v>43</v>
      </c>
      <c r="B470" s="1" t="s">
        <v>132</v>
      </c>
      <c r="C470" s="1" t="s">
        <v>17</v>
      </c>
      <c r="D470" s="1" t="s">
        <v>9</v>
      </c>
      <c r="E470">
        <v>1.3564814814814816E-2</v>
      </c>
    </row>
    <row r="471" spans="1:5" x14ac:dyDescent="0.25">
      <c r="A471" s="1" t="s">
        <v>43</v>
      </c>
      <c r="B471" s="1" t="s">
        <v>132</v>
      </c>
      <c r="C471" s="1" t="s">
        <v>17</v>
      </c>
      <c r="D471" s="1" t="s">
        <v>6</v>
      </c>
      <c r="E471">
        <v>1.8888888888888889E-2</v>
      </c>
    </row>
    <row r="472" spans="1:5" x14ac:dyDescent="0.25">
      <c r="A472" s="1" t="s">
        <v>43</v>
      </c>
      <c r="B472" s="1" t="s">
        <v>132</v>
      </c>
      <c r="C472" s="1" t="s">
        <v>17</v>
      </c>
      <c r="D472" s="1" t="s">
        <v>89</v>
      </c>
      <c r="E472">
        <v>2.5266203703703704E-2</v>
      </c>
    </row>
    <row r="473" spans="1:5" x14ac:dyDescent="0.25">
      <c r="A473" s="1" t="s">
        <v>43</v>
      </c>
      <c r="B473" s="1" t="s">
        <v>132</v>
      </c>
      <c r="C473" s="1" t="s">
        <v>17</v>
      </c>
      <c r="D473" s="1" t="s">
        <v>112</v>
      </c>
      <c r="E473">
        <v>2.3715277777777776E-2</v>
      </c>
    </row>
    <row r="474" spans="1:5" x14ac:dyDescent="0.25">
      <c r="A474" s="1" t="s">
        <v>43</v>
      </c>
      <c r="B474" s="1" t="s">
        <v>132</v>
      </c>
      <c r="C474" s="1" t="s">
        <v>17</v>
      </c>
      <c r="D474" s="1" t="s">
        <v>113</v>
      </c>
      <c r="E474">
        <v>2.5266203703703704E-2</v>
      </c>
    </row>
    <row r="475" spans="1:5" x14ac:dyDescent="0.25">
      <c r="A475" s="1" t="s">
        <v>43</v>
      </c>
      <c r="B475" s="1" t="s">
        <v>132</v>
      </c>
      <c r="C475" s="1" t="s">
        <v>17</v>
      </c>
      <c r="D475" s="1" t="s">
        <v>42</v>
      </c>
      <c r="E475">
        <v>2.1099537037037038E-2</v>
      </c>
    </row>
    <row r="476" spans="1:5" x14ac:dyDescent="0.25">
      <c r="A476" s="1" t="s">
        <v>43</v>
      </c>
      <c r="B476" s="1" t="s">
        <v>132</v>
      </c>
      <c r="C476" s="1" t="s">
        <v>17</v>
      </c>
      <c r="D476" s="1" t="s">
        <v>10</v>
      </c>
      <c r="E476">
        <v>1.5011574074074075E-2</v>
      </c>
    </row>
    <row r="477" spans="1:5" x14ac:dyDescent="0.25">
      <c r="A477" s="1" t="s">
        <v>43</v>
      </c>
      <c r="B477" s="1" t="s">
        <v>132</v>
      </c>
      <c r="C477" s="1" t="s">
        <v>17</v>
      </c>
      <c r="D477" s="1" t="s">
        <v>58</v>
      </c>
      <c r="E477">
        <v>1.8402777777777778E-2</v>
      </c>
    </row>
    <row r="478" spans="1:5" x14ac:dyDescent="0.25">
      <c r="A478" s="1" t="s">
        <v>43</v>
      </c>
      <c r="B478" s="1" t="s">
        <v>132</v>
      </c>
      <c r="C478" s="1" t="s">
        <v>17</v>
      </c>
      <c r="D478" s="1" t="s">
        <v>19</v>
      </c>
      <c r="E478">
        <v>1.6446759259259262E-2</v>
      </c>
    </row>
    <row r="479" spans="1:5" x14ac:dyDescent="0.25">
      <c r="A479" s="1" t="s">
        <v>43</v>
      </c>
      <c r="B479" s="1" t="s">
        <v>132</v>
      </c>
      <c r="C479" s="1" t="s">
        <v>17</v>
      </c>
      <c r="D479" s="1" t="s">
        <v>21</v>
      </c>
      <c r="E479">
        <v>1.3564814814814816E-2</v>
      </c>
    </row>
    <row r="480" spans="1:5" x14ac:dyDescent="0.25">
      <c r="A480" s="1" t="s">
        <v>43</v>
      </c>
      <c r="B480" s="1" t="s">
        <v>132</v>
      </c>
      <c r="C480" s="1" t="s">
        <v>17</v>
      </c>
      <c r="D480" s="1" t="s">
        <v>11</v>
      </c>
      <c r="E480">
        <v>2.8923611111111108E-2</v>
      </c>
    </row>
    <row r="481" spans="1:5" x14ac:dyDescent="0.25">
      <c r="A481" s="1" t="s">
        <v>43</v>
      </c>
      <c r="B481" s="1" t="s">
        <v>132</v>
      </c>
      <c r="C481" s="1" t="s">
        <v>17</v>
      </c>
      <c r="D481" s="1" t="s">
        <v>33</v>
      </c>
      <c r="E481">
        <v>1.6122685185185184E-2</v>
      </c>
    </row>
    <row r="482" spans="1:5" x14ac:dyDescent="0.25">
      <c r="A482" s="1" t="s">
        <v>43</v>
      </c>
      <c r="B482" s="1" t="s">
        <v>132</v>
      </c>
      <c r="C482" s="1" t="s">
        <v>44</v>
      </c>
      <c r="D482" s="1" t="s">
        <v>109</v>
      </c>
      <c r="E482">
        <v>1.4166666666666666E-2</v>
      </c>
    </row>
    <row r="483" spans="1:5" x14ac:dyDescent="0.25">
      <c r="A483" s="1" t="s">
        <v>43</v>
      </c>
      <c r="B483" s="1" t="s">
        <v>132</v>
      </c>
      <c r="C483" s="1" t="s">
        <v>44</v>
      </c>
      <c r="D483" s="1" t="s">
        <v>108</v>
      </c>
      <c r="E483">
        <v>1.2326388888888888E-2</v>
      </c>
    </row>
    <row r="484" spans="1:5" x14ac:dyDescent="0.25">
      <c r="A484" s="1" t="s">
        <v>43</v>
      </c>
      <c r="B484" s="1" t="s">
        <v>132</v>
      </c>
      <c r="C484" s="1" t="s">
        <v>44</v>
      </c>
      <c r="D484" s="1" t="s">
        <v>13</v>
      </c>
      <c r="E484">
        <v>8.8078703703703704E-3</v>
      </c>
    </row>
    <row r="485" spans="1:5" x14ac:dyDescent="0.25">
      <c r="A485" s="1" t="s">
        <v>43</v>
      </c>
      <c r="B485" s="1" t="s">
        <v>132</v>
      </c>
      <c r="C485" s="1" t="s">
        <v>44</v>
      </c>
      <c r="D485" s="1" t="s">
        <v>18</v>
      </c>
      <c r="E485">
        <v>1.0243055555555556E-2</v>
      </c>
    </row>
    <row r="486" spans="1:5" x14ac:dyDescent="0.25">
      <c r="A486" s="1" t="s">
        <v>43</v>
      </c>
      <c r="B486" s="1" t="s">
        <v>132</v>
      </c>
      <c r="C486" s="1" t="s">
        <v>44</v>
      </c>
      <c r="D486" s="1" t="s">
        <v>16</v>
      </c>
      <c r="E486">
        <v>1.5833333333333335E-2</v>
      </c>
    </row>
    <row r="487" spans="1:5" x14ac:dyDescent="0.25">
      <c r="A487" s="1" t="s">
        <v>43</v>
      </c>
      <c r="B487" s="1" t="s">
        <v>132</v>
      </c>
      <c r="C487" s="1" t="s">
        <v>44</v>
      </c>
      <c r="D487" s="1" t="s">
        <v>51</v>
      </c>
      <c r="E487">
        <v>1.4166666666666666E-2</v>
      </c>
    </row>
    <row r="488" spans="1:5" x14ac:dyDescent="0.25">
      <c r="A488" s="1" t="s">
        <v>43</v>
      </c>
      <c r="B488" s="1" t="s">
        <v>132</v>
      </c>
      <c r="C488" s="1" t="s">
        <v>44</v>
      </c>
      <c r="D488" s="1" t="s">
        <v>47</v>
      </c>
      <c r="E488">
        <v>8.9004629629629625E-3</v>
      </c>
    </row>
    <row r="489" spans="1:5" x14ac:dyDescent="0.25">
      <c r="A489" s="1" t="s">
        <v>43</v>
      </c>
      <c r="B489" s="1" t="s">
        <v>132</v>
      </c>
      <c r="C489" s="1" t="s">
        <v>44</v>
      </c>
      <c r="D489" s="1" t="s">
        <v>9</v>
      </c>
      <c r="E489">
        <v>7.8819444444444432E-3</v>
      </c>
    </row>
    <row r="490" spans="1:5" x14ac:dyDescent="0.25">
      <c r="A490" s="1" t="s">
        <v>43</v>
      </c>
      <c r="B490" s="1" t="s">
        <v>132</v>
      </c>
      <c r="C490" s="1" t="s">
        <v>44</v>
      </c>
      <c r="D490" s="1" t="s">
        <v>81</v>
      </c>
      <c r="E490">
        <v>1.2326388888888888E-2</v>
      </c>
    </row>
    <row r="491" spans="1:5" x14ac:dyDescent="0.25">
      <c r="A491" s="1" t="s">
        <v>43</v>
      </c>
      <c r="B491" s="1" t="s">
        <v>132</v>
      </c>
      <c r="C491" s="1" t="s">
        <v>44</v>
      </c>
      <c r="D491" s="1" t="s">
        <v>110</v>
      </c>
      <c r="E491">
        <v>1.5833333333333335E-2</v>
      </c>
    </row>
    <row r="492" spans="1:5" x14ac:dyDescent="0.25">
      <c r="A492" s="1" t="s">
        <v>43</v>
      </c>
      <c r="B492" s="1" t="s">
        <v>132</v>
      </c>
      <c r="C492" s="1" t="s">
        <v>44</v>
      </c>
      <c r="D492" s="1" t="s">
        <v>12</v>
      </c>
      <c r="E492">
        <v>1.4027777777777778E-2</v>
      </c>
    </row>
    <row r="493" spans="1:5" x14ac:dyDescent="0.25">
      <c r="A493" s="1" t="s">
        <v>43</v>
      </c>
      <c r="B493" s="1" t="s">
        <v>132</v>
      </c>
      <c r="C493" s="1" t="s">
        <v>44</v>
      </c>
      <c r="D493" s="1" t="s">
        <v>39</v>
      </c>
      <c r="E493">
        <v>8.9004629629629625E-3</v>
      </c>
    </row>
    <row r="494" spans="1:5" x14ac:dyDescent="0.25">
      <c r="A494" s="1" t="s">
        <v>43</v>
      </c>
      <c r="B494" s="1" t="s">
        <v>132</v>
      </c>
      <c r="C494" s="1" t="s">
        <v>44</v>
      </c>
      <c r="D494" s="1" t="s">
        <v>27</v>
      </c>
      <c r="E494">
        <v>1.1249999999999998E-2</v>
      </c>
    </row>
    <row r="495" spans="1:5" x14ac:dyDescent="0.25">
      <c r="A495" s="1" t="s">
        <v>43</v>
      </c>
      <c r="B495" s="1" t="s">
        <v>132</v>
      </c>
      <c r="C495" s="1" t="s">
        <v>44</v>
      </c>
      <c r="D495" s="1" t="s">
        <v>8</v>
      </c>
      <c r="E495">
        <v>1.1249999999999998E-2</v>
      </c>
    </row>
    <row r="496" spans="1:5" x14ac:dyDescent="0.25">
      <c r="A496" s="1" t="s">
        <v>43</v>
      </c>
      <c r="B496" s="1" t="s">
        <v>132</v>
      </c>
      <c r="C496" s="1" t="s">
        <v>44</v>
      </c>
      <c r="D496" s="1" t="s">
        <v>105</v>
      </c>
      <c r="E496">
        <v>1.4027777777777778E-2</v>
      </c>
    </row>
    <row r="497" spans="1:5" x14ac:dyDescent="0.25">
      <c r="A497" s="1" t="s">
        <v>43</v>
      </c>
      <c r="B497" s="1" t="s">
        <v>132</v>
      </c>
      <c r="C497" s="1" t="s">
        <v>44</v>
      </c>
      <c r="D497" s="1" t="s">
        <v>82</v>
      </c>
      <c r="E497">
        <v>1.699074074074074E-2</v>
      </c>
    </row>
    <row r="498" spans="1:5" x14ac:dyDescent="0.25">
      <c r="A498" s="1" t="s">
        <v>43</v>
      </c>
      <c r="B498" s="1" t="s">
        <v>132</v>
      </c>
      <c r="C498" s="1" t="s">
        <v>44</v>
      </c>
      <c r="D498" s="1" t="s">
        <v>19</v>
      </c>
      <c r="E498">
        <v>8.9930555555555545E-3</v>
      </c>
    </row>
    <row r="499" spans="1:5" x14ac:dyDescent="0.25">
      <c r="A499" s="1" t="s">
        <v>43</v>
      </c>
      <c r="B499" s="1" t="s">
        <v>132</v>
      </c>
      <c r="C499" s="1" t="s">
        <v>44</v>
      </c>
      <c r="D499" s="1" t="s">
        <v>21</v>
      </c>
      <c r="E499">
        <v>7.8819444444444432E-3</v>
      </c>
    </row>
    <row r="500" spans="1:5" x14ac:dyDescent="0.25">
      <c r="A500" s="1" t="s">
        <v>43</v>
      </c>
      <c r="B500" s="1" t="s">
        <v>132</v>
      </c>
      <c r="C500" s="1" t="s">
        <v>44</v>
      </c>
      <c r="D500" s="1" t="s">
        <v>28</v>
      </c>
      <c r="E500">
        <v>8.8078703703703704E-3</v>
      </c>
    </row>
    <row r="501" spans="1:5" x14ac:dyDescent="0.25">
      <c r="A501" s="1" t="s">
        <v>80</v>
      </c>
      <c r="B501" s="1" t="s">
        <v>133</v>
      </c>
      <c r="C501" s="1" t="s">
        <v>5</v>
      </c>
      <c r="D501" s="1" t="s">
        <v>87</v>
      </c>
      <c r="E501">
        <v>2.7152777777777779E-2</v>
      </c>
    </row>
    <row r="502" spans="1:5" x14ac:dyDescent="0.25">
      <c r="A502" s="1" t="s">
        <v>80</v>
      </c>
      <c r="B502" s="1" t="s">
        <v>133</v>
      </c>
      <c r="C502" s="1" t="s">
        <v>5</v>
      </c>
      <c r="D502" s="1" t="s">
        <v>59</v>
      </c>
      <c r="E502">
        <v>1.8958333333333334E-2</v>
      </c>
    </row>
    <row r="503" spans="1:5" x14ac:dyDescent="0.25">
      <c r="A503" s="1" t="s">
        <v>80</v>
      </c>
      <c r="B503" s="1" t="s">
        <v>133</v>
      </c>
      <c r="C503" s="1" t="s">
        <v>5</v>
      </c>
      <c r="D503" s="1" t="s">
        <v>64</v>
      </c>
      <c r="E503">
        <v>2.8321759259259258E-2</v>
      </c>
    </row>
    <row r="504" spans="1:5" x14ac:dyDescent="0.25">
      <c r="A504" s="1" t="s">
        <v>80</v>
      </c>
      <c r="B504" s="1" t="s">
        <v>133</v>
      </c>
      <c r="C504" s="1" t="s">
        <v>5</v>
      </c>
      <c r="D504" s="1" t="s">
        <v>29</v>
      </c>
      <c r="E504">
        <v>2.2013888888888888E-2</v>
      </c>
    </row>
    <row r="505" spans="1:5" x14ac:dyDescent="0.25">
      <c r="A505" s="1" t="s">
        <v>80</v>
      </c>
      <c r="B505" s="1" t="s">
        <v>133</v>
      </c>
      <c r="C505" s="1" t="s">
        <v>5</v>
      </c>
      <c r="D505" s="1" t="s">
        <v>18</v>
      </c>
      <c r="E505">
        <v>2.2835648148148147E-2</v>
      </c>
    </row>
    <row r="506" spans="1:5" x14ac:dyDescent="0.25">
      <c r="A506" s="1" t="s">
        <v>80</v>
      </c>
      <c r="B506" s="1" t="s">
        <v>133</v>
      </c>
      <c r="C506" s="1" t="s">
        <v>5</v>
      </c>
      <c r="D506" s="1" t="s">
        <v>16</v>
      </c>
      <c r="E506">
        <v>3.2071759259259258E-2</v>
      </c>
    </row>
    <row r="507" spans="1:5" x14ac:dyDescent="0.25">
      <c r="A507" s="1" t="s">
        <v>80</v>
      </c>
      <c r="B507" s="1" t="s">
        <v>133</v>
      </c>
      <c r="C507" s="1" t="s">
        <v>5</v>
      </c>
      <c r="D507" s="1" t="s">
        <v>23</v>
      </c>
      <c r="E507">
        <v>2.6932870370370371E-2</v>
      </c>
    </row>
    <row r="508" spans="1:5" x14ac:dyDescent="0.25">
      <c r="A508" s="1" t="s">
        <v>80</v>
      </c>
      <c r="B508" s="1" t="s">
        <v>133</v>
      </c>
      <c r="C508" s="1" t="s">
        <v>5</v>
      </c>
      <c r="D508" s="1" t="s">
        <v>62</v>
      </c>
      <c r="E508">
        <v>1.6249999999999997E-2</v>
      </c>
    </row>
    <row r="509" spans="1:5" x14ac:dyDescent="0.25">
      <c r="A509" s="1" t="s">
        <v>80</v>
      </c>
      <c r="B509" s="1" t="s">
        <v>133</v>
      </c>
      <c r="C509" s="1" t="s">
        <v>5</v>
      </c>
      <c r="D509" s="1" t="s">
        <v>47</v>
      </c>
      <c r="E509">
        <v>1.8969907407407408E-2</v>
      </c>
    </row>
    <row r="510" spans="1:5" x14ac:dyDescent="0.25">
      <c r="A510" s="1" t="s">
        <v>80</v>
      </c>
      <c r="B510" s="1" t="s">
        <v>133</v>
      </c>
      <c r="C510" s="1" t="s">
        <v>5</v>
      </c>
      <c r="D510" s="1" t="s">
        <v>9</v>
      </c>
      <c r="E510">
        <v>2.3240740740740742E-2</v>
      </c>
    </row>
    <row r="511" spans="1:5" x14ac:dyDescent="0.25">
      <c r="A511" s="1" t="s">
        <v>80</v>
      </c>
      <c r="B511" s="1" t="s">
        <v>133</v>
      </c>
      <c r="C511" s="1" t="s">
        <v>5</v>
      </c>
      <c r="D511" s="1" t="s">
        <v>70</v>
      </c>
      <c r="E511">
        <v>3.4479166666666665E-2</v>
      </c>
    </row>
    <row r="512" spans="1:5" x14ac:dyDescent="0.25">
      <c r="A512" s="1" t="s">
        <v>80</v>
      </c>
      <c r="B512" s="1" t="s">
        <v>133</v>
      </c>
      <c r="C512" s="1" t="s">
        <v>5</v>
      </c>
      <c r="D512" s="1" t="s">
        <v>12</v>
      </c>
      <c r="E512">
        <v>1.7199074074074071E-2</v>
      </c>
    </row>
    <row r="513" spans="1:5" x14ac:dyDescent="0.25">
      <c r="A513" s="1" t="s">
        <v>80</v>
      </c>
      <c r="B513" s="1" t="s">
        <v>133</v>
      </c>
      <c r="C513" s="1" t="s">
        <v>5</v>
      </c>
      <c r="D513" s="1" t="s">
        <v>39</v>
      </c>
      <c r="E513">
        <v>1.7835648148148149E-2</v>
      </c>
    </row>
    <row r="514" spans="1:5" x14ac:dyDescent="0.25">
      <c r="A514" s="1" t="s">
        <v>80</v>
      </c>
      <c r="B514" s="1" t="s">
        <v>133</v>
      </c>
      <c r="C514" s="1" t="s">
        <v>5</v>
      </c>
      <c r="D514" s="1" t="s">
        <v>27</v>
      </c>
      <c r="E514">
        <v>2.8634259259259262E-2</v>
      </c>
    </row>
    <row r="515" spans="1:5" x14ac:dyDescent="0.25">
      <c r="A515" s="1" t="s">
        <v>80</v>
      </c>
      <c r="B515" s="1" t="s">
        <v>133</v>
      </c>
      <c r="C515" s="1" t="s">
        <v>5</v>
      </c>
      <c r="D515" s="1" t="s">
        <v>7</v>
      </c>
      <c r="E515">
        <v>2.7442129629629632E-2</v>
      </c>
    </row>
    <row r="516" spans="1:5" x14ac:dyDescent="0.25">
      <c r="A516" s="1" t="s">
        <v>80</v>
      </c>
      <c r="B516" s="1" t="s">
        <v>133</v>
      </c>
      <c r="C516" s="1" t="s">
        <v>5</v>
      </c>
      <c r="D516" s="1" t="s">
        <v>32</v>
      </c>
      <c r="E516">
        <v>1.9004629629629632E-2</v>
      </c>
    </row>
    <row r="517" spans="1:5" x14ac:dyDescent="0.25">
      <c r="A517" s="1" t="s">
        <v>80</v>
      </c>
      <c r="B517" s="1" t="s">
        <v>133</v>
      </c>
      <c r="C517" s="1" t="s">
        <v>5</v>
      </c>
      <c r="D517" s="1" t="s">
        <v>71</v>
      </c>
      <c r="E517">
        <v>2.6284722222222223E-2</v>
      </c>
    </row>
    <row r="518" spans="1:5" x14ac:dyDescent="0.25">
      <c r="A518" s="1" t="s">
        <v>80</v>
      </c>
      <c r="B518" s="1" t="s">
        <v>133</v>
      </c>
      <c r="C518" s="1" t="s">
        <v>5</v>
      </c>
      <c r="D518" s="1" t="s">
        <v>14</v>
      </c>
      <c r="E518">
        <v>2.6516203703703698E-2</v>
      </c>
    </row>
    <row r="519" spans="1:5" x14ac:dyDescent="0.25">
      <c r="A519" s="1" t="s">
        <v>80</v>
      </c>
      <c r="B519" s="1" t="s">
        <v>133</v>
      </c>
      <c r="C519" s="1" t="s">
        <v>5</v>
      </c>
      <c r="D519" s="1" t="s">
        <v>42</v>
      </c>
      <c r="E519">
        <v>2.5162037037037038E-2</v>
      </c>
    </row>
    <row r="520" spans="1:5" x14ac:dyDescent="0.25">
      <c r="A520" s="1" t="s">
        <v>80</v>
      </c>
      <c r="B520" s="1" t="s">
        <v>133</v>
      </c>
      <c r="C520" s="1" t="s">
        <v>5</v>
      </c>
      <c r="D520" s="1" t="s">
        <v>41</v>
      </c>
      <c r="E520">
        <v>3.5011574074074077E-2</v>
      </c>
    </row>
    <row r="521" spans="1:5" x14ac:dyDescent="0.25">
      <c r="A521" s="1" t="s">
        <v>80</v>
      </c>
      <c r="B521" s="1" t="s">
        <v>133</v>
      </c>
      <c r="C521" s="1" t="s">
        <v>5</v>
      </c>
      <c r="D521" s="1" t="s">
        <v>19</v>
      </c>
      <c r="E521">
        <v>1.9201388888888889E-2</v>
      </c>
    </row>
    <row r="522" spans="1:5" x14ac:dyDescent="0.25">
      <c r="A522" s="1" t="s">
        <v>80</v>
      </c>
      <c r="B522" s="1" t="s">
        <v>133</v>
      </c>
      <c r="C522" s="1" t="s">
        <v>5</v>
      </c>
      <c r="D522" s="1" t="s">
        <v>21</v>
      </c>
      <c r="E522">
        <v>1.8252314814814815E-2</v>
      </c>
    </row>
    <row r="523" spans="1:5" x14ac:dyDescent="0.25">
      <c r="A523" s="1" t="s">
        <v>80</v>
      </c>
      <c r="B523" s="1" t="s">
        <v>133</v>
      </c>
      <c r="C523" s="1" t="s">
        <v>17</v>
      </c>
      <c r="D523" s="1" t="s">
        <v>18</v>
      </c>
      <c r="E523">
        <v>4.0370370370370369E-2</v>
      </c>
    </row>
    <row r="524" spans="1:5" x14ac:dyDescent="0.25">
      <c r="A524" s="1" t="s">
        <v>80</v>
      </c>
      <c r="B524" s="1" t="s">
        <v>133</v>
      </c>
      <c r="C524" s="1" t="s">
        <v>17</v>
      </c>
      <c r="D524" s="1" t="s">
        <v>9</v>
      </c>
      <c r="E524">
        <v>3.3020833333333333E-2</v>
      </c>
    </row>
    <row r="525" spans="1:5" x14ac:dyDescent="0.25">
      <c r="A525" s="1" t="s">
        <v>80</v>
      </c>
      <c r="B525" s="1" t="s">
        <v>133</v>
      </c>
      <c r="C525" s="1" t="s">
        <v>17</v>
      </c>
      <c r="D525" s="1" t="s">
        <v>42</v>
      </c>
      <c r="E525">
        <v>4.2094907407407407E-2</v>
      </c>
    </row>
    <row r="526" spans="1:5" x14ac:dyDescent="0.25">
      <c r="A526" s="1" t="s">
        <v>80</v>
      </c>
      <c r="B526" s="1" t="s">
        <v>133</v>
      </c>
      <c r="C526" s="1" t="s">
        <v>17</v>
      </c>
      <c r="D526" s="1" t="s">
        <v>58</v>
      </c>
      <c r="E526">
        <v>3.6597222222222225E-2</v>
      </c>
    </row>
    <row r="527" spans="1:5" x14ac:dyDescent="0.25">
      <c r="A527" s="1" t="s">
        <v>80</v>
      </c>
      <c r="B527" s="1" t="s">
        <v>133</v>
      </c>
      <c r="C527" s="1" t="s">
        <v>17</v>
      </c>
      <c r="D527" s="1" t="s">
        <v>19</v>
      </c>
      <c r="E527">
        <v>3.3043981481481487E-2</v>
      </c>
    </row>
    <row r="528" spans="1:5" x14ac:dyDescent="0.25">
      <c r="A528" s="1" t="s">
        <v>80</v>
      </c>
      <c r="B528" s="1" t="s">
        <v>133</v>
      </c>
      <c r="C528" s="1" t="s">
        <v>17</v>
      </c>
      <c r="D528" s="1" t="s">
        <v>21</v>
      </c>
      <c r="E528">
        <v>2.8414351851851847E-2</v>
      </c>
    </row>
    <row r="529" spans="1:5" x14ac:dyDescent="0.25">
      <c r="A529" s="1" t="s">
        <v>80</v>
      </c>
      <c r="B529" s="1" t="s">
        <v>133</v>
      </c>
      <c r="C529" s="1" t="s">
        <v>44</v>
      </c>
      <c r="D529" s="1" t="s">
        <v>18</v>
      </c>
      <c r="E529">
        <v>1.3310185185185187E-2</v>
      </c>
    </row>
    <row r="530" spans="1:5" x14ac:dyDescent="0.25">
      <c r="A530" s="1" t="s">
        <v>80</v>
      </c>
      <c r="B530" s="1" t="s">
        <v>133</v>
      </c>
      <c r="C530" s="1" t="s">
        <v>44</v>
      </c>
      <c r="D530" s="1" t="s">
        <v>23</v>
      </c>
      <c r="E530">
        <v>1.238425925925926E-2</v>
      </c>
    </row>
    <row r="531" spans="1:5" x14ac:dyDescent="0.25">
      <c r="A531" s="1" t="s">
        <v>80</v>
      </c>
      <c r="B531" s="1" t="s">
        <v>133</v>
      </c>
      <c r="C531" s="1" t="s">
        <v>44</v>
      </c>
      <c r="D531" s="1" t="s">
        <v>93</v>
      </c>
      <c r="E531">
        <v>1.3703703703703704E-2</v>
      </c>
    </row>
    <row r="532" spans="1:5" x14ac:dyDescent="0.25">
      <c r="A532" s="1" t="s">
        <v>80</v>
      </c>
      <c r="B532" s="1" t="s">
        <v>133</v>
      </c>
      <c r="C532" s="1" t="s">
        <v>44</v>
      </c>
      <c r="D532" s="1" t="s">
        <v>9</v>
      </c>
      <c r="E532">
        <v>1.1770833333333333E-2</v>
      </c>
    </row>
    <row r="533" spans="1:5" x14ac:dyDescent="0.25">
      <c r="A533" s="1" t="s">
        <v>80</v>
      </c>
      <c r="B533" s="1" t="s">
        <v>133</v>
      </c>
      <c r="C533" s="1" t="s">
        <v>44</v>
      </c>
      <c r="D533" s="1" t="s">
        <v>27</v>
      </c>
      <c r="E533">
        <v>1.4768518518518519E-2</v>
      </c>
    </row>
    <row r="534" spans="1:5" x14ac:dyDescent="0.25">
      <c r="A534" s="1" t="s">
        <v>80</v>
      </c>
      <c r="B534" s="1" t="s">
        <v>133</v>
      </c>
      <c r="C534" s="1" t="s">
        <v>44</v>
      </c>
      <c r="D534" s="1" t="s">
        <v>57</v>
      </c>
      <c r="E534">
        <v>3.3344907407407406E-2</v>
      </c>
    </row>
    <row r="535" spans="1:5" x14ac:dyDescent="0.25">
      <c r="A535" s="1" t="s">
        <v>80</v>
      </c>
      <c r="B535" s="1" t="s">
        <v>133</v>
      </c>
      <c r="C535" s="1" t="s">
        <v>44</v>
      </c>
      <c r="D535" s="1" t="s">
        <v>14</v>
      </c>
      <c r="E535">
        <v>1.3310185185185187E-2</v>
      </c>
    </row>
    <row r="536" spans="1:5" x14ac:dyDescent="0.25">
      <c r="A536" s="1" t="s">
        <v>80</v>
      </c>
      <c r="B536" s="1" t="s">
        <v>133</v>
      </c>
      <c r="C536" s="1" t="s">
        <v>44</v>
      </c>
      <c r="D536" s="1" t="s">
        <v>91</v>
      </c>
      <c r="E536">
        <v>1.5069444444444443E-2</v>
      </c>
    </row>
    <row r="537" spans="1:5" x14ac:dyDescent="0.25">
      <c r="A537" s="1" t="s">
        <v>80</v>
      </c>
      <c r="B537" s="1" t="s">
        <v>133</v>
      </c>
      <c r="C537" s="1" t="s">
        <v>44</v>
      </c>
      <c r="D537" s="1" t="s">
        <v>48</v>
      </c>
      <c r="E537">
        <v>1.3495370370370371E-2</v>
      </c>
    </row>
    <row r="538" spans="1:5" x14ac:dyDescent="0.25">
      <c r="A538" s="1" t="s">
        <v>80</v>
      </c>
      <c r="B538" s="1" t="s">
        <v>133</v>
      </c>
      <c r="C538" s="1" t="s">
        <v>44</v>
      </c>
      <c r="D538" s="1" t="s">
        <v>19</v>
      </c>
      <c r="E538">
        <v>9.8495370370370369E-3</v>
      </c>
    </row>
    <row r="539" spans="1:5" x14ac:dyDescent="0.25">
      <c r="A539" s="1" t="s">
        <v>80</v>
      </c>
      <c r="B539" s="1" t="s">
        <v>133</v>
      </c>
      <c r="C539" s="1" t="s">
        <v>44</v>
      </c>
      <c r="D539" s="1" t="s">
        <v>21</v>
      </c>
      <c r="E539">
        <v>1.0474537037037037E-2</v>
      </c>
    </row>
    <row r="540" spans="1:5" x14ac:dyDescent="0.25">
      <c r="A540" s="1" t="s">
        <v>34</v>
      </c>
      <c r="B540" s="1" t="s">
        <v>131</v>
      </c>
      <c r="C540" s="1" t="s">
        <v>5</v>
      </c>
      <c r="D540" s="1" t="s">
        <v>90</v>
      </c>
      <c r="E540">
        <v>1.9490740740740743E-2</v>
      </c>
    </row>
    <row r="541" spans="1:5" x14ac:dyDescent="0.25">
      <c r="A541" s="1" t="s">
        <v>34</v>
      </c>
      <c r="B541" s="1" t="s">
        <v>131</v>
      </c>
      <c r="C541" s="1" t="s">
        <v>5</v>
      </c>
      <c r="D541" s="1" t="s">
        <v>29</v>
      </c>
      <c r="E541">
        <v>1.7013888888888887E-2</v>
      </c>
    </row>
    <row r="542" spans="1:5" x14ac:dyDescent="0.25">
      <c r="A542" s="1" t="s">
        <v>34</v>
      </c>
      <c r="B542" s="1" t="s">
        <v>131</v>
      </c>
      <c r="C542" s="1" t="s">
        <v>5</v>
      </c>
      <c r="D542" s="1" t="s">
        <v>13</v>
      </c>
      <c r="E542">
        <v>1.5405092592592593E-2</v>
      </c>
    </row>
    <row r="543" spans="1:5" x14ac:dyDescent="0.25">
      <c r="A543" s="1" t="s">
        <v>34</v>
      </c>
      <c r="B543" s="1" t="s">
        <v>131</v>
      </c>
      <c r="C543" s="1" t="s">
        <v>5</v>
      </c>
      <c r="D543" s="1" t="s">
        <v>18</v>
      </c>
      <c r="E543">
        <v>1.2708333333333334E-2</v>
      </c>
    </row>
    <row r="544" spans="1:5" x14ac:dyDescent="0.25">
      <c r="A544" s="1" t="s">
        <v>34</v>
      </c>
      <c r="B544" s="1" t="s">
        <v>131</v>
      </c>
      <c r="C544" s="1" t="s">
        <v>5</v>
      </c>
      <c r="D544" s="1" t="s">
        <v>122</v>
      </c>
      <c r="E544">
        <v>1.6087962962962964E-2</v>
      </c>
    </row>
    <row r="545" spans="1:5" x14ac:dyDescent="0.25">
      <c r="A545" s="1" t="s">
        <v>34</v>
      </c>
      <c r="B545" s="1" t="s">
        <v>131</v>
      </c>
      <c r="C545" s="1" t="s">
        <v>5</v>
      </c>
      <c r="D545" s="1" t="s">
        <v>114</v>
      </c>
      <c r="E545">
        <v>1.6087962962962964E-2</v>
      </c>
    </row>
    <row r="546" spans="1:5" x14ac:dyDescent="0.25">
      <c r="A546" s="1" t="s">
        <v>34</v>
      </c>
      <c r="B546" s="1" t="s">
        <v>131</v>
      </c>
      <c r="C546" s="1" t="s">
        <v>5</v>
      </c>
      <c r="D546" s="1" t="s">
        <v>16</v>
      </c>
      <c r="E546">
        <v>1.7013888888888887E-2</v>
      </c>
    </row>
    <row r="547" spans="1:5" x14ac:dyDescent="0.25">
      <c r="A547" s="1" t="s">
        <v>34</v>
      </c>
      <c r="B547" s="1" t="s">
        <v>131</v>
      </c>
      <c r="C547" s="1" t="s">
        <v>5</v>
      </c>
      <c r="D547" s="1" t="s">
        <v>23</v>
      </c>
      <c r="E547">
        <v>1.9224537037037037E-2</v>
      </c>
    </row>
    <row r="548" spans="1:5" x14ac:dyDescent="0.25">
      <c r="A548" s="1" t="s">
        <v>34</v>
      </c>
      <c r="B548" s="1" t="s">
        <v>131</v>
      </c>
      <c r="C548" s="1" t="s">
        <v>5</v>
      </c>
      <c r="D548" s="1" t="s">
        <v>47</v>
      </c>
      <c r="E548">
        <v>1.2615740740740742E-2</v>
      </c>
    </row>
    <row r="549" spans="1:5" x14ac:dyDescent="0.25">
      <c r="A549" s="1" t="s">
        <v>34</v>
      </c>
      <c r="B549" s="1" t="s">
        <v>131</v>
      </c>
      <c r="C549" s="1" t="s">
        <v>5</v>
      </c>
      <c r="D549" s="1" t="s">
        <v>98</v>
      </c>
      <c r="E549">
        <v>1.8807870370370371E-2</v>
      </c>
    </row>
    <row r="550" spans="1:5" x14ac:dyDescent="0.25">
      <c r="A550" s="1" t="s">
        <v>34</v>
      </c>
      <c r="B550" s="1" t="s">
        <v>131</v>
      </c>
      <c r="C550" s="1" t="s">
        <v>5</v>
      </c>
      <c r="D550" s="1" t="s">
        <v>9</v>
      </c>
      <c r="E550">
        <v>1.2708333333333334E-2</v>
      </c>
    </row>
    <row r="551" spans="1:5" x14ac:dyDescent="0.25">
      <c r="A551" s="1" t="s">
        <v>34</v>
      </c>
      <c r="B551" s="1" t="s">
        <v>131</v>
      </c>
      <c r="C551" s="1" t="s">
        <v>5</v>
      </c>
      <c r="D551" s="1" t="s">
        <v>286</v>
      </c>
      <c r="E551">
        <v>1.6666666666666666E-2</v>
      </c>
    </row>
    <row r="552" spans="1:5" x14ac:dyDescent="0.25">
      <c r="A552" s="1" t="s">
        <v>34</v>
      </c>
      <c r="B552" s="1" t="s">
        <v>131</v>
      </c>
      <c r="C552" s="1" t="s">
        <v>5</v>
      </c>
      <c r="D552" s="1" t="s">
        <v>6</v>
      </c>
      <c r="E552">
        <v>1.5601851851851851E-2</v>
      </c>
    </row>
    <row r="553" spans="1:5" x14ac:dyDescent="0.25">
      <c r="A553" s="1" t="s">
        <v>34</v>
      </c>
      <c r="B553" s="1" t="s">
        <v>131</v>
      </c>
      <c r="C553" s="1" t="s">
        <v>5</v>
      </c>
      <c r="D553" s="1" t="s">
        <v>75</v>
      </c>
      <c r="E553">
        <v>1.9930555555555556E-2</v>
      </c>
    </row>
    <row r="554" spans="1:5" x14ac:dyDescent="0.25">
      <c r="A554" s="1" t="s">
        <v>34</v>
      </c>
      <c r="B554" s="1" t="s">
        <v>131</v>
      </c>
      <c r="C554" s="1" t="s">
        <v>5</v>
      </c>
      <c r="D554" s="1" t="s">
        <v>36</v>
      </c>
      <c r="E554">
        <v>1.8807870370370371E-2</v>
      </c>
    </row>
    <row r="555" spans="1:5" x14ac:dyDescent="0.25">
      <c r="A555" s="1" t="s">
        <v>34</v>
      </c>
      <c r="B555" s="1" t="s">
        <v>131</v>
      </c>
      <c r="C555" s="1" t="s">
        <v>5</v>
      </c>
      <c r="D555" s="1" t="s">
        <v>22</v>
      </c>
      <c r="E555">
        <v>1.9224537037037037E-2</v>
      </c>
    </row>
    <row r="556" spans="1:5" x14ac:dyDescent="0.25">
      <c r="A556" s="1" t="s">
        <v>34</v>
      </c>
      <c r="B556" s="1" t="s">
        <v>131</v>
      </c>
      <c r="C556" s="1" t="s">
        <v>5</v>
      </c>
      <c r="D556" s="1" t="s">
        <v>35</v>
      </c>
      <c r="E556">
        <v>1.4641203703703703E-2</v>
      </c>
    </row>
    <row r="557" spans="1:5" x14ac:dyDescent="0.25">
      <c r="A557" s="1" t="s">
        <v>34</v>
      </c>
      <c r="B557" s="1" t="s">
        <v>131</v>
      </c>
      <c r="C557" s="1" t="s">
        <v>5</v>
      </c>
      <c r="D557" s="1" t="s">
        <v>40</v>
      </c>
      <c r="E557">
        <v>1.6967592592592593E-2</v>
      </c>
    </row>
    <row r="558" spans="1:5" x14ac:dyDescent="0.25">
      <c r="A558" s="1" t="s">
        <v>34</v>
      </c>
      <c r="B558" s="1" t="s">
        <v>131</v>
      </c>
      <c r="C558" s="1" t="s">
        <v>5</v>
      </c>
      <c r="D558" s="1" t="s">
        <v>63</v>
      </c>
      <c r="E558">
        <v>1.4108796296296295E-2</v>
      </c>
    </row>
    <row r="559" spans="1:5" x14ac:dyDescent="0.25">
      <c r="A559" s="1" t="s">
        <v>34</v>
      </c>
      <c r="B559" s="1" t="s">
        <v>131</v>
      </c>
      <c r="C559" s="1" t="s">
        <v>5</v>
      </c>
      <c r="D559" s="1" t="s">
        <v>12</v>
      </c>
      <c r="E559">
        <v>1.4143518518518519E-2</v>
      </c>
    </row>
    <row r="560" spans="1:5" x14ac:dyDescent="0.25">
      <c r="A560" s="1" t="s">
        <v>34</v>
      </c>
      <c r="B560" s="1" t="s">
        <v>131</v>
      </c>
      <c r="C560" s="1" t="s">
        <v>5</v>
      </c>
      <c r="D560" s="1" t="s">
        <v>39</v>
      </c>
      <c r="E560">
        <v>1.2615740740740742E-2</v>
      </c>
    </row>
    <row r="561" spans="1:5" x14ac:dyDescent="0.25">
      <c r="A561" s="1" t="s">
        <v>34</v>
      </c>
      <c r="B561" s="1" t="s">
        <v>131</v>
      </c>
      <c r="C561" s="1" t="s">
        <v>5</v>
      </c>
      <c r="D561" s="1" t="s">
        <v>27</v>
      </c>
      <c r="E561">
        <v>1.4641203703703703E-2</v>
      </c>
    </row>
    <row r="562" spans="1:5" x14ac:dyDescent="0.25">
      <c r="A562" s="1" t="s">
        <v>34</v>
      </c>
      <c r="B562" s="1" t="s">
        <v>131</v>
      </c>
      <c r="C562" s="1" t="s">
        <v>5</v>
      </c>
      <c r="D562" s="1" t="s">
        <v>25</v>
      </c>
      <c r="E562">
        <v>1.2615740740740742E-2</v>
      </c>
    </row>
    <row r="563" spans="1:5" x14ac:dyDescent="0.25">
      <c r="A563" s="1" t="s">
        <v>34</v>
      </c>
      <c r="B563" s="1" t="s">
        <v>131</v>
      </c>
      <c r="C563" s="1" t="s">
        <v>5</v>
      </c>
      <c r="D563" s="1" t="s">
        <v>124</v>
      </c>
      <c r="E563">
        <v>1.9490740740740743E-2</v>
      </c>
    </row>
    <row r="564" spans="1:5" x14ac:dyDescent="0.25">
      <c r="A564" s="1" t="s">
        <v>34</v>
      </c>
      <c r="B564" s="1" t="s">
        <v>131</v>
      </c>
      <c r="C564" s="1" t="s">
        <v>5</v>
      </c>
      <c r="D564" s="1" t="s">
        <v>7</v>
      </c>
      <c r="E564">
        <v>1.4108796296296295E-2</v>
      </c>
    </row>
    <row r="565" spans="1:5" x14ac:dyDescent="0.25">
      <c r="A565" s="1" t="s">
        <v>34</v>
      </c>
      <c r="B565" s="1" t="s">
        <v>131</v>
      </c>
      <c r="C565" s="1" t="s">
        <v>5</v>
      </c>
      <c r="D565" s="1" t="s">
        <v>53</v>
      </c>
      <c r="E565">
        <v>1.9930555555555556E-2</v>
      </c>
    </row>
    <row r="566" spans="1:5" x14ac:dyDescent="0.25">
      <c r="A566" s="1" t="s">
        <v>34</v>
      </c>
      <c r="B566" s="1" t="s">
        <v>131</v>
      </c>
      <c r="C566" s="1" t="s">
        <v>5</v>
      </c>
      <c r="D566" s="1" t="s">
        <v>101</v>
      </c>
      <c r="E566">
        <v>1.5405092592592593E-2</v>
      </c>
    </row>
    <row r="567" spans="1:5" x14ac:dyDescent="0.25">
      <c r="A567" s="1" t="s">
        <v>34</v>
      </c>
      <c r="B567" s="1" t="s">
        <v>131</v>
      </c>
      <c r="C567" s="1" t="s">
        <v>5</v>
      </c>
      <c r="D567" s="1" t="s">
        <v>8</v>
      </c>
      <c r="E567">
        <v>1.4641203703703703E-2</v>
      </c>
    </row>
    <row r="568" spans="1:5" x14ac:dyDescent="0.25">
      <c r="A568" s="1" t="s">
        <v>34</v>
      </c>
      <c r="B568" s="1" t="s">
        <v>131</v>
      </c>
      <c r="C568" s="1" t="s">
        <v>5</v>
      </c>
      <c r="D568" s="1" t="s">
        <v>103</v>
      </c>
      <c r="E568">
        <v>1.6597222222222222E-2</v>
      </c>
    </row>
    <row r="569" spans="1:5" x14ac:dyDescent="0.25">
      <c r="A569" s="1" t="s">
        <v>34</v>
      </c>
      <c r="B569" s="1" t="s">
        <v>131</v>
      </c>
      <c r="C569" s="1" t="s">
        <v>5</v>
      </c>
      <c r="D569" s="1" t="s">
        <v>71</v>
      </c>
      <c r="E569">
        <v>1.59375E-2</v>
      </c>
    </row>
    <row r="570" spans="1:5" x14ac:dyDescent="0.25">
      <c r="A570" s="1" t="s">
        <v>34</v>
      </c>
      <c r="B570" s="1" t="s">
        <v>131</v>
      </c>
      <c r="C570" s="1" t="s">
        <v>5</v>
      </c>
      <c r="D570" s="1" t="s">
        <v>14</v>
      </c>
      <c r="E570">
        <v>1.6967592592592593E-2</v>
      </c>
    </row>
    <row r="571" spans="1:5" x14ac:dyDescent="0.25">
      <c r="A571" s="1" t="s">
        <v>34</v>
      </c>
      <c r="B571" s="1" t="s">
        <v>131</v>
      </c>
      <c r="C571" s="1" t="s">
        <v>5</v>
      </c>
      <c r="D571" s="1" t="s">
        <v>295</v>
      </c>
      <c r="E571">
        <v>1.6666666666666666E-2</v>
      </c>
    </row>
    <row r="572" spans="1:5" x14ac:dyDescent="0.25">
      <c r="A572" s="1" t="s">
        <v>34</v>
      </c>
      <c r="B572" s="1" t="s">
        <v>131</v>
      </c>
      <c r="C572" s="1" t="s">
        <v>5</v>
      </c>
      <c r="D572" s="1" t="s">
        <v>10</v>
      </c>
      <c r="E572">
        <v>1.5601851851851851E-2</v>
      </c>
    </row>
    <row r="573" spans="1:5" x14ac:dyDescent="0.25">
      <c r="A573" s="1" t="s">
        <v>34</v>
      </c>
      <c r="B573" s="1" t="s">
        <v>131</v>
      </c>
      <c r="C573" s="1" t="s">
        <v>5</v>
      </c>
      <c r="D573" s="1" t="s">
        <v>91</v>
      </c>
      <c r="E573">
        <v>1.9490740740740743E-2</v>
      </c>
    </row>
    <row r="574" spans="1:5" x14ac:dyDescent="0.25">
      <c r="A574" s="1" t="s">
        <v>34</v>
      </c>
      <c r="B574" s="1" t="s">
        <v>131</v>
      </c>
      <c r="C574" s="1" t="s">
        <v>5</v>
      </c>
      <c r="D574" s="1" t="s">
        <v>41</v>
      </c>
      <c r="E574">
        <v>1.6967592592592593E-2</v>
      </c>
    </row>
    <row r="575" spans="1:5" x14ac:dyDescent="0.25">
      <c r="A575" s="1" t="s">
        <v>34</v>
      </c>
      <c r="B575" s="1" t="s">
        <v>131</v>
      </c>
      <c r="C575" s="1" t="s">
        <v>5</v>
      </c>
      <c r="D575" s="1" t="s">
        <v>19</v>
      </c>
      <c r="E575">
        <v>1.2708333333333334E-2</v>
      </c>
    </row>
    <row r="576" spans="1:5" x14ac:dyDescent="0.25">
      <c r="A576" s="1" t="s">
        <v>34</v>
      </c>
      <c r="B576" s="1" t="s">
        <v>131</v>
      </c>
      <c r="C576" s="1" t="s">
        <v>5</v>
      </c>
      <c r="D576" s="1" t="s">
        <v>21</v>
      </c>
      <c r="E576">
        <v>1.4652777777777778E-2</v>
      </c>
    </row>
    <row r="577" spans="1:5" x14ac:dyDescent="0.25">
      <c r="A577" s="1" t="s">
        <v>34</v>
      </c>
      <c r="B577" s="1" t="s">
        <v>131</v>
      </c>
      <c r="C577" s="1" t="s">
        <v>5</v>
      </c>
      <c r="D577" s="1" t="s">
        <v>11</v>
      </c>
      <c r="E577">
        <v>1.7013888888888887E-2</v>
      </c>
    </row>
    <row r="578" spans="1:5" x14ac:dyDescent="0.25">
      <c r="A578" s="1" t="s">
        <v>34</v>
      </c>
      <c r="B578" s="1" t="s">
        <v>131</v>
      </c>
      <c r="C578" s="1" t="s">
        <v>5</v>
      </c>
      <c r="D578" s="1" t="s">
        <v>28</v>
      </c>
      <c r="E578">
        <v>1.5405092592592593E-2</v>
      </c>
    </row>
    <row r="579" spans="1:5" x14ac:dyDescent="0.25">
      <c r="A579" s="1" t="s">
        <v>34</v>
      </c>
      <c r="B579" s="1" t="s">
        <v>131</v>
      </c>
      <c r="C579" s="1" t="s">
        <v>5</v>
      </c>
      <c r="D579" s="1" t="s">
        <v>121</v>
      </c>
      <c r="E579">
        <v>1.9224537037037037E-2</v>
      </c>
    </row>
    <row r="580" spans="1:5" x14ac:dyDescent="0.25">
      <c r="A580" s="1" t="s">
        <v>34</v>
      </c>
      <c r="B580" s="1" t="s">
        <v>131</v>
      </c>
      <c r="C580" s="1" t="s">
        <v>5</v>
      </c>
      <c r="D580" s="1" t="s">
        <v>31</v>
      </c>
      <c r="E580">
        <v>1.9930555555555556E-2</v>
      </c>
    </row>
    <row r="581" spans="1:5" x14ac:dyDescent="0.25">
      <c r="A581" s="1" t="s">
        <v>34</v>
      </c>
      <c r="B581" s="1" t="s">
        <v>131</v>
      </c>
      <c r="C581" s="1" t="s">
        <v>17</v>
      </c>
      <c r="D581" s="1" t="s">
        <v>18</v>
      </c>
      <c r="E581">
        <v>1.8715277777777779E-2</v>
      </c>
    </row>
    <row r="582" spans="1:5" x14ac:dyDescent="0.25">
      <c r="A582" s="1" t="s">
        <v>34</v>
      </c>
      <c r="B582" s="1" t="s">
        <v>131</v>
      </c>
      <c r="C582" s="1" t="s">
        <v>17</v>
      </c>
      <c r="D582" s="1" t="s">
        <v>16</v>
      </c>
      <c r="E582">
        <v>2.1203703703703707E-2</v>
      </c>
    </row>
    <row r="583" spans="1:5" x14ac:dyDescent="0.25">
      <c r="A583" s="1" t="s">
        <v>34</v>
      </c>
      <c r="B583" s="1" t="s">
        <v>131</v>
      </c>
      <c r="C583" s="1" t="s">
        <v>17</v>
      </c>
      <c r="D583" s="1" t="s">
        <v>23</v>
      </c>
      <c r="E583">
        <v>1.9675925925925927E-2</v>
      </c>
    </row>
    <row r="584" spans="1:5" x14ac:dyDescent="0.25">
      <c r="A584" s="1" t="s">
        <v>34</v>
      </c>
      <c r="B584" s="1" t="s">
        <v>131</v>
      </c>
      <c r="C584" s="1" t="s">
        <v>17</v>
      </c>
      <c r="D584" s="1" t="s">
        <v>9</v>
      </c>
      <c r="E584">
        <v>1.6331018518518519E-2</v>
      </c>
    </row>
    <row r="585" spans="1:5" x14ac:dyDescent="0.25">
      <c r="A585" s="1" t="s">
        <v>34</v>
      </c>
      <c r="B585" s="1" t="s">
        <v>131</v>
      </c>
      <c r="C585" s="1" t="s">
        <v>17</v>
      </c>
      <c r="D585" s="1" t="s">
        <v>12</v>
      </c>
      <c r="E585">
        <v>1.9675925925925927E-2</v>
      </c>
    </row>
    <row r="586" spans="1:5" x14ac:dyDescent="0.25">
      <c r="A586" s="1" t="s">
        <v>34</v>
      </c>
      <c r="B586" s="1" t="s">
        <v>131</v>
      </c>
      <c r="C586" s="1" t="s">
        <v>17</v>
      </c>
      <c r="D586" s="1" t="s">
        <v>8</v>
      </c>
      <c r="E586">
        <v>1.9675925925925927E-2</v>
      </c>
    </row>
    <row r="587" spans="1:5" x14ac:dyDescent="0.25">
      <c r="A587" s="1" t="s">
        <v>34</v>
      </c>
      <c r="B587" s="1" t="s">
        <v>131</v>
      </c>
      <c r="C587" s="1" t="s">
        <v>17</v>
      </c>
      <c r="D587" s="1" t="s">
        <v>37</v>
      </c>
      <c r="E587">
        <v>2.1203703703703707E-2</v>
      </c>
    </row>
    <row r="588" spans="1:5" x14ac:dyDescent="0.25">
      <c r="A588" s="1" t="s">
        <v>34</v>
      </c>
      <c r="B588" s="1" t="s">
        <v>131</v>
      </c>
      <c r="C588" s="1" t="s">
        <v>17</v>
      </c>
      <c r="D588" s="1" t="s">
        <v>42</v>
      </c>
      <c r="E588">
        <v>2.1203703703703707E-2</v>
      </c>
    </row>
    <row r="589" spans="1:5" x14ac:dyDescent="0.25">
      <c r="A589" s="1" t="s">
        <v>34</v>
      </c>
      <c r="B589" s="1" t="s">
        <v>131</v>
      </c>
      <c r="C589" s="1" t="s">
        <v>17</v>
      </c>
      <c r="D589" s="1" t="s">
        <v>10</v>
      </c>
      <c r="E589">
        <v>2.0150462962962964E-2</v>
      </c>
    </row>
    <row r="590" spans="1:5" x14ac:dyDescent="0.25">
      <c r="A590" s="1" t="s">
        <v>34</v>
      </c>
      <c r="B590" s="1" t="s">
        <v>131</v>
      </c>
      <c r="C590" s="1" t="s">
        <v>17</v>
      </c>
      <c r="D590" s="1" t="s">
        <v>58</v>
      </c>
      <c r="E590">
        <v>1.6331018518518519E-2</v>
      </c>
    </row>
    <row r="591" spans="1:5" x14ac:dyDescent="0.25">
      <c r="A591" s="1" t="s">
        <v>34</v>
      </c>
      <c r="B591" s="1" t="s">
        <v>131</v>
      </c>
      <c r="C591" s="1" t="s">
        <v>17</v>
      </c>
      <c r="D591" s="1" t="s">
        <v>19</v>
      </c>
      <c r="E591">
        <v>1.6331018518518519E-2</v>
      </c>
    </row>
    <row r="592" spans="1:5" x14ac:dyDescent="0.25">
      <c r="A592" s="1" t="s">
        <v>34</v>
      </c>
      <c r="B592" s="1" t="s">
        <v>131</v>
      </c>
      <c r="C592" s="1" t="s">
        <v>17</v>
      </c>
      <c r="D592" s="1" t="s">
        <v>21</v>
      </c>
      <c r="E592">
        <v>1.6331018518518519E-2</v>
      </c>
    </row>
    <row r="593" spans="1:5" x14ac:dyDescent="0.25">
      <c r="A593" s="1" t="s">
        <v>34</v>
      </c>
      <c r="B593" s="1" t="s">
        <v>131</v>
      </c>
      <c r="C593" s="1" t="s">
        <v>17</v>
      </c>
      <c r="D593" s="1" t="s">
        <v>33</v>
      </c>
      <c r="E593">
        <v>1.6331018518518519E-2</v>
      </c>
    </row>
    <row r="594" spans="1:5" x14ac:dyDescent="0.25">
      <c r="A594" s="1" t="s">
        <v>4</v>
      </c>
      <c r="B594" s="1" t="s">
        <v>130</v>
      </c>
      <c r="C594" s="1" t="s">
        <v>5</v>
      </c>
      <c r="D594" s="1" t="s">
        <v>29</v>
      </c>
      <c r="E594">
        <v>1.2870370370370372E-2</v>
      </c>
    </row>
    <row r="595" spans="1:5" x14ac:dyDescent="0.25">
      <c r="A595" s="1" t="s">
        <v>4</v>
      </c>
      <c r="B595" s="1" t="s">
        <v>130</v>
      </c>
      <c r="C595" s="1" t="s">
        <v>5</v>
      </c>
      <c r="D595" s="1" t="s">
        <v>13</v>
      </c>
      <c r="E595">
        <v>1.53125E-2</v>
      </c>
    </row>
    <row r="596" spans="1:5" x14ac:dyDescent="0.25">
      <c r="A596" s="1" t="s">
        <v>4</v>
      </c>
      <c r="B596" s="1" t="s">
        <v>130</v>
      </c>
      <c r="C596" s="1" t="s">
        <v>5</v>
      </c>
      <c r="D596" s="1" t="s">
        <v>18</v>
      </c>
      <c r="E596">
        <v>1.1527777777777777E-2</v>
      </c>
    </row>
    <row r="597" spans="1:5" x14ac:dyDescent="0.25">
      <c r="A597" s="1" t="s">
        <v>4</v>
      </c>
      <c r="B597" s="1" t="s">
        <v>130</v>
      </c>
      <c r="C597" s="1" t="s">
        <v>5</v>
      </c>
      <c r="D597" s="1" t="s">
        <v>115</v>
      </c>
      <c r="E597">
        <v>1.1550925925925925E-2</v>
      </c>
    </row>
    <row r="598" spans="1:5" x14ac:dyDescent="0.25">
      <c r="A598" s="1" t="s">
        <v>4</v>
      </c>
      <c r="B598" s="1" t="s">
        <v>130</v>
      </c>
      <c r="C598" s="1" t="s">
        <v>5</v>
      </c>
      <c r="D598" s="1" t="s">
        <v>16</v>
      </c>
      <c r="E598">
        <v>1.2870370370370372E-2</v>
      </c>
    </row>
    <row r="599" spans="1:5" x14ac:dyDescent="0.25">
      <c r="A599" s="1" t="s">
        <v>4</v>
      </c>
      <c r="B599" s="1" t="s">
        <v>130</v>
      </c>
      <c r="C599" s="1" t="s">
        <v>5</v>
      </c>
      <c r="D599" s="1" t="s">
        <v>23</v>
      </c>
      <c r="E599">
        <v>1.1331018518518518E-2</v>
      </c>
    </row>
    <row r="600" spans="1:5" x14ac:dyDescent="0.25">
      <c r="A600" s="1" t="s">
        <v>4</v>
      </c>
      <c r="B600" s="1" t="s">
        <v>130</v>
      </c>
      <c r="C600" s="1" t="s">
        <v>5</v>
      </c>
      <c r="D600" s="1" t="s">
        <v>117</v>
      </c>
      <c r="E600">
        <v>1.6284722222222221E-2</v>
      </c>
    </row>
    <row r="601" spans="1:5" x14ac:dyDescent="0.25">
      <c r="A601" s="1" t="s">
        <v>4</v>
      </c>
      <c r="B601" s="1" t="s">
        <v>130</v>
      </c>
      <c r="C601" s="1" t="s">
        <v>5</v>
      </c>
      <c r="D601" s="1" t="s">
        <v>98</v>
      </c>
      <c r="E601">
        <v>1.2870370370370372E-2</v>
      </c>
    </row>
    <row r="602" spans="1:5" x14ac:dyDescent="0.25">
      <c r="A602" s="1" t="s">
        <v>4</v>
      </c>
      <c r="B602" s="1" t="s">
        <v>130</v>
      </c>
      <c r="C602" s="1" t="s">
        <v>5</v>
      </c>
      <c r="D602" s="1" t="s">
        <v>9</v>
      </c>
      <c r="E602">
        <v>1.1006944444444444E-2</v>
      </c>
    </row>
    <row r="603" spans="1:5" x14ac:dyDescent="0.25">
      <c r="A603" s="1" t="s">
        <v>4</v>
      </c>
      <c r="B603" s="1" t="s">
        <v>130</v>
      </c>
      <c r="C603" s="1" t="s">
        <v>5</v>
      </c>
      <c r="D603" s="1" t="s">
        <v>6</v>
      </c>
      <c r="E603">
        <v>1.1006944444444444E-2</v>
      </c>
    </row>
    <row r="604" spans="1:5" x14ac:dyDescent="0.25">
      <c r="A604" s="1" t="s">
        <v>4</v>
      </c>
      <c r="B604" s="1" t="s">
        <v>130</v>
      </c>
      <c r="C604" s="1" t="s">
        <v>5</v>
      </c>
      <c r="D604" s="1" t="s">
        <v>22</v>
      </c>
      <c r="E604">
        <v>1.8206018518518517E-2</v>
      </c>
    </row>
    <row r="605" spans="1:5" x14ac:dyDescent="0.25">
      <c r="A605" s="1" t="s">
        <v>4</v>
      </c>
      <c r="B605" s="1" t="s">
        <v>130</v>
      </c>
      <c r="C605" s="1" t="s">
        <v>5</v>
      </c>
      <c r="D605" s="1" t="s">
        <v>63</v>
      </c>
      <c r="E605">
        <v>1.1168981481481481E-2</v>
      </c>
    </row>
    <row r="606" spans="1:5" x14ac:dyDescent="0.25">
      <c r="A606" s="1" t="s">
        <v>4</v>
      </c>
      <c r="B606" s="1" t="s">
        <v>130</v>
      </c>
      <c r="C606" s="1" t="s">
        <v>5</v>
      </c>
      <c r="D606" s="1" t="s">
        <v>12</v>
      </c>
      <c r="E606">
        <v>1.1331018518518518E-2</v>
      </c>
    </row>
    <row r="607" spans="1:5" x14ac:dyDescent="0.25">
      <c r="A607" s="1" t="s">
        <v>4</v>
      </c>
      <c r="B607" s="1" t="s">
        <v>130</v>
      </c>
      <c r="C607" s="1" t="s">
        <v>5</v>
      </c>
      <c r="D607" s="1" t="s">
        <v>27</v>
      </c>
      <c r="E607">
        <v>1.1331018518518518E-2</v>
      </c>
    </row>
    <row r="608" spans="1:5" x14ac:dyDescent="0.25">
      <c r="A608" s="1" t="s">
        <v>4</v>
      </c>
      <c r="B608" s="1" t="s">
        <v>130</v>
      </c>
      <c r="C608" s="1" t="s">
        <v>5</v>
      </c>
      <c r="D608" s="1" t="s">
        <v>25</v>
      </c>
      <c r="E608">
        <v>1.1168981481481481E-2</v>
      </c>
    </row>
    <row r="609" spans="1:5" x14ac:dyDescent="0.25">
      <c r="A609" s="1" t="s">
        <v>4</v>
      </c>
      <c r="B609" s="1" t="s">
        <v>130</v>
      </c>
      <c r="C609" s="1" t="s">
        <v>5</v>
      </c>
      <c r="D609" s="1" t="s">
        <v>118</v>
      </c>
      <c r="E609">
        <v>1.8206018518518517E-2</v>
      </c>
    </row>
    <row r="610" spans="1:5" x14ac:dyDescent="0.25">
      <c r="A610" s="1" t="s">
        <v>4</v>
      </c>
      <c r="B610" s="1" t="s">
        <v>130</v>
      </c>
      <c r="C610" s="1" t="s">
        <v>5</v>
      </c>
      <c r="D610" s="1" t="s">
        <v>7</v>
      </c>
      <c r="E610">
        <v>1.1168981481481481E-2</v>
      </c>
    </row>
    <row r="611" spans="1:5" x14ac:dyDescent="0.25">
      <c r="A611" s="1" t="s">
        <v>4</v>
      </c>
      <c r="B611" s="1" t="s">
        <v>130</v>
      </c>
      <c r="C611" s="1" t="s">
        <v>5</v>
      </c>
      <c r="D611" s="1" t="s">
        <v>125</v>
      </c>
      <c r="E611">
        <v>1.6284722222222221E-2</v>
      </c>
    </row>
    <row r="612" spans="1:5" x14ac:dyDescent="0.25">
      <c r="A612" s="1" t="s">
        <v>4</v>
      </c>
      <c r="B612" s="1" t="s">
        <v>130</v>
      </c>
      <c r="C612" s="1" t="s">
        <v>5</v>
      </c>
      <c r="D612" s="1" t="s">
        <v>45</v>
      </c>
      <c r="E612">
        <v>1.1168981481481481E-2</v>
      </c>
    </row>
    <row r="613" spans="1:5" x14ac:dyDescent="0.25">
      <c r="A613" s="1" t="s">
        <v>4</v>
      </c>
      <c r="B613" s="1" t="s">
        <v>130</v>
      </c>
      <c r="C613" s="1" t="s">
        <v>5</v>
      </c>
      <c r="D613" s="1" t="s">
        <v>126</v>
      </c>
      <c r="E613">
        <v>1.8368055555555554E-2</v>
      </c>
    </row>
    <row r="614" spans="1:5" x14ac:dyDescent="0.25">
      <c r="A614" s="1" t="s">
        <v>4</v>
      </c>
      <c r="B614" s="1" t="s">
        <v>130</v>
      </c>
      <c r="C614" s="1" t="s">
        <v>5</v>
      </c>
      <c r="D614" s="1" t="s">
        <v>8</v>
      </c>
      <c r="E614">
        <v>1.1331018518518518E-2</v>
      </c>
    </row>
    <row r="615" spans="1:5" x14ac:dyDescent="0.25">
      <c r="A615" s="1" t="s">
        <v>4</v>
      </c>
      <c r="B615" s="1" t="s">
        <v>130</v>
      </c>
      <c r="C615" s="1" t="s">
        <v>5</v>
      </c>
      <c r="D615" s="1" t="s">
        <v>15</v>
      </c>
      <c r="E615">
        <v>1.8206018518518517E-2</v>
      </c>
    </row>
    <row r="616" spans="1:5" x14ac:dyDescent="0.25">
      <c r="A616" s="1" t="s">
        <v>4</v>
      </c>
      <c r="B616" s="1" t="s">
        <v>130</v>
      </c>
      <c r="C616" s="1" t="s">
        <v>5</v>
      </c>
      <c r="D616" s="1" t="s">
        <v>97</v>
      </c>
      <c r="E616">
        <v>1.53125E-2</v>
      </c>
    </row>
    <row r="617" spans="1:5" x14ac:dyDescent="0.25">
      <c r="A617" s="1" t="s">
        <v>4</v>
      </c>
      <c r="B617" s="1" t="s">
        <v>130</v>
      </c>
      <c r="C617" s="1" t="s">
        <v>5</v>
      </c>
      <c r="D617" s="1" t="s">
        <v>116</v>
      </c>
      <c r="E617">
        <v>1.53125E-2</v>
      </c>
    </row>
    <row r="618" spans="1:5" x14ac:dyDescent="0.25">
      <c r="A618" s="1" t="s">
        <v>4</v>
      </c>
      <c r="B618" s="1" t="s">
        <v>130</v>
      </c>
      <c r="C618" s="1" t="s">
        <v>5</v>
      </c>
      <c r="D618" s="1" t="s">
        <v>99</v>
      </c>
      <c r="E618">
        <v>1.8368055555555554E-2</v>
      </c>
    </row>
    <row r="619" spans="1:5" x14ac:dyDescent="0.25">
      <c r="A619" s="1" t="s">
        <v>4</v>
      </c>
      <c r="B619" s="1" t="s">
        <v>130</v>
      </c>
      <c r="C619" s="1" t="s">
        <v>5</v>
      </c>
      <c r="D619" s="1" t="s">
        <v>14</v>
      </c>
      <c r="E619">
        <v>1.3252314814814814E-2</v>
      </c>
    </row>
    <row r="620" spans="1:5" x14ac:dyDescent="0.25">
      <c r="A620" s="1" t="s">
        <v>4</v>
      </c>
      <c r="B620" s="1" t="s">
        <v>130</v>
      </c>
      <c r="C620" s="1" t="s">
        <v>5</v>
      </c>
      <c r="D620" s="1" t="s">
        <v>10</v>
      </c>
      <c r="E620">
        <v>1.1006944444444444E-2</v>
      </c>
    </row>
    <row r="621" spans="1:5" x14ac:dyDescent="0.25">
      <c r="A621" s="1" t="s">
        <v>4</v>
      </c>
      <c r="B621" s="1" t="s">
        <v>130</v>
      </c>
      <c r="C621" s="1" t="s">
        <v>5</v>
      </c>
      <c r="D621" s="1" t="s">
        <v>48</v>
      </c>
      <c r="E621">
        <v>1.3541666666666667E-2</v>
      </c>
    </row>
    <row r="622" spans="1:5" x14ac:dyDescent="0.25">
      <c r="A622" s="1" t="s">
        <v>4</v>
      </c>
      <c r="B622" s="1" t="s">
        <v>130</v>
      </c>
      <c r="C622" s="1" t="s">
        <v>5</v>
      </c>
      <c r="D622" s="1" t="s">
        <v>41</v>
      </c>
      <c r="E622">
        <v>1.3252314814814814E-2</v>
      </c>
    </row>
    <row r="623" spans="1:5" x14ac:dyDescent="0.25">
      <c r="A623" s="1" t="s">
        <v>4</v>
      </c>
      <c r="B623" s="1" t="s">
        <v>130</v>
      </c>
      <c r="C623" s="1" t="s">
        <v>5</v>
      </c>
      <c r="D623" s="1" t="s">
        <v>119</v>
      </c>
      <c r="E623">
        <v>1.8368055555555554E-2</v>
      </c>
    </row>
    <row r="624" spans="1:5" x14ac:dyDescent="0.25">
      <c r="A624" s="1" t="s">
        <v>4</v>
      </c>
      <c r="B624" s="1" t="s">
        <v>130</v>
      </c>
      <c r="C624" s="1" t="s">
        <v>5</v>
      </c>
      <c r="D624" s="1" t="s">
        <v>19</v>
      </c>
      <c r="E624">
        <v>1.1527777777777777E-2</v>
      </c>
    </row>
    <row r="625" spans="1:5" x14ac:dyDescent="0.25">
      <c r="A625" s="1" t="s">
        <v>4</v>
      </c>
      <c r="B625" s="1" t="s">
        <v>130</v>
      </c>
      <c r="C625" s="1" t="s">
        <v>5</v>
      </c>
      <c r="D625" s="1" t="s">
        <v>21</v>
      </c>
      <c r="E625">
        <v>1.1006944444444444E-2</v>
      </c>
    </row>
    <row r="626" spans="1:5" x14ac:dyDescent="0.25">
      <c r="A626" s="1" t="s">
        <v>4</v>
      </c>
      <c r="B626" s="1" t="s">
        <v>130</v>
      </c>
      <c r="C626" s="1" t="s">
        <v>5</v>
      </c>
      <c r="D626" s="1" t="s">
        <v>11</v>
      </c>
      <c r="E626">
        <v>1.2870370370370372E-2</v>
      </c>
    </row>
    <row r="627" spans="1:5" x14ac:dyDescent="0.25">
      <c r="A627" s="1" t="s">
        <v>4</v>
      </c>
      <c r="B627" s="1" t="s">
        <v>130</v>
      </c>
      <c r="C627" s="1" t="s">
        <v>5</v>
      </c>
      <c r="D627" s="1" t="s">
        <v>120</v>
      </c>
      <c r="E627">
        <v>1.8206018518518517E-2</v>
      </c>
    </row>
    <row r="628" spans="1:5" x14ac:dyDescent="0.25">
      <c r="A628" s="1" t="s">
        <v>4</v>
      </c>
      <c r="B628" s="1" t="s">
        <v>130</v>
      </c>
      <c r="C628" s="1" t="s">
        <v>5</v>
      </c>
      <c r="D628" s="1" t="s">
        <v>28</v>
      </c>
      <c r="E628">
        <v>1.53125E-2</v>
      </c>
    </row>
    <row r="629" spans="1:5" x14ac:dyDescent="0.25">
      <c r="A629" s="1" t="s">
        <v>4</v>
      </c>
      <c r="B629" s="1" t="s">
        <v>130</v>
      </c>
      <c r="C629" s="1" t="s">
        <v>17</v>
      </c>
      <c r="D629" s="1" t="s">
        <v>87</v>
      </c>
      <c r="E629">
        <v>1.3206018518518518E-2</v>
      </c>
    </row>
    <row r="630" spans="1:5" x14ac:dyDescent="0.25">
      <c r="A630" s="1" t="s">
        <v>4</v>
      </c>
      <c r="B630" s="1" t="s">
        <v>130</v>
      </c>
      <c r="C630" s="1" t="s">
        <v>17</v>
      </c>
      <c r="D630" s="1" t="s">
        <v>90</v>
      </c>
      <c r="E630">
        <v>2.5613425925925925E-2</v>
      </c>
    </row>
    <row r="631" spans="1:5" x14ac:dyDescent="0.25">
      <c r="A631" s="1" t="s">
        <v>4</v>
      </c>
      <c r="B631" s="1" t="s">
        <v>130</v>
      </c>
      <c r="C631" s="1" t="s">
        <v>17</v>
      </c>
      <c r="D631" s="1" t="s">
        <v>18</v>
      </c>
      <c r="E631">
        <v>1.2199074074074072E-2</v>
      </c>
    </row>
    <row r="632" spans="1:5" x14ac:dyDescent="0.25">
      <c r="A632" s="1" t="s">
        <v>4</v>
      </c>
      <c r="B632" s="1" t="s">
        <v>130</v>
      </c>
      <c r="C632" s="1" t="s">
        <v>17</v>
      </c>
      <c r="D632" s="1" t="s">
        <v>86</v>
      </c>
      <c r="E632">
        <v>1.2199074074074072E-2</v>
      </c>
    </row>
    <row r="633" spans="1:5" x14ac:dyDescent="0.25">
      <c r="A633" s="1" t="s">
        <v>4</v>
      </c>
      <c r="B633" s="1" t="s">
        <v>130</v>
      </c>
      <c r="C633" s="1" t="s">
        <v>17</v>
      </c>
      <c r="D633" s="1" t="s">
        <v>292</v>
      </c>
      <c r="E633">
        <v>1.6180555555555556E-2</v>
      </c>
    </row>
    <row r="634" spans="1:5" x14ac:dyDescent="0.25">
      <c r="A634" s="1" t="s">
        <v>4</v>
      </c>
      <c r="B634" s="1" t="s">
        <v>130</v>
      </c>
      <c r="C634" s="1" t="s">
        <v>17</v>
      </c>
      <c r="D634" s="1" t="s">
        <v>93</v>
      </c>
      <c r="E634">
        <v>1.5416666666666667E-2</v>
      </c>
    </row>
    <row r="635" spans="1:5" x14ac:dyDescent="0.25">
      <c r="A635" s="1" t="s">
        <v>4</v>
      </c>
      <c r="B635" s="1" t="s">
        <v>130</v>
      </c>
      <c r="C635" s="1" t="s">
        <v>17</v>
      </c>
      <c r="D635" s="1" t="s">
        <v>9</v>
      </c>
      <c r="E635">
        <v>1.2199074074074072E-2</v>
      </c>
    </row>
    <row r="636" spans="1:5" x14ac:dyDescent="0.25">
      <c r="A636" s="1" t="s">
        <v>4</v>
      </c>
      <c r="B636" s="1" t="s">
        <v>130</v>
      </c>
      <c r="C636" s="1" t="s">
        <v>17</v>
      </c>
      <c r="D636" s="1" t="s">
        <v>293</v>
      </c>
      <c r="E636">
        <v>1.6168981481481482E-2</v>
      </c>
    </row>
    <row r="637" spans="1:5" x14ac:dyDescent="0.25">
      <c r="A637" s="1" t="s">
        <v>4</v>
      </c>
      <c r="B637" s="1" t="s">
        <v>130</v>
      </c>
      <c r="C637" s="1" t="s">
        <v>17</v>
      </c>
      <c r="D637" s="1" t="s">
        <v>123</v>
      </c>
      <c r="E637">
        <v>2.5613425925925925E-2</v>
      </c>
    </row>
    <row r="638" spans="1:5" x14ac:dyDescent="0.25">
      <c r="A638" s="1" t="s">
        <v>4</v>
      </c>
      <c r="B638" s="1" t="s">
        <v>130</v>
      </c>
      <c r="C638" s="1" t="s">
        <v>17</v>
      </c>
      <c r="D638" s="1" t="s">
        <v>124</v>
      </c>
      <c r="E638">
        <v>1.5416666666666667E-2</v>
      </c>
    </row>
    <row r="639" spans="1:5" x14ac:dyDescent="0.25">
      <c r="A639" s="1" t="s">
        <v>4</v>
      </c>
      <c r="B639" s="1" t="s">
        <v>130</v>
      </c>
      <c r="C639" s="1" t="s">
        <v>17</v>
      </c>
      <c r="D639" s="1" t="s">
        <v>32</v>
      </c>
      <c r="E639">
        <v>1.3206018518518518E-2</v>
      </c>
    </row>
    <row r="640" spans="1:5" x14ac:dyDescent="0.25">
      <c r="A640" s="1" t="s">
        <v>4</v>
      </c>
      <c r="B640" s="1" t="s">
        <v>130</v>
      </c>
      <c r="C640" s="1" t="s">
        <v>17</v>
      </c>
      <c r="D640" s="1" t="s">
        <v>294</v>
      </c>
      <c r="E640">
        <v>1.6180555555555556E-2</v>
      </c>
    </row>
    <row r="641" spans="1:5" x14ac:dyDescent="0.25">
      <c r="A641" s="1" t="s">
        <v>4</v>
      </c>
      <c r="B641" s="1" t="s">
        <v>130</v>
      </c>
      <c r="C641" s="1" t="s">
        <v>17</v>
      </c>
      <c r="D641" s="1" t="s">
        <v>296</v>
      </c>
      <c r="E641">
        <v>1.6168981481481482E-2</v>
      </c>
    </row>
    <row r="642" spans="1:5" x14ac:dyDescent="0.25">
      <c r="A642" s="1" t="s">
        <v>4</v>
      </c>
      <c r="B642" s="1" t="s">
        <v>130</v>
      </c>
      <c r="C642" s="1" t="s">
        <v>17</v>
      </c>
      <c r="D642" s="1" t="s">
        <v>10</v>
      </c>
      <c r="E642">
        <v>1.4409722222222221E-2</v>
      </c>
    </row>
    <row r="643" spans="1:5" x14ac:dyDescent="0.25">
      <c r="A643" s="1" t="s">
        <v>4</v>
      </c>
      <c r="B643" s="1" t="s">
        <v>130</v>
      </c>
      <c r="C643" s="1" t="s">
        <v>17</v>
      </c>
      <c r="D643" s="1" t="s">
        <v>91</v>
      </c>
      <c r="E643">
        <v>1.5416666666666667E-2</v>
      </c>
    </row>
    <row r="644" spans="1:5" x14ac:dyDescent="0.25">
      <c r="A644" s="1" t="s">
        <v>4</v>
      </c>
      <c r="B644" s="1" t="s">
        <v>130</v>
      </c>
      <c r="C644" s="1" t="s">
        <v>17</v>
      </c>
      <c r="D644" s="1" t="s">
        <v>298</v>
      </c>
      <c r="E644">
        <v>1.6168981481481482E-2</v>
      </c>
    </row>
    <row r="645" spans="1:5" x14ac:dyDescent="0.25">
      <c r="A645" s="1" t="s">
        <v>4</v>
      </c>
      <c r="B645" s="1" t="s">
        <v>130</v>
      </c>
      <c r="C645" s="1" t="s">
        <v>17</v>
      </c>
      <c r="D645" s="1" t="s">
        <v>58</v>
      </c>
      <c r="E645">
        <v>1.3206018518518518E-2</v>
      </c>
    </row>
    <row r="646" spans="1:5" x14ac:dyDescent="0.25">
      <c r="A646" s="1" t="s">
        <v>4</v>
      </c>
      <c r="B646" s="1" t="s">
        <v>130</v>
      </c>
      <c r="C646" s="1" t="s">
        <v>17</v>
      </c>
      <c r="D646" s="1" t="s">
        <v>19</v>
      </c>
      <c r="E646">
        <v>1.3472222222222221E-2</v>
      </c>
    </row>
    <row r="647" spans="1:5" x14ac:dyDescent="0.25">
      <c r="A647" s="1" t="s">
        <v>4</v>
      </c>
      <c r="B647" s="1" t="s">
        <v>130</v>
      </c>
      <c r="C647" s="1" t="s">
        <v>17</v>
      </c>
      <c r="D647" s="1" t="s">
        <v>21</v>
      </c>
      <c r="E647">
        <v>1.2199074074074072E-2</v>
      </c>
    </row>
    <row r="648" spans="1:5" x14ac:dyDescent="0.25">
      <c r="A648" s="1" t="s">
        <v>4</v>
      </c>
      <c r="B648" s="1" t="s">
        <v>130</v>
      </c>
      <c r="C648" s="1" t="s">
        <v>17</v>
      </c>
      <c r="D648" s="1" t="s">
        <v>297</v>
      </c>
      <c r="E648">
        <v>1.6180555555555556E-2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21F4-EA6B-472C-94C8-E86100C3394B}">
  <dimension ref="A1:G47"/>
  <sheetViews>
    <sheetView workbookViewId="0">
      <selection activeCell="A36" sqref="A36:C3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6" bestFit="1" customWidth="1"/>
    <col min="4" max="4" width="8.5703125" bestFit="1" customWidth="1"/>
    <col min="5" max="5" width="23.28515625" bestFit="1" customWidth="1"/>
    <col min="7" max="7" width="17" bestFit="1" customWidth="1"/>
    <col min="8" max="8" width="12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SUM(TeamDuoGold[[#This Row],[Just a Couple of Mercs]:[Marksman Raid]])</f>
        <v>3.1412037037037037E-2</v>
      </c>
      <c r="B2" s="2" t="s">
        <v>258</v>
      </c>
      <c r="C2" s="1" t="s">
        <v>154</v>
      </c>
      <c r="D2" s="1">
        <f>COUNT(TeamDuoGold[[#This Row],[Just a Couple of Mercs]:[Marksman Raid]])</f>
        <v>1</v>
      </c>
      <c r="E2" s="2">
        <v>3.1412037037037037E-2</v>
      </c>
      <c r="F2" s="2"/>
      <c r="G2" s="2"/>
    </row>
    <row r="3" spans="1:7" hidden="1" x14ac:dyDescent="0.25">
      <c r="A3" s="2">
        <f>SUM(TeamDuoGold[[#This Row],[Just a Couple of Mercs]:[Marksman Raid]])</f>
        <v>1.1180555555555556E-2</v>
      </c>
      <c r="B3" s="2" t="s">
        <v>258</v>
      </c>
      <c r="C3" s="1" t="s">
        <v>141</v>
      </c>
      <c r="D3" s="1">
        <f>COUNT(TeamDuoGold[[#This Row],[Just a Couple of Mercs]:[Marksman Raid]])</f>
        <v>1</v>
      </c>
      <c r="E3" s="2"/>
      <c r="F3" s="2"/>
      <c r="G3" s="2">
        <v>1.1180555555555556E-2</v>
      </c>
    </row>
    <row r="4" spans="1:7" hidden="1" x14ac:dyDescent="0.25">
      <c r="A4" s="2">
        <f>SUM(TeamDuoGold[[#This Row],[Just a Couple of Mercs]:[Marksman Raid]])</f>
        <v>1.1307870370370371E-2</v>
      </c>
      <c r="B4" s="2" t="s">
        <v>258</v>
      </c>
      <c r="C4" s="1" t="s">
        <v>178</v>
      </c>
      <c r="D4" s="1">
        <f>COUNT(TeamDuoGold[[#This Row],[Just a Couple of Mercs]:[Marksman Raid]])</f>
        <v>1</v>
      </c>
      <c r="E4" s="2"/>
      <c r="F4" s="2"/>
      <c r="G4" s="2">
        <v>1.1307870370370371E-2</v>
      </c>
    </row>
    <row r="5" spans="1:7" hidden="1" x14ac:dyDescent="0.25">
      <c r="A5" s="2">
        <f>SUM(TeamDuoGold[[#This Row],[Just a Couple of Mercs]:[Marksman Raid]])</f>
        <v>1.1701388888888891E-2</v>
      </c>
      <c r="B5" s="2" t="s">
        <v>258</v>
      </c>
      <c r="C5" s="1" t="s">
        <v>179</v>
      </c>
      <c r="D5" s="1">
        <f>COUNT(TeamDuoGold[[#This Row],[Just a Couple of Mercs]:[Marksman Raid]])</f>
        <v>1</v>
      </c>
      <c r="E5" s="2"/>
      <c r="F5" s="2"/>
      <c r="G5" s="2">
        <v>1.1701388888888891E-2</v>
      </c>
    </row>
    <row r="6" spans="1:7" hidden="1" x14ac:dyDescent="0.25">
      <c r="A6" s="2">
        <f>SUM(TeamDuoGold[[#This Row],[Just a Couple of Mercs]:[Marksman Raid]])</f>
        <v>1.1990740740740739E-2</v>
      </c>
      <c r="B6" s="2" t="s">
        <v>258</v>
      </c>
      <c r="C6" s="1" t="s">
        <v>168</v>
      </c>
      <c r="D6" s="1">
        <f>COUNT(TeamDuoGold[[#This Row],[Just a Couple of Mercs]:[Marksman Raid]])</f>
        <v>1</v>
      </c>
      <c r="E6" s="2"/>
      <c r="F6" s="2"/>
      <c r="G6" s="2">
        <v>1.1990740740740739E-2</v>
      </c>
    </row>
    <row r="7" spans="1:7" hidden="1" x14ac:dyDescent="0.25">
      <c r="A7" s="2">
        <f>SUM(TeamDuoGold[[#This Row],[Just a Couple of Mercs]:[Marksman Raid]])</f>
        <v>1.2152777777777778E-2</v>
      </c>
      <c r="B7" s="2" t="s">
        <v>258</v>
      </c>
      <c r="C7" s="1" t="s">
        <v>289</v>
      </c>
      <c r="D7" s="1">
        <f>COUNT(TeamDuoGold[[#This Row],[Just a Couple of Mercs]:[Marksman Raid]])</f>
        <v>1</v>
      </c>
      <c r="E7" s="2"/>
      <c r="F7" s="2"/>
      <c r="G7" s="2">
        <v>1.2152777777777778E-2</v>
      </c>
    </row>
    <row r="8" spans="1:7" hidden="1" x14ac:dyDescent="0.25">
      <c r="A8" s="2">
        <f>SUM(TeamDuoGold[[#This Row],[Just a Couple of Mercs]:[Marksman Raid]])</f>
        <v>1.255787037037037E-2</v>
      </c>
      <c r="B8" s="2"/>
      <c r="C8" s="1" t="s">
        <v>181</v>
      </c>
      <c r="D8" s="1">
        <f>COUNT(TeamDuoGold[[#This Row],[Just a Couple of Mercs]:[Marksman Raid]])</f>
        <v>1</v>
      </c>
      <c r="E8" s="2"/>
      <c r="F8" s="2"/>
      <c r="G8" s="2">
        <v>1.255787037037037E-2</v>
      </c>
    </row>
    <row r="9" spans="1:7" hidden="1" x14ac:dyDescent="0.25">
      <c r="A9" s="2">
        <f>SUM(TeamDuoGold[[#This Row],[Just a Couple of Mercs]:[Marksman Raid]])</f>
        <v>1.2592592592592593E-2</v>
      </c>
      <c r="B9" s="2" t="s">
        <v>258</v>
      </c>
      <c r="C9" s="1" t="s">
        <v>169</v>
      </c>
      <c r="D9" s="1">
        <f>COUNT(TeamDuoGold[[#This Row],[Just a Couple of Mercs]:[Marksman Raid]])</f>
        <v>1</v>
      </c>
      <c r="E9" s="2"/>
      <c r="F9" s="2"/>
      <c r="G9" s="2">
        <v>1.2592592592592593E-2</v>
      </c>
    </row>
    <row r="10" spans="1:7" hidden="1" x14ac:dyDescent="0.25">
      <c r="A10" s="2">
        <f>SUM(TeamDuoGold[[#This Row],[Just a Couple of Mercs]:[Marksman Raid]])</f>
        <v>1.275462962962963E-2</v>
      </c>
      <c r="B10" s="2" t="s">
        <v>258</v>
      </c>
      <c r="C10" s="1" t="s">
        <v>284</v>
      </c>
      <c r="D10" s="1">
        <f>COUNT(TeamDuoGold[[#This Row],[Just a Couple of Mercs]:[Marksman Raid]])</f>
        <v>1</v>
      </c>
      <c r="E10" s="2"/>
      <c r="F10" s="2"/>
      <c r="G10" s="2">
        <v>1.275462962962963E-2</v>
      </c>
    </row>
    <row r="11" spans="1:7" hidden="1" x14ac:dyDescent="0.25">
      <c r="A11" s="2">
        <f>SUM(TeamDuoGold[[#This Row],[Just a Couple of Mercs]:[Marksman Raid]])</f>
        <v>1.3703703703703704E-2</v>
      </c>
      <c r="B11" s="2" t="s">
        <v>258</v>
      </c>
      <c r="C11" s="1" t="s">
        <v>149</v>
      </c>
      <c r="D11" s="1">
        <f>COUNT(TeamDuoGold[[#This Row],[Just a Couple of Mercs]:[Marksman Raid]])</f>
        <v>1</v>
      </c>
      <c r="E11" s="2"/>
      <c r="F11" s="2"/>
      <c r="G11" s="2">
        <v>1.3703703703703704E-2</v>
      </c>
    </row>
    <row r="12" spans="1:7" hidden="1" x14ac:dyDescent="0.25">
      <c r="A12" s="2">
        <f>SUM(TeamDuoGold[[#This Row],[Just a Couple of Mercs]:[Marksman Raid]])</f>
        <v>1.5416666666666667E-2</v>
      </c>
      <c r="B12" s="2" t="s">
        <v>258</v>
      </c>
      <c r="C12" s="1" t="s">
        <v>155</v>
      </c>
      <c r="D12" s="1">
        <f>COUNT(TeamDuoGold[[#This Row],[Just a Couple of Mercs]:[Marksman Raid]])</f>
        <v>1</v>
      </c>
      <c r="E12" s="2"/>
      <c r="F12" s="2"/>
      <c r="G12" s="2">
        <v>1.5416666666666667E-2</v>
      </c>
    </row>
    <row r="13" spans="1:7" hidden="1" x14ac:dyDescent="0.25">
      <c r="A13" s="2">
        <f>SUM(TeamDuoGold[[#This Row],[Just a Couple of Mercs]:[Marksman Raid]])</f>
        <v>1.5486111111111112E-2</v>
      </c>
      <c r="B13" s="2" t="s">
        <v>258</v>
      </c>
      <c r="C13" s="1" t="s">
        <v>175</v>
      </c>
      <c r="D13" s="1">
        <f>COUNT(TeamDuoGold[[#This Row],[Just a Couple of Mercs]:[Marksman Raid]])</f>
        <v>1</v>
      </c>
      <c r="E13" s="2"/>
      <c r="F13" s="2"/>
      <c r="G13" s="2">
        <v>1.5486111111111112E-2</v>
      </c>
    </row>
    <row r="14" spans="1:7" hidden="1" x14ac:dyDescent="0.25">
      <c r="A14" s="2">
        <f>SUM(TeamDuoGold[[#This Row],[Just a Couple of Mercs]:[Marksman Raid]])</f>
        <v>1.6180555555555556E-2</v>
      </c>
      <c r="B14" s="2" t="s">
        <v>258</v>
      </c>
      <c r="C14" s="1" t="s">
        <v>153</v>
      </c>
      <c r="D14" s="1">
        <f>COUNT(TeamDuoGold[[#This Row],[Just a Couple of Mercs]:[Marksman Raid]])</f>
        <v>1</v>
      </c>
      <c r="E14" s="2"/>
      <c r="F14" s="2"/>
      <c r="G14" s="2">
        <v>1.6180555555555556E-2</v>
      </c>
    </row>
    <row r="15" spans="1:7" hidden="1" x14ac:dyDescent="0.25">
      <c r="A15" s="2">
        <f>SUM(TeamDuoGold[[#This Row],[Just a Couple of Mercs]:[Marksman Raid]])</f>
        <v>1.712962962962963E-2</v>
      </c>
      <c r="B15" s="2" t="s">
        <v>258</v>
      </c>
      <c r="C15" s="1" t="s">
        <v>177</v>
      </c>
      <c r="D15" s="1">
        <f>COUNT(TeamDuoGold[[#This Row],[Just a Couple of Mercs]:[Marksman Raid]])</f>
        <v>1</v>
      </c>
      <c r="E15" s="2"/>
      <c r="F15" s="2">
        <v>1.712962962962963E-2</v>
      </c>
      <c r="G15" s="2"/>
    </row>
    <row r="16" spans="1:7" hidden="1" x14ac:dyDescent="0.25">
      <c r="A16" s="2">
        <f>SUM(TeamDuoGold[[#This Row],[Just a Couple of Mercs]:[Marksman Raid]])</f>
        <v>1.7361111111111112E-2</v>
      </c>
      <c r="B16" s="2" t="s">
        <v>258</v>
      </c>
      <c r="C16" s="1" t="s">
        <v>176</v>
      </c>
      <c r="D16" s="1">
        <f>COUNT(TeamDuoGold[[#This Row],[Just a Couple of Mercs]:[Marksman Raid]])</f>
        <v>1</v>
      </c>
      <c r="E16" s="2"/>
      <c r="F16" s="2"/>
      <c r="G16" s="2">
        <v>1.7361111111111112E-2</v>
      </c>
    </row>
    <row r="17" spans="1:7" hidden="1" x14ac:dyDescent="0.25">
      <c r="A17" s="2">
        <f>SUM(TeamDuoGold[[#This Row],[Just a Couple of Mercs]:[Marksman Raid]])</f>
        <v>1.7511574074074072E-2</v>
      </c>
      <c r="B17" s="2" t="s">
        <v>258</v>
      </c>
      <c r="C17" s="1" t="s">
        <v>164</v>
      </c>
      <c r="D17" s="1">
        <f>COUNT(TeamDuoGold[[#This Row],[Just a Couple of Mercs]:[Marksman Raid]])</f>
        <v>1</v>
      </c>
      <c r="E17" s="2"/>
      <c r="F17" s="2"/>
      <c r="G17" s="2">
        <v>1.7511574074074072E-2</v>
      </c>
    </row>
    <row r="18" spans="1:7" hidden="1" x14ac:dyDescent="0.25">
      <c r="A18" s="2">
        <f>SUM(TeamDuoGold[[#This Row],[Just a Couple of Mercs]:[Marksman Raid]])</f>
        <v>1.7615740740740741E-2</v>
      </c>
      <c r="B18" s="2" t="s">
        <v>258</v>
      </c>
      <c r="C18" s="1" t="s">
        <v>180</v>
      </c>
      <c r="D18" s="1">
        <f>COUNT(TeamDuoGold[[#This Row],[Just a Couple of Mercs]:[Marksman Raid]])</f>
        <v>1</v>
      </c>
      <c r="E18" s="2"/>
      <c r="F18" s="2"/>
      <c r="G18" s="2">
        <v>1.7615740740740741E-2</v>
      </c>
    </row>
    <row r="19" spans="1:7" hidden="1" x14ac:dyDescent="0.25">
      <c r="A19" s="2">
        <f>SUM(TeamDuoGold[[#This Row],[Just a Couple of Mercs]:[Marksman Raid]])</f>
        <v>1.8506944444444444E-2</v>
      </c>
      <c r="B19" s="2" t="s">
        <v>258</v>
      </c>
      <c r="C19" s="1" t="s">
        <v>156</v>
      </c>
      <c r="D19" s="1">
        <f>COUNT(TeamDuoGold[[#This Row],[Just a Couple of Mercs]:[Marksman Raid]])</f>
        <v>1</v>
      </c>
      <c r="E19" s="2"/>
      <c r="F19" s="2"/>
      <c r="G19" s="2">
        <v>1.8506944444444444E-2</v>
      </c>
    </row>
    <row r="20" spans="1:7" hidden="1" x14ac:dyDescent="0.25">
      <c r="A20" s="2">
        <f>SUM(TeamDuoGold[[#This Row],[Just a Couple of Mercs]:[Marksman Raid]])</f>
        <v>1.9768518518518515E-2</v>
      </c>
      <c r="B20" s="2" t="s">
        <v>258</v>
      </c>
      <c r="C20" s="1" t="s">
        <v>146</v>
      </c>
      <c r="D20" s="1">
        <f>COUNT(TeamDuoGold[[#This Row],[Just a Couple of Mercs]:[Marksman Raid]])</f>
        <v>1</v>
      </c>
      <c r="E20" s="2"/>
      <c r="F20" s="2"/>
      <c r="G20" s="2">
        <v>1.9768518518518515E-2</v>
      </c>
    </row>
    <row r="21" spans="1:7" hidden="1" x14ac:dyDescent="0.25">
      <c r="A21" s="2">
        <f>SUM(TeamDuoGold[[#This Row],[Just a Couple of Mercs]:[Marksman Raid]])</f>
        <v>2.0231481481481482E-2</v>
      </c>
      <c r="B21" s="2" t="s">
        <v>258</v>
      </c>
      <c r="C21" s="1" t="s">
        <v>159</v>
      </c>
      <c r="D21" s="1">
        <f>COUNT(TeamDuoGold[[#This Row],[Just a Couple of Mercs]:[Marksman Raid]])</f>
        <v>1</v>
      </c>
      <c r="E21" s="2"/>
      <c r="F21" s="2"/>
      <c r="G21" s="2">
        <v>2.0231481481481482E-2</v>
      </c>
    </row>
    <row r="22" spans="1:7" hidden="1" x14ac:dyDescent="0.25">
      <c r="A22" s="2">
        <f>SUM(TeamDuoGold[[#This Row],[Just a Couple of Mercs]:[Marksman Raid]])</f>
        <v>2.0381944444444446E-2</v>
      </c>
      <c r="B22" s="2" t="s">
        <v>258</v>
      </c>
      <c r="C22" s="1" t="s">
        <v>157</v>
      </c>
      <c r="D22" s="1">
        <f>COUNT(TeamDuoGold[[#This Row],[Just a Couple of Mercs]:[Marksman Raid]])</f>
        <v>1</v>
      </c>
      <c r="E22" s="2"/>
      <c r="F22" s="2"/>
      <c r="G22" s="2">
        <v>2.0381944444444446E-2</v>
      </c>
    </row>
    <row r="23" spans="1:7" hidden="1" x14ac:dyDescent="0.25">
      <c r="A23" s="2">
        <f>SUM(TeamDuoGold[[#This Row],[Just a Couple of Mercs]:[Marksman Raid]])</f>
        <v>2.1446759259259259E-2</v>
      </c>
      <c r="B23" s="2" t="s">
        <v>258</v>
      </c>
      <c r="C23" s="1" t="s">
        <v>161</v>
      </c>
      <c r="D23" s="1">
        <f>COUNT(TeamDuoGold[[#This Row],[Just a Couple of Mercs]:[Marksman Raid]])</f>
        <v>1</v>
      </c>
      <c r="E23" s="2"/>
      <c r="F23" s="2">
        <v>2.1446759259259259E-2</v>
      </c>
      <c r="G23" s="2"/>
    </row>
    <row r="24" spans="1:7" hidden="1" x14ac:dyDescent="0.25">
      <c r="A24" s="2">
        <f>SUM(TeamDuoGold[[#This Row],[Just a Couple of Mercs]:[Marksman Raid]])</f>
        <v>4.266203703703704E-2</v>
      </c>
      <c r="B24" s="2" t="s">
        <v>258</v>
      </c>
      <c r="C24" s="1" t="s">
        <v>139</v>
      </c>
      <c r="D24" s="1">
        <f>COUNT(TeamDuoGold[[#This Row],[Just a Couple of Mercs]:[Marksman Raid]])</f>
        <v>2</v>
      </c>
      <c r="E24" s="2">
        <v>2.0370370370370369E-2</v>
      </c>
      <c r="F24" s="2"/>
      <c r="G24" s="2">
        <v>2.2291666666666668E-2</v>
      </c>
    </row>
    <row r="25" spans="1:7" hidden="1" x14ac:dyDescent="0.25">
      <c r="A25" s="2">
        <f>SUM(TeamDuoGold[[#This Row],[Just a Couple of Mercs]:[Marksman Raid]])</f>
        <v>2.2962962962962966E-2</v>
      </c>
      <c r="B25" s="2"/>
      <c r="C25" s="1" t="s">
        <v>150</v>
      </c>
      <c r="D25" s="1">
        <f>COUNT(TeamDuoGold[[#This Row],[Just a Couple of Mercs]:[Marksman Raid]])</f>
        <v>1</v>
      </c>
      <c r="E25" s="2"/>
      <c r="F25" s="2">
        <v>2.2962962962962966E-2</v>
      </c>
      <c r="G25" s="2"/>
    </row>
    <row r="26" spans="1:7" hidden="1" x14ac:dyDescent="0.25">
      <c r="A26" s="2">
        <f>SUM(TeamDuoGold[[#This Row],[Just a Couple of Mercs]:[Marksman Raid]])</f>
        <v>4.4259259259259262E-2</v>
      </c>
      <c r="B26" s="2" t="s">
        <v>258</v>
      </c>
      <c r="C26" s="1" t="s">
        <v>160</v>
      </c>
      <c r="D26" s="1">
        <f>COUNT(TeamDuoGold[[#This Row],[Just a Couple of Mercs]:[Marksman Raid]])</f>
        <v>2</v>
      </c>
      <c r="E26" s="2">
        <v>2.119212962962963E-2</v>
      </c>
      <c r="F26" s="2">
        <v>2.3067129629629632E-2</v>
      </c>
      <c r="G26" s="2"/>
    </row>
    <row r="27" spans="1:7" hidden="1" x14ac:dyDescent="0.25">
      <c r="A27" s="2">
        <f>SUM(TeamDuoGold[[#This Row],[Just a Couple of Mercs]:[Marksman Raid]])</f>
        <v>2.4814814814814817E-2</v>
      </c>
      <c r="B27" s="2" t="s">
        <v>258</v>
      </c>
      <c r="C27" s="1" t="s">
        <v>182</v>
      </c>
      <c r="D27" s="1">
        <f>COUNT(TeamDuoGold[[#This Row],[Just a Couple of Mercs]:[Marksman Raid]])</f>
        <v>1</v>
      </c>
      <c r="E27" s="2"/>
      <c r="F27" s="2"/>
      <c r="G27" s="2">
        <v>2.4814814814814817E-2</v>
      </c>
    </row>
    <row r="28" spans="1:7" x14ac:dyDescent="0.25">
      <c r="A28" s="2">
        <f>SUM(TeamDuoGold[[#This Row],[Just a Couple of Mercs]:[Marksman Raid]])</f>
        <v>4.0428240740740744E-2</v>
      </c>
      <c r="B28" s="2" t="s">
        <v>258</v>
      </c>
      <c r="C28" s="1" t="s">
        <v>143</v>
      </c>
      <c r="D28" s="1">
        <f>COUNT(TeamDuoGold[[#This Row],[Just a Couple of Mercs]:[Marksman Raid]])</f>
        <v>3</v>
      </c>
      <c r="E28" s="2">
        <v>1.539351851851852E-2</v>
      </c>
      <c r="F28" s="2">
        <v>1.5335648148148147E-2</v>
      </c>
      <c r="G28" s="2">
        <v>9.6990740740740735E-3</v>
      </c>
    </row>
    <row r="29" spans="1:7" hidden="1" x14ac:dyDescent="0.25">
      <c r="A29" s="2">
        <f>SUM(TeamDuoGold[[#This Row],[Just a Couple of Mercs]:[Marksman Raid]])</f>
        <v>2.5162037037037038E-2</v>
      </c>
      <c r="B29" s="2" t="s">
        <v>258</v>
      </c>
      <c r="C29" s="1" t="s">
        <v>147</v>
      </c>
      <c r="D29" s="1">
        <f>COUNT(TeamDuoGold[[#This Row],[Just a Couple of Mercs]:[Marksman Raid]])</f>
        <v>1</v>
      </c>
      <c r="E29" s="2"/>
      <c r="F29" s="2"/>
      <c r="G29" s="2">
        <v>2.5162037037037038E-2</v>
      </c>
    </row>
    <row r="30" spans="1:7" hidden="1" x14ac:dyDescent="0.25">
      <c r="A30" s="2">
        <f>SUM(TeamDuoGold[[#This Row],[Just a Couple of Mercs]:[Marksman Raid]])</f>
        <v>2.5555555555555554E-2</v>
      </c>
      <c r="B30" s="2" t="s">
        <v>258</v>
      </c>
      <c r="C30" s="1" t="s">
        <v>158</v>
      </c>
      <c r="D30" s="1">
        <f>COUNT(TeamDuoGold[[#This Row],[Just a Couple of Mercs]:[Marksman Raid]])</f>
        <v>1</v>
      </c>
      <c r="E30" s="2"/>
      <c r="F30" s="2"/>
      <c r="G30" s="2">
        <v>2.5555555555555554E-2</v>
      </c>
    </row>
    <row r="31" spans="1:7" hidden="1" x14ac:dyDescent="0.25">
      <c r="A31" s="2">
        <f>SUM(TeamDuoGold[[#This Row],[Just a Couple of Mercs]:[Marksman Raid]])</f>
        <v>2.6377314814814815E-2</v>
      </c>
      <c r="B31" s="2" t="s">
        <v>258</v>
      </c>
      <c r="C31" s="1" t="s">
        <v>167</v>
      </c>
      <c r="D31" s="1">
        <f>COUNT(TeamDuoGold[[#This Row],[Just a Couple of Mercs]:[Marksman Raid]])</f>
        <v>1</v>
      </c>
      <c r="E31" s="2"/>
      <c r="F31" s="2"/>
      <c r="G31" s="2">
        <v>2.6377314814814815E-2</v>
      </c>
    </row>
    <row r="32" spans="1:7" hidden="1" x14ac:dyDescent="0.25">
      <c r="A32" s="2">
        <f>SUM(TeamDuoGold[[#This Row],[Just a Couple of Mercs]:[Marksman Raid]])</f>
        <v>2.7152777777777779E-2</v>
      </c>
      <c r="B32" s="2" t="s">
        <v>258</v>
      </c>
      <c r="C32" s="1" t="s">
        <v>142</v>
      </c>
      <c r="D32" s="1">
        <f>COUNT(TeamDuoGold[[#This Row],[Just a Couple of Mercs]:[Marksman Raid]])</f>
        <v>2</v>
      </c>
      <c r="E32" s="2"/>
      <c r="F32" s="2">
        <v>1.5648148148148151E-2</v>
      </c>
      <c r="G32" s="2">
        <v>1.1504629629629629E-2</v>
      </c>
    </row>
    <row r="33" spans="1:7" x14ac:dyDescent="0.25">
      <c r="A33" s="2">
        <f>SUM(TeamDuoGold[[#This Row],[Just a Couple of Mercs]:[Marksman Raid]])</f>
        <v>4.3437500000000004E-2</v>
      </c>
      <c r="B33" s="2" t="s">
        <v>258</v>
      </c>
      <c r="C33" s="1" t="s">
        <v>172</v>
      </c>
      <c r="D33" s="1">
        <f>COUNT(TeamDuoGold[[#This Row],[Just a Couple of Mercs]:[Marksman Raid]])</f>
        <v>3</v>
      </c>
      <c r="E33" s="2">
        <v>1.5694444444444445E-2</v>
      </c>
      <c r="F33" s="2">
        <v>1.6759259259259258E-2</v>
      </c>
      <c r="G33" s="2">
        <v>1.0983796296296297E-2</v>
      </c>
    </row>
    <row r="34" spans="1:7" x14ac:dyDescent="0.25">
      <c r="A34" s="2">
        <f>SUM(TeamDuoGold[[#This Row],[Just a Couple of Mercs]:[Marksman Raid]])</f>
        <v>4.7546296296296295E-2</v>
      </c>
      <c r="B34" s="2" t="s">
        <v>258</v>
      </c>
      <c r="C34" s="1" t="s">
        <v>171</v>
      </c>
      <c r="D34" s="1">
        <f>COUNT(TeamDuoGold[[#This Row],[Just a Couple of Mercs]:[Marksman Raid]])</f>
        <v>3</v>
      </c>
      <c r="E34" s="2">
        <v>1.7962962962962962E-2</v>
      </c>
      <c r="F34" s="2">
        <v>1.7453703703703704E-2</v>
      </c>
      <c r="G34" s="2">
        <v>1.2129629629629629E-2</v>
      </c>
    </row>
    <row r="35" spans="1:7" x14ac:dyDescent="0.25">
      <c r="A35" s="2">
        <f>SUM(TeamDuoGold[[#This Row],[Just a Couple of Mercs]:[Marksman Raid]])</f>
        <v>4.8055555555555553E-2</v>
      </c>
      <c r="B35" s="2" t="s">
        <v>258</v>
      </c>
      <c r="C35" s="1" t="s">
        <v>134</v>
      </c>
      <c r="D35" s="1">
        <f>COUNT(TeamDuoGold[[#This Row],[Just a Couple of Mercs]:[Marksman Raid]])</f>
        <v>3</v>
      </c>
      <c r="E35" s="2">
        <v>1.8749999999999999E-2</v>
      </c>
      <c r="F35" s="2">
        <v>1.7094907407407409E-2</v>
      </c>
      <c r="G35" s="2">
        <v>1.2210648148148146E-2</v>
      </c>
    </row>
    <row r="36" spans="1:7" x14ac:dyDescent="0.25">
      <c r="A36" s="2">
        <f>SUM(TeamDuoGold[[#This Row],[Just a Couple of Mercs]:[Marksman Raid]])</f>
        <v>4.9340277777777782E-2</v>
      </c>
      <c r="B36" s="2" t="s">
        <v>258</v>
      </c>
      <c r="C36" s="1" t="s">
        <v>148</v>
      </c>
      <c r="D36" s="1">
        <f>COUNT(TeamDuoGold[[#This Row],[Just a Couple of Mercs]:[Marksman Raid]])</f>
        <v>3</v>
      </c>
      <c r="E36" s="2">
        <v>1.9594907407407405E-2</v>
      </c>
      <c r="F36" s="2">
        <v>1.7222222222222222E-2</v>
      </c>
      <c r="G36" s="2">
        <v>1.252314814814815E-2</v>
      </c>
    </row>
    <row r="37" spans="1:7" hidden="1" x14ac:dyDescent="0.25">
      <c r="A37" s="2">
        <f>SUM(TeamDuoGold[[#This Row],[Just a Couple of Mercs]:[Marksman Raid]])</f>
        <v>3.3032407407407406E-2</v>
      </c>
      <c r="B37" s="2" t="s">
        <v>258</v>
      </c>
      <c r="C37" s="1" t="s">
        <v>174</v>
      </c>
      <c r="D37" s="1">
        <f>COUNT(TeamDuoGold[[#This Row],[Just a Couple of Mercs]:[Marksman Raid]])</f>
        <v>2</v>
      </c>
      <c r="E37" s="2"/>
      <c r="F37" s="2">
        <v>1.818287037037037E-2</v>
      </c>
      <c r="G37" s="2">
        <v>1.4849537037037036E-2</v>
      </c>
    </row>
    <row r="38" spans="1:7" x14ac:dyDescent="0.25">
      <c r="A38" s="2">
        <f>SUM(TeamDuoGold[[#This Row],[Just a Couple of Mercs]:[Marksman Raid]])</f>
        <v>5.0416666666666665E-2</v>
      </c>
      <c r="B38" s="2" t="s">
        <v>258</v>
      </c>
      <c r="C38" s="1" t="s">
        <v>151</v>
      </c>
      <c r="D38" s="1">
        <f>COUNT(TeamDuoGold[[#This Row],[Just a Couple of Mercs]:[Marksman Raid]])</f>
        <v>3</v>
      </c>
      <c r="E38" s="2">
        <v>1.7326388888888888E-2</v>
      </c>
      <c r="F38" s="2">
        <v>1.9432870370370371E-2</v>
      </c>
      <c r="G38" s="2">
        <v>1.3657407407407408E-2</v>
      </c>
    </row>
    <row r="39" spans="1:7" x14ac:dyDescent="0.25">
      <c r="A39" s="2">
        <f>SUM(TeamDuoGold[[#This Row],[Just a Couple of Mercs]:[Marksman Raid]])</f>
        <v>5.4421296296296294E-2</v>
      </c>
      <c r="B39" s="2" t="s">
        <v>258</v>
      </c>
      <c r="C39" s="1" t="s">
        <v>173</v>
      </c>
      <c r="D39" s="1">
        <f>COUNT(TeamDuoGold[[#This Row],[Just a Couple of Mercs]:[Marksman Raid]])</f>
        <v>3</v>
      </c>
      <c r="E39" s="2">
        <v>1.9039351851851852E-2</v>
      </c>
      <c r="F39" s="2">
        <v>1.9791666666666666E-2</v>
      </c>
      <c r="G39" s="2">
        <v>1.5590277777777778E-2</v>
      </c>
    </row>
    <row r="40" spans="1:7" hidden="1" x14ac:dyDescent="0.25">
      <c r="A40" s="2">
        <f>SUM(TeamDuoGold[[#This Row],[Just a Couple of Mercs]:[Marksman Raid]])</f>
        <v>3.3993055555555554E-2</v>
      </c>
      <c r="B40" s="2" t="s">
        <v>258</v>
      </c>
      <c r="C40" s="1" t="s">
        <v>140</v>
      </c>
      <c r="D40" s="1">
        <f>COUNT(TeamDuoGold[[#This Row],[Just a Couple of Mercs]:[Marksman Raid]])</f>
        <v>2</v>
      </c>
      <c r="E40" s="2"/>
      <c r="F40" s="2">
        <v>1.9571759259259257E-2</v>
      </c>
      <c r="G40" s="2">
        <v>1.4421296296296295E-2</v>
      </c>
    </row>
    <row r="41" spans="1:7" x14ac:dyDescent="0.25">
      <c r="A41" s="2">
        <f>SUM(TeamDuoGold[[#This Row],[Just a Couple of Mercs]:[Marksman Raid]])</f>
        <v>5.5405092592592589E-2</v>
      </c>
      <c r="B41" s="2" t="s">
        <v>258</v>
      </c>
      <c r="C41" s="1" t="s">
        <v>152</v>
      </c>
      <c r="D41" s="1">
        <f>COUNT(TeamDuoGold[[#This Row],[Just a Couple of Mercs]:[Marksman Raid]])</f>
        <v>3</v>
      </c>
      <c r="E41" s="2">
        <v>2.0810185185185185E-2</v>
      </c>
      <c r="F41" s="2">
        <v>1.9594907407407405E-2</v>
      </c>
      <c r="G41" s="2">
        <v>1.5000000000000001E-2</v>
      </c>
    </row>
    <row r="42" spans="1:7" x14ac:dyDescent="0.25">
      <c r="A42" s="2">
        <f>SUM(TeamDuoGold[[#This Row],[Just a Couple of Mercs]:[Marksman Raid]])</f>
        <v>5.6736111111111112E-2</v>
      </c>
      <c r="B42" s="2" t="s">
        <v>258</v>
      </c>
      <c r="C42" s="1" t="s">
        <v>145</v>
      </c>
      <c r="D42" s="1">
        <f>COUNT(TeamDuoGold[[#This Row],[Just a Couple of Mercs]:[Marksman Raid]])</f>
        <v>3</v>
      </c>
      <c r="E42" s="2">
        <v>2.3483796296296298E-2</v>
      </c>
      <c r="F42" s="2">
        <v>1.9594907407407405E-2</v>
      </c>
      <c r="G42" s="2">
        <v>1.3657407407407408E-2</v>
      </c>
    </row>
    <row r="43" spans="1:7" hidden="1" x14ac:dyDescent="0.25">
      <c r="A43" s="2">
        <f>SUM(TeamDuoGold[[#This Row],[Just a Couple of Mercs]:[Marksman Raid]])</f>
        <v>3.6261574074074078E-2</v>
      </c>
      <c r="B43" s="2" t="s">
        <v>258</v>
      </c>
      <c r="C43" s="1" t="s">
        <v>165</v>
      </c>
      <c r="D43" s="1">
        <f>COUNT(TeamDuoGold[[#This Row],[Just a Couple of Mercs]:[Marksman Raid]])</f>
        <v>2</v>
      </c>
      <c r="E43" s="2"/>
      <c r="F43" s="2">
        <v>2.2210648148148149E-2</v>
      </c>
      <c r="G43" s="2">
        <v>1.4050925925925927E-2</v>
      </c>
    </row>
    <row r="44" spans="1:7" x14ac:dyDescent="0.25">
      <c r="A44" s="2">
        <f>SUM(TeamDuoGold[[#This Row],[Just a Couple of Mercs]:[Marksman Raid]])</f>
        <v>6.219907407407408E-2</v>
      </c>
      <c r="B44" s="2" t="s">
        <v>258</v>
      </c>
      <c r="C44" s="1" t="s">
        <v>162</v>
      </c>
      <c r="D44" s="1">
        <f>COUNT(TeamDuoGold[[#This Row],[Just a Couple of Mercs]:[Marksman Raid]])</f>
        <v>3</v>
      </c>
      <c r="E44" s="2">
        <v>2.5497685185185189E-2</v>
      </c>
      <c r="F44" s="2">
        <v>2.1377314814814818E-2</v>
      </c>
      <c r="G44" s="2">
        <v>1.5324074074074073E-2</v>
      </c>
    </row>
    <row r="45" spans="1:7" x14ac:dyDescent="0.25">
      <c r="A45" s="2">
        <f>SUM(TeamDuoGold[[#This Row],[Just a Couple of Mercs]:[Marksman Raid]])</f>
        <v>6.2268518518518522E-2</v>
      </c>
      <c r="B45" s="2" t="s">
        <v>258</v>
      </c>
      <c r="C45" s="1" t="s">
        <v>170</v>
      </c>
      <c r="D45" s="1">
        <f>COUNT(TeamDuoGold[[#This Row],[Just a Couple of Mercs]:[Marksman Raid]])</f>
        <v>3</v>
      </c>
      <c r="E45" s="2">
        <v>2.3796296296296298E-2</v>
      </c>
      <c r="F45" s="2">
        <v>2.1539351851851851E-2</v>
      </c>
      <c r="G45" s="2">
        <v>1.6932870370370369E-2</v>
      </c>
    </row>
    <row r="46" spans="1:7" hidden="1" x14ac:dyDescent="0.25">
      <c r="A46" s="2">
        <f>SUM(TeamDuoGold[[#This Row],[Just a Couple of Mercs]:[Marksman Raid]])</f>
        <v>5.0381944444444438E-2</v>
      </c>
      <c r="B46" s="2" t="s">
        <v>258</v>
      </c>
      <c r="C46" s="1" t="s">
        <v>166</v>
      </c>
      <c r="D46" s="1">
        <f>COUNT(TeamDuoGold[[#This Row],[Just a Couple of Mercs]:[Marksman Raid]])</f>
        <v>2</v>
      </c>
      <c r="E46" s="2"/>
      <c r="F46" s="2">
        <v>2.7604166666666666E-2</v>
      </c>
      <c r="G46" s="2">
        <v>2.2777777777777775E-2</v>
      </c>
    </row>
    <row r="47" spans="1:7" x14ac:dyDescent="0.25">
      <c r="A47" s="2">
        <f>SUM(TeamDuoGold[[#This Row],[Just a Couple of Mercs]:[Marksman Raid]])</f>
        <v>7.9618055555555553E-2</v>
      </c>
      <c r="B47" s="2" t="s">
        <v>258</v>
      </c>
      <c r="C47" s="1" t="s">
        <v>163</v>
      </c>
      <c r="D47" s="1">
        <f>COUNT(TeamDuoGold[[#This Row],[Just a Couple of Mercs]:[Marksman Raid]])</f>
        <v>3</v>
      </c>
      <c r="E47" s="2">
        <v>2.4999999999999998E-2</v>
      </c>
      <c r="F47" s="2">
        <v>3.0648148148148147E-2</v>
      </c>
      <c r="G47" s="2">
        <v>2.3969907407407409E-2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EFC0-1B5A-42B1-A038-13B81C74E54D}">
  <dimension ref="A1:G15"/>
  <sheetViews>
    <sheetView workbookViewId="0">
      <selection activeCell="A2" sqref="A2:C1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4" bestFit="1" customWidth="1"/>
    <col min="4" max="4" width="8.5703125" bestFit="1" customWidth="1"/>
    <col min="5" max="5" width="23.28515625" bestFit="1" customWidth="1"/>
    <col min="6" max="6" width="9.140625" bestFit="1" customWidth="1"/>
    <col min="7" max="7" width="17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SUM(TeamDuoPlatinum[[#This Row],[Marksman Raid]:[Legacy]])</f>
        <v>1.4884259259259259E-2</v>
      </c>
      <c r="B2" t="s">
        <v>258</v>
      </c>
      <c r="C2" s="1" t="s">
        <v>232</v>
      </c>
      <c r="D2" s="1">
        <f>COUNT(TeamDuoPlatinum[[#This Row],[Marksman Raid]:[Legacy]])</f>
        <v>1</v>
      </c>
      <c r="E2" s="2"/>
      <c r="F2" s="2"/>
      <c r="G2" s="2">
        <v>1.4884259259259259E-2</v>
      </c>
    </row>
    <row r="3" spans="1:7" hidden="1" x14ac:dyDescent="0.25">
      <c r="A3" s="2">
        <f>SUM(TeamDuoPlatinum[[#This Row],[Marksman Raid]:[Legacy]])</f>
        <v>1.6122685185185184E-2</v>
      </c>
      <c r="B3" t="s">
        <v>258</v>
      </c>
      <c r="C3" s="1" t="s">
        <v>240</v>
      </c>
      <c r="D3" s="1">
        <f>COUNT(TeamDuoPlatinum[[#This Row],[Marksman Raid]:[Legacy]])</f>
        <v>1</v>
      </c>
      <c r="E3" s="2"/>
      <c r="F3" s="2"/>
      <c r="G3" s="2">
        <v>1.6122685185185184E-2</v>
      </c>
    </row>
    <row r="4" spans="1:7" hidden="1" x14ac:dyDescent="0.25">
      <c r="A4" s="2">
        <f>SUM(TeamDuoPlatinum[[#This Row],[Marksman Raid]:[Legacy]])</f>
        <v>1.7430555555555557E-2</v>
      </c>
      <c r="B4" t="s">
        <v>258</v>
      </c>
      <c r="C4" s="1" t="s">
        <v>148</v>
      </c>
      <c r="D4" s="1">
        <f>COUNT(TeamDuoPlatinum[[#This Row],[Marksman Raid]:[Legacy]])</f>
        <v>1</v>
      </c>
      <c r="E4" s="2"/>
      <c r="F4" s="2"/>
      <c r="G4" s="2">
        <v>1.7430555555555557E-2</v>
      </c>
    </row>
    <row r="5" spans="1:7" hidden="1" x14ac:dyDescent="0.25">
      <c r="A5" s="2">
        <f>SUM(TeamDuoPlatinum[[#This Row],[Marksman Raid]:[Legacy]])</f>
        <v>1.8888888888888889E-2</v>
      </c>
      <c r="B5" t="s">
        <v>258</v>
      </c>
      <c r="C5" s="1" t="s">
        <v>239</v>
      </c>
      <c r="D5" s="1">
        <f>COUNT(TeamDuoPlatinum[[#This Row],[Marksman Raid]:[Legacy]])</f>
        <v>1</v>
      </c>
      <c r="E5" s="2"/>
      <c r="F5" s="2"/>
      <c r="G5" s="2">
        <v>1.8888888888888889E-2</v>
      </c>
    </row>
    <row r="6" spans="1:7" hidden="1" x14ac:dyDescent="0.25">
      <c r="A6" s="2">
        <f>SUM(TeamDuoPlatinum[[#This Row],[Marksman Raid]:[Legacy]])</f>
        <v>2.1099537037037038E-2</v>
      </c>
      <c r="B6" t="s">
        <v>258</v>
      </c>
      <c r="C6" s="1" t="s">
        <v>233</v>
      </c>
      <c r="D6" s="1">
        <f>COUNT(TeamDuoPlatinum[[#This Row],[Marksman Raid]:[Legacy]])</f>
        <v>1</v>
      </c>
      <c r="E6" s="2"/>
      <c r="F6" s="2"/>
      <c r="G6" s="2">
        <v>2.1099537037037038E-2</v>
      </c>
    </row>
    <row r="7" spans="1:7" hidden="1" x14ac:dyDescent="0.25">
      <c r="A7" s="2">
        <f>SUM(TeamDuoPlatinum[[#This Row],[Marksman Raid]:[Legacy]])</f>
        <v>2.3715277777777776E-2</v>
      </c>
      <c r="B7" t="s">
        <v>258</v>
      </c>
      <c r="C7" s="1" t="s">
        <v>237</v>
      </c>
      <c r="D7" s="1">
        <f>COUNT(TeamDuoPlatinum[[#This Row],[Marksman Raid]:[Legacy]])</f>
        <v>1</v>
      </c>
      <c r="E7" s="2"/>
      <c r="F7" s="2"/>
      <c r="G7" s="2">
        <v>2.3715277777777776E-2</v>
      </c>
    </row>
    <row r="8" spans="1:7" hidden="1" x14ac:dyDescent="0.25">
      <c r="A8" s="2">
        <f>SUM(TeamDuoPlatinum[[#This Row],[Marksman Raid]:[Legacy]])</f>
        <v>2.5266203703703704E-2</v>
      </c>
      <c r="B8" t="s">
        <v>258</v>
      </c>
      <c r="C8" s="1" t="s">
        <v>235</v>
      </c>
      <c r="D8" s="1">
        <f>COUNT(TeamDuoPlatinum[[#This Row],[Marksman Raid]:[Legacy]])</f>
        <v>1</v>
      </c>
      <c r="E8" s="2"/>
      <c r="F8" s="2"/>
      <c r="G8" s="2">
        <v>2.5266203703703704E-2</v>
      </c>
    </row>
    <row r="9" spans="1:7" hidden="1" x14ac:dyDescent="0.25">
      <c r="A9" s="2">
        <f>SUM(TeamDuoPlatinum[[#This Row],[Marksman Raid]:[Legacy]])</f>
        <v>2.8923611111111108E-2</v>
      </c>
      <c r="B9" t="s">
        <v>258</v>
      </c>
      <c r="C9" s="1" t="s">
        <v>152</v>
      </c>
      <c r="D9" s="1">
        <f>COUNT(TeamDuoPlatinum[[#This Row],[Marksman Raid]:[Legacy]])</f>
        <v>1</v>
      </c>
      <c r="E9" s="2"/>
      <c r="F9" s="2"/>
      <c r="G9" s="2">
        <v>2.8923611111111108E-2</v>
      </c>
    </row>
    <row r="10" spans="1:7" hidden="1" x14ac:dyDescent="0.25">
      <c r="A10" s="2">
        <f>SUM(TeamDuoPlatinum[[#This Row],[Marksman Raid]:[Legacy]])</f>
        <v>3.2210648148148148E-2</v>
      </c>
      <c r="B10" t="s">
        <v>258</v>
      </c>
      <c r="C10" s="1" t="s">
        <v>143</v>
      </c>
      <c r="D10" s="1">
        <f>COUNT(TeamDuoPlatinum[[#This Row],[Marksman Raid]:[Legacy]])</f>
        <v>2</v>
      </c>
      <c r="E10" s="2">
        <v>1.7951388888888888E-2</v>
      </c>
      <c r="F10" s="2">
        <v>1.8645833333333334E-2</v>
      </c>
      <c r="G10" s="2">
        <v>1.3564814814814816E-2</v>
      </c>
    </row>
    <row r="11" spans="1:7" hidden="1" x14ac:dyDescent="0.25">
      <c r="A11" s="2">
        <f>SUM(TeamDuoPlatinum[[#This Row],[Marksman Raid]:[Legacy]])</f>
        <v>3.8460648148148147E-2</v>
      </c>
      <c r="B11" t="s">
        <v>258</v>
      </c>
      <c r="C11" s="1" t="s">
        <v>238</v>
      </c>
      <c r="D11" s="1">
        <f>COUNT(TeamDuoPlatinum[[#This Row],[Marksman Raid]:[Legacy]])</f>
        <v>2</v>
      </c>
      <c r="E11" s="2">
        <v>2.1527777777777781E-2</v>
      </c>
      <c r="F11" s="2">
        <v>2.344907407407407E-2</v>
      </c>
      <c r="G11" s="2">
        <v>1.5011574074074075E-2</v>
      </c>
    </row>
    <row r="12" spans="1:7" hidden="1" x14ac:dyDescent="0.25">
      <c r="A12" s="2">
        <f>SUM(TeamDuoPlatinum[[#This Row],[Marksman Raid]:[Legacy]])</f>
        <v>4.1087962962962965E-2</v>
      </c>
      <c r="B12" t="s">
        <v>258</v>
      </c>
      <c r="C12" s="1" t="s">
        <v>134</v>
      </c>
      <c r="D12" s="1">
        <f>COUNT(TeamDuoPlatinum[[#This Row],[Marksman Raid]:[Legacy]])</f>
        <v>2</v>
      </c>
      <c r="E12" s="2">
        <v>2.5034722222222222E-2</v>
      </c>
      <c r="F12" s="2">
        <v>2.4270833333333335E-2</v>
      </c>
      <c r="G12" s="2">
        <v>1.681712962962963E-2</v>
      </c>
    </row>
    <row r="13" spans="1:7" hidden="1" x14ac:dyDescent="0.25">
      <c r="A13" s="2">
        <f>SUM(TeamDuoPlatinum[[#This Row],[Marksman Raid]:[Legacy]])</f>
        <v>4.1215277777777781E-2</v>
      </c>
      <c r="B13" t="s">
        <v>258</v>
      </c>
      <c r="C13" s="1" t="s">
        <v>142</v>
      </c>
      <c r="D13" s="1">
        <f>COUNT(TeamDuoPlatinum[[#This Row],[Marksman Raid]:[Legacy]])</f>
        <v>2</v>
      </c>
      <c r="E13" s="2"/>
      <c r="F13" s="2">
        <v>2.476851851851852E-2</v>
      </c>
      <c r="G13" s="2">
        <v>1.6446759259259262E-2</v>
      </c>
    </row>
    <row r="14" spans="1:7" hidden="1" x14ac:dyDescent="0.25">
      <c r="A14" s="2">
        <f>SUM(TeamDuoPlatinum[[#This Row],[Marksman Raid]:[Legacy]])</f>
        <v>4.5752314814814815E-2</v>
      </c>
      <c r="B14" t="s">
        <v>258</v>
      </c>
      <c r="C14" s="1" t="s">
        <v>234</v>
      </c>
      <c r="D14" s="1">
        <f>COUNT(TeamDuoPlatinum[[#This Row],[Marksman Raid]:[Legacy]])</f>
        <v>2</v>
      </c>
      <c r="E14" s="2">
        <v>2.5451388888888888E-2</v>
      </c>
      <c r="F14" s="2">
        <v>2.7349537037037037E-2</v>
      </c>
      <c r="G14" s="2">
        <v>1.8402777777777778E-2</v>
      </c>
    </row>
    <row r="15" spans="1:7" hidden="1" x14ac:dyDescent="0.25">
      <c r="A15" s="2">
        <f>SUM(TeamDuoPlatinum[[#This Row],[Marksman Raid]:[Legacy]])</f>
        <v>4.9525462962962966E-2</v>
      </c>
      <c r="B15" t="s">
        <v>258</v>
      </c>
      <c r="C15" s="1" t="s">
        <v>236</v>
      </c>
      <c r="D15" s="1">
        <f>COUNT(TeamDuoPlatinum[[#This Row],[Marksman Raid]:[Legacy]])</f>
        <v>2</v>
      </c>
      <c r="E15" s="2">
        <v>2.5914351851851855E-2</v>
      </c>
      <c r="F15" s="2">
        <v>2.991898148148148E-2</v>
      </c>
      <c r="G15" s="2">
        <v>1.9606481481481482E-2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5ABF-5811-442A-A0D0-6B9D799F224F}">
  <dimension ref="A1:G35"/>
  <sheetViews>
    <sheetView workbookViewId="0">
      <selection activeCell="C35" sqref="C3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2.7109375" bestFit="1" customWidth="1"/>
    <col min="4" max="4" width="8.5703125" bestFit="1" customWidth="1"/>
    <col min="5" max="5" width="13.7109375" bestFit="1" customWidth="1"/>
    <col min="6" max="6" width="10" bestFit="1" customWidth="1"/>
    <col min="7" max="7" width="20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38</v>
      </c>
      <c r="F1" t="s">
        <v>26</v>
      </c>
      <c r="G1" t="s">
        <v>34</v>
      </c>
    </row>
    <row r="2" spans="1:7" hidden="1" x14ac:dyDescent="0.25">
      <c r="A2" s="2">
        <f>SUM(TeamTrioGold[[#This Row],[Anti-gravity]:[Silenced Banshees]])</f>
        <v>1.2708333333333334E-2</v>
      </c>
      <c r="B2" s="2" t="s">
        <v>258</v>
      </c>
      <c r="C2" s="1" t="s">
        <v>200</v>
      </c>
      <c r="D2" s="1">
        <f>COUNT(TeamTrioGold[[#This Row],[Anti-gravity]:[Silenced Banshees]])</f>
        <v>1</v>
      </c>
      <c r="E2" s="2"/>
      <c r="F2" s="2"/>
      <c r="G2" s="2">
        <v>1.2708333333333334E-2</v>
      </c>
    </row>
    <row r="3" spans="1:7" hidden="1" x14ac:dyDescent="0.25">
      <c r="A3" s="2">
        <f>SUM(TeamTrioGold[[#This Row],[Anti-gravity]:[Silenced Banshees]])</f>
        <v>1.7013888888888887E-2</v>
      </c>
      <c r="B3" s="2" t="s">
        <v>258</v>
      </c>
      <c r="C3" s="1" t="s">
        <v>205</v>
      </c>
      <c r="D3" s="1">
        <f>COUNT(TeamTrioGold[[#This Row],[Anti-gravity]:[Silenced Banshees]])</f>
        <v>1</v>
      </c>
      <c r="E3" s="2"/>
      <c r="F3" s="2"/>
      <c r="G3" s="2">
        <v>1.7013888888888887E-2</v>
      </c>
    </row>
    <row r="4" spans="1:7" hidden="1" x14ac:dyDescent="0.25">
      <c r="A4" s="2">
        <f>SUM(TeamTrioGold[[#This Row],[Anti-gravity]:[Silenced Banshees]])</f>
        <v>1.4641203703703703E-2</v>
      </c>
      <c r="B4" s="2" t="s">
        <v>258</v>
      </c>
      <c r="C4" s="1" t="s">
        <v>214</v>
      </c>
      <c r="D4" s="1">
        <f>COUNT(TeamTrioGold[[#This Row],[Anti-gravity]:[Silenced Banshees]])</f>
        <v>1</v>
      </c>
      <c r="E4" s="2"/>
      <c r="F4" s="2"/>
      <c r="G4" s="2">
        <v>1.4641203703703703E-2</v>
      </c>
    </row>
    <row r="5" spans="1:7" hidden="1" x14ac:dyDescent="0.25">
      <c r="A5" s="2">
        <f>SUM(TeamTrioGold[[#This Row],[Anti-gravity]:[Silenced Banshees]])</f>
        <v>1.6967592592592593E-2</v>
      </c>
      <c r="B5" s="2" t="s">
        <v>258</v>
      </c>
      <c r="C5" s="1" t="s">
        <v>216</v>
      </c>
      <c r="D5" s="1">
        <f>COUNT(TeamTrioGold[[#This Row],[Anti-gravity]:[Silenced Banshees]])</f>
        <v>1</v>
      </c>
      <c r="E5" s="2"/>
      <c r="F5" s="2"/>
      <c r="G5" s="2">
        <v>1.6967592592592593E-2</v>
      </c>
    </row>
    <row r="6" spans="1:7" hidden="1" x14ac:dyDescent="0.25">
      <c r="A6" s="2">
        <f>SUM(TeamTrioGold[[#This Row],[Anti-gravity]:[Silenced Banshees]])</f>
        <v>1.9224537037037037E-2</v>
      </c>
      <c r="B6" s="2" t="s">
        <v>258</v>
      </c>
      <c r="C6" s="1" t="s">
        <v>220</v>
      </c>
      <c r="D6" s="1">
        <f>COUNT(TeamTrioGold[[#This Row],[Anti-gravity]:[Silenced Banshees]])</f>
        <v>1</v>
      </c>
      <c r="E6" s="2"/>
      <c r="F6" s="2"/>
      <c r="G6" s="2">
        <v>1.9224537037037037E-2</v>
      </c>
    </row>
    <row r="7" spans="1:7" hidden="1" x14ac:dyDescent="0.25">
      <c r="A7" s="2">
        <f>SUM(TeamTrioGold[[#This Row],[Anti-gravity]:[Silenced Banshees]])</f>
        <v>1.4108796296296295E-2</v>
      </c>
      <c r="B7" s="2" t="s">
        <v>258</v>
      </c>
      <c r="C7" s="1" t="s">
        <v>229</v>
      </c>
      <c r="D7" s="1">
        <f>COUNT(TeamTrioGold[[#This Row],[Anti-gravity]:[Silenced Banshees]])</f>
        <v>1</v>
      </c>
      <c r="E7" s="2"/>
      <c r="F7" s="2"/>
      <c r="G7" s="2">
        <v>1.4108796296296295E-2</v>
      </c>
    </row>
    <row r="8" spans="1:7" hidden="1" x14ac:dyDescent="0.25">
      <c r="A8" s="2">
        <f>SUM(TeamTrioGold[[#This Row],[Anti-gravity]:[Silenced Banshees]])</f>
        <v>9.3634259259259261E-3</v>
      </c>
      <c r="B8" s="2" t="s">
        <v>258</v>
      </c>
      <c r="C8" s="1" t="s">
        <v>226</v>
      </c>
      <c r="D8" s="1">
        <f>COUNT(TeamTrioGold[[#This Row],[Anti-gravity]:[Silenced Banshees]])</f>
        <v>1</v>
      </c>
      <c r="E8" s="2">
        <v>9.3634259259259261E-3</v>
      </c>
      <c r="F8" s="2"/>
      <c r="G8" s="2"/>
    </row>
    <row r="9" spans="1:7" hidden="1" x14ac:dyDescent="0.25">
      <c r="A9" s="2">
        <f>SUM(TeamTrioGold[[#This Row],[Anti-gravity]:[Silenced Banshees]])</f>
        <v>2.4687500000000001E-2</v>
      </c>
      <c r="B9" s="2" t="s">
        <v>258</v>
      </c>
      <c r="C9" s="1" t="s">
        <v>201</v>
      </c>
      <c r="D9" s="1">
        <f>COUNT(TeamTrioGold[[#This Row],[Anti-gravity]:[Silenced Banshees]])</f>
        <v>2</v>
      </c>
      <c r="E9" s="2">
        <v>1.0034722222222221E-2</v>
      </c>
      <c r="F9" s="2"/>
      <c r="G9" s="2">
        <v>1.4652777777777778E-2</v>
      </c>
    </row>
    <row r="10" spans="1:7" hidden="1" x14ac:dyDescent="0.25">
      <c r="A10" s="2">
        <f>SUM(TeamTrioGold[[#This Row],[Anti-gravity]:[Silenced Banshees]])</f>
        <v>1.0983796296296297E-2</v>
      </c>
      <c r="B10" s="2" t="s">
        <v>258</v>
      </c>
      <c r="C10" s="1" t="s">
        <v>223</v>
      </c>
      <c r="D10" s="1">
        <f>COUNT(TeamTrioGold[[#This Row],[Anti-gravity]:[Silenced Banshees]])</f>
        <v>1</v>
      </c>
      <c r="E10" s="2"/>
      <c r="F10" s="2">
        <v>1.0983796296296297E-2</v>
      </c>
      <c r="G10" s="2"/>
    </row>
    <row r="11" spans="1:7" hidden="1" x14ac:dyDescent="0.25">
      <c r="A11" s="2">
        <f>SUM(TeamTrioGold[[#This Row],[Anti-gravity]:[Silenced Banshees]])</f>
        <v>1.105324074074074E-2</v>
      </c>
      <c r="B11" s="2" t="s">
        <v>258</v>
      </c>
      <c r="C11" s="1" t="s">
        <v>224</v>
      </c>
      <c r="D11" s="1">
        <f>COUNT(TeamTrioGold[[#This Row],[Anti-gravity]:[Silenced Banshees]])</f>
        <v>1</v>
      </c>
      <c r="E11" s="2"/>
      <c r="F11" s="2">
        <v>1.105324074074074E-2</v>
      </c>
      <c r="G11" s="2"/>
    </row>
    <row r="12" spans="1:7" hidden="1" x14ac:dyDescent="0.25">
      <c r="A12" s="2">
        <f>SUM(TeamTrioGold[[#This Row],[Anti-gravity]:[Silenced Banshees]])</f>
        <v>1.1064814814814814E-2</v>
      </c>
      <c r="B12" s="2" t="s">
        <v>258</v>
      </c>
      <c r="C12" s="1" t="s">
        <v>227</v>
      </c>
      <c r="D12" s="1">
        <f>COUNT(TeamTrioGold[[#This Row],[Anti-gravity]:[Silenced Banshees]])</f>
        <v>1</v>
      </c>
      <c r="E12" s="2">
        <v>1.1064814814814814E-2</v>
      </c>
      <c r="F12" s="2"/>
      <c r="G12" s="2"/>
    </row>
    <row r="13" spans="1:7" hidden="1" x14ac:dyDescent="0.25">
      <c r="A13" s="2">
        <f>SUM(TeamTrioGold[[#This Row],[Anti-gravity]:[Silenced Banshees]])</f>
        <v>1.1701388888888891E-2</v>
      </c>
      <c r="B13" s="2" t="s">
        <v>258</v>
      </c>
      <c r="C13" s="1" t="s">
        <v>228</v>
      </c>
      <c r="D13" s="1">
        <f>COUNT(TeamTrioGold[[#This Row],[Anti-gravity]:[Silenced Banshees]])</f>
        <v>1</v>
      </c>
      <c r="E13" s="2">
        <v>1.1701388888888891E-2</v>
      </c>
      <c r="F13" s="2"/>
      <c r="G13" s="2"/>
    </row>
    <row r="14" spans="1:7" hidden="1" x14ac:dyDescent="0.25">
      <c r="A14" s="2">
        <f>SUM(TeamTrioGold[[#This Row],[Anti-gravity]:[Silenced Banshees]])</f>
        <v>1.207175925925926E-2</v>
      </c>
      <c r="B14" s="2" t="s">
        <v>258</v>
      </c>
      <c r="C14" s="1" t="s">
        <v>203</v>
      </c>
      <c r="D14" s="1">
        <f>COUNT(TeamTrioGold[[#This Row],[Anti-gravity]:[Silenced Banshees]])</f>
        <v>1</v>
      </c>
      <c r="E14" s="2"/>
      <c r="F14" s="2">
        <v>1.207175925925926E-2</v>
      </c>
      <c r="G14" s="2"/>
    </row>
    <row r="15" spans="1:7" hidden="1" x14ac:dyDescent="0.25">
      <c r="A15" s="2">
        <f>SUM(TeamTrioGold[[#This Row],[Anti-gravity]:[Silenced Banshees]])</f>
        <v>1.252314814814815E-2</v>
      </c>
      <c r="B15" s="2" t="s">
        <v>258</v>
      </c>
      <c r="C15" s="1" t="s">
        <v>221</v>
      </c>
      <c r="D15" s="1">
        <f>COUNT(TeamTrioGold[[#This Row],[Anti-gravity]:[Silenced Banshees]])</f>
        <v>1</v>
      </c>
      <c r="E15" s="2"/>
      <c r="F15" s="2">
        <v>1.252314814814815E-2</v>
      </c>
      <c r="G15" s="2"/>
    </row>
    <row r="16" spans="1:7" hidden="1" x14ac:dyDescent="0.25">
      <c r="A16" s="2">
        <f>SUM(TeamTrioGold[[#This Row],[Anti-gravity]:[Silenced Banshees]])</f>
        <v>1.2858796296296297E-2</v>
      </c>
      <c r="B16" s="2"/>
      <c r="C16" s="1" t="s">
        <v>230</v>
      </c>
      <c r="D16" s="1">
        <f>COUNT(TeamTrioGold[[#This Row],[Anti-gravity]:[Silenced Banshees]])</f>
        <v>1</v>
      </c>
      <c r="E16" s="2">
        <v>1.2858796296296297E-2</v>
      </c>
      <c r="F16" s="2"/>
      <c r="G16" s="2"/>
    </row>
    <row r="17" spans="1:7" hidden="1" x14ac:dyDescent="0.25">
      <c r="A17" s="2">
        <f>SUM(TeamTrioGold[[#This Row],[Anti-gravity]:[Silenced Banshees]])</f>
        <v>2.8518518518518519E-2</v>
      </c>
      <c r="B17" s="2" t="s">
        <v>258</v>
      </c>
      <c r="C17" s="1" t="s">
        <v>225</v>
      </c>
      <c r="D17" s="1">
        <f>COUNT(TeamTrioGold[[#This Row],[Anti-gravity]:[Silenced Banshees]])</f>
        <v>2</v>
      </c>
      <c r="E17" s="2"/>
      <c r="F17" s="2">
        <v>1.2916666666666667E-2</v>
      </c>
      <c r="G17" s="2">
        <v>1.5601851851851851E-2</v>
      </c>
    </row>
    <row r="18" spans="1:7" hidden="1" x14ac:dyDescent="0.25">
      <c r="A18" s="2">
        <f>SUM(TeamTrioGold[[#This Row],[Anti-gravity]:[Silenced Banshees]])</f>
        <v>1.3148148148148147E-2</v>
      </c>
      <c r="B18" s="2" t="s">
        <v>258</v>
      </c>
      <c r="C18" s="1" t="s">
        <v>285</v>
      </c>
      <c r="D18" s="1">
        <f>COUNT(TeamTrioGold[[#This Row],[Anti-gravity]:[Silenced Banshees]])</f>
        <v>1</v>
      </c>
      <c r="E18" s="2">
        <v>1.3148148148148147E-2</v>
      </c>
      <c r="F18" s="2"/>
      <c r="G18" s="2"/>
    </row>
    <row r="19" spans="1:7" hidden="1" x14ac:dyDescent="0.25">
      <c r="A19" s="2">
        <f>SUM(TeamTrioGold[[#This Row],[Anti-gravity]:[Silenced Banshees]])</f>
        <v>1.315972222222222E-2</v>
      </c>
      <c r="B19" s="2" t="s">
        <v>258</v>
      </c>
      <c r="C19" s="1" t="s">
        <v>210</v>
      </c>
      <c r="D19" s="1">
        <f>COUNT(TeamTrioGold[[#This Row],[Anti-gravity]:[Silenced Banshees]])</f>
        <v>1</v>
      </c>
      <c r="E19" s="2"/>
      <c r="F19" s="2">
        <v>1.315972222222222E-2</v>
      </c>
      <c r="G19" s="2"/>
    </row>
    <row r="20" spans="1:7" hidden="1" x14ac:dyDescent="0.25">
      <c r="A20" s="2">
        <f>SUM(TeamTrioGold[[#This Row],[Anti-gravity]:[Silenced Banshees]])</f>
        <v>1.3171296296296294E-2</v>
      </c>
      <c r="B20" s="2" t="s">
        <v>258</v>
      </c>
      <c r="C20" s="1" t="s">
        <v>218</v>
      </c>
      <c r="D20" s="1">
        <f>COUNT(TeamTrioGold[[#This Row],[Anti-gravity]:[Silenced Banshees]])</f>
        <v>1</v>
      </c>
      <c r="E20" s="2">
        <v>1.3171296296296294E-2</v>
      </c>
      <c r="F20" s="2"/>
      <c r="G20" s="2"/>
    </row>
    <row r="21" spans="1:7" hidden="1" x14ac:dyDescent="0.25">
      <c r="A21" s="2">
        <f>SUM(TeamTrioGold[[#This Row],[Anti-gravity]:[Silenced Banshees]])</f>
        <v>2.9837962962962962E-2</v>
      </c>
      <c r="B21" s="2" t="s">
        <v>258</v>
      </c>
      <c r="C21" s="1" t="s">
        <v>207</v>
      </c>
      <c r="D21" s="1">
        <f>COUNT(TeamTrioGold[[#This Row],[Anti-gravity]:[Silenced Banshees]])</f>
        <v>2</v>
      </c>
      <c r="E21" s="2"/>
      <c r="F21" s="2">
        <v>1.375E-2</v>
      </c>
      <c r="G21" s="2">
        <v>1.6087962962962964E-2</v>
      </c>
    </row>
    <row r="22" spans="1:7" hidden="1" x14ac:dyDescent="0.25">
      <c r="A22" s="2">
        <f>SUM(TeamTrioGold[[#This Row],[Anti-gravity]:[Silenced Banshees]])</f>
        <v>1.5763888888888886E-2</v>
      </c>
      <c r="B22" s="2" t="s">
        <v>258</v>
      </c>
      <c r="C22" s="1" t="s">
        <v>211</v>
      </c>
      <c r="D22" s="1">
        <f>COUNT(TeamTrioGold[[#This Row],[Anti-gravity]:[Silenced Banshees]])</f>
        <v>1</v>
      </c>
      <c r="E22" s="2">
        <v>1.5763888888888886E-2</v>
      </c>
      <c r="F22" s="2"/>
      <c r="G22" s="2"/>
    </row>
    <row r="23" spans="1:7" hidden="1" x14ac:dyDescent="0.25">
      <c r="A23" s="2">
        <f>SUM(TeamTrioGold[[#This Row],[Anti-gravity]:[Silenced Banshees]])</f>
        <v>1.9131944444444444E-2</v>
      </c>
      <c r="B23" s="2" t="s">
        <v>258</v>
      </c>
      <c r="C23" s="1" t="s">
        <v>213</v>
      </c>
      <c r="D23" s="1">
        <f>COUNT(TeamTrioGold[[#This Row],[Anti-gravity]:[Silenced Banshees]])</f>
        <v>1</v>
      </c>
      <c r="E23" s="2"/>
      <c r="F23" s="2">
        <v>1.9131944444444444E-2</v>
      </c>
      <c r="G23" s="2"/>
    </row>
    <row r="24" spans="1:7" x14ac:dyDescent="0.25">
      <c r="A24" s="2">
        <f>SUM(TeamTrioGold[[#This Row],[Anti-gravity]:[Silenced Banshees]])</f>
        <v>3.650462962962963E-2</v>
      </c>
      <c r="B24" s="2" t="s">
        <v>258</v>
      </c>
      <c r="C24" s="1" t="s">
        <v>222</v>
      </c>
      <c r="D24" s="1">
        <f>COUNT(TeamTrioGold[[#This Row],[Anti-gravity]:[Silenced Banshees]])</f>
        <v>3</v>
      </c>
      <c r="E24" s="2">
        <v>1.1770833333333333E-2</v>
      </c>
      <c r="F24" s="2">
        <v>1.2118055555555556E-2</v>
      </c>
      <c r="G24" s="2">
        <v>1.2615740740740742E-2</v>
      </c>
    </row>
    <row r="25" spans="1:7" x14ac:dyDescent="0.25">
      <c r="A25" s="2">
        <f>SUM(TeamTrioGold[[#This Row],[Anti-gravity]:[Silenced Banshees]])</f>
        <v>3.8831018518518522E-2</v>
      </c>
      <c r="B25" s="2" t="s">
        <v>258</v>
      </c>
      <c r="C25" s="1" t="s">
        <v>202</v>
      </c>
      <c r="D25" s="1">
        <f>COUNT(TeamTrioGold[[#This Row],[Anti-gravity]:[Silenced Banshees]])</f>
        <v>3</v>
      </c>
      <c r="E25" s="2">
        <v>1.2094907407407408E-2</v>
      </c>
      <c r="F25" s="2">
        <v>1.2592592592592593E-2</v>
      </c>
      <c r="G25" s="2">
        <v>1.4143518518518519E-2</v>
      </c>
    </row>
    <row r="26" spans="1:7" x14ac:dyDescent="0.25">
      <c r="A26" s="2">
        <f>SUM(TeamTrioGold[[#This Row],[Anti-gravity]:[Silenced Banshees]])</f>
        <v>4.3402777777777776E-2</v>
      </c>
      <c r="B26" s="2" t="s">
        <v>258</v>
      </c>
      <c r="C26" s="1" t="s">
        <v>231</v>
      </c>
      <c r="D26" s="1">
        <f>COUNT(TeamTrioGold[[#This Row],[Anti-gravity]:[Silenced Banshees]])</f>
        <v>3</v>
      </c>
      <c r="E26" s="2">
        <v>1.3611111111111114E-2</v>
      </c>
      <c r="F26" s="2">
        <v>1.3854166666666666E-2</v>
      </c>
      <c r="G26" s="2">
        <v>1.59375E-2</v>
      </c>
    </row>
    <row r="27" spans="1:7" hidden="1" x14ac:dyDescent="0.25">
      <c r="A27" s="2">
        <f>SUM(TeamTrioGold[[#This Row],[Anti-gravity]:[Silenced Banshees]])</f>
        <v>2.7581018518518519E-2</v>
      </c>
      <c r="B27" s="2" t="s">
        <v>258</v>
      </c>
      <c r="C27" s="1" t="s">
        <v>208</v>
      </c>
      <c r="D27" s="1">
        <f>COUNT(TeamTrioGold[[#This Row],[Anti-gravity]:[Silenced Banshees]])</f>
        <v>2</v>
      </c>
      <c r="E27" s="2">
        <v>1.3599537037037037E-2</v>
      </c>
      <c r="F27" s="2">
        <v>1.3981481481481482E-2</v>
      </c>
      <c r="G27" s="2"/>
    </row>
    <row r="28" spans="1:7" x14ac:dyDescent="0.25">
      <c r="A28" s="2">
        <f>SUM(TeamTrioGold[[#This Row],[Anti-gravity]:[Silenced Banshees]])</f>
        <v>4.4097222222222225E-2</v>
      </c>
      <c r="B28" s="2" t="s">
        <v>258</v>
      </c>
      <c r="C28" s="1" t="s">
        <v>219</v>
      </c>
      <c r="D28" s="1">
        <f>COUNT(TeamTrioGold[[#This Row],[Anti-gravity]:[Silenced Banshees]])</f>
        <v>3</v>
      </c>
      <c r="E28" s="2">
        <v>1.4560185185185183E-2</v>
      </c>
      <c r="F28" s="2">
        <v>1.4131944444444445E-2</v>
      </c>
      <c r="G28" s="2">
        <v>1.5405092592592593E-2</v>
      </c>
    </row>
    <row r="29" spans="1:7" x14ac:dyDescent="0.25">
      <c r="A29" s="2">
        <f>SUM(TeamTrioGold[[#This Row],[Anti-gravity]:[Silenced Banshees]])</f>
        <v>4.4270833333333329E-2</v>
      </c>
      <c r="B29" s="2" t="s">
        <v>258</v>
      </c>
      <c r="C29" s="1" t="s">
        <v>290</v>
      </c>
      <c r="D29" s="1">
        <f>COUNT(TeamTrioGold[[#This Row],[Anti-gravity]:[Silenced Banshees]])</f>
        <v>3</v>
      </c>
      <c r="E29" s="2">
        <v>1.3182870370370371E-2</v>
      </c>
      <c r="F29" s="2">
        <v>1.4421296296296295E-2</v>
      </c>
      <c r="G29" s="2">
        <v>1.6666666666666666E-2</v>
      </c>
    </row>
    <row r="30" spans="1:7" x14ac:dyDescent="0.25">
      <c r="A30" s="2">
        <f>SUM(TeamTrioGold[[#This Row],[Anti-gravity]:[Silenced Banshees]])</f>
        <v>4.6620370370370368E-2</v>
      </c>
      <c r="B30" s="2" t="s">
        <v>258</v>
      </c>
      <c r="C30" s="1" t="s">
        <v>217</v>
      </c>
      <c r="D30" s="1">
        <f>COUNT(TeamTrioGold[[#This Row],[Anti-gravity]:[Silenced Banshees]])</f>
        <v>3</v>
      </c>
      <c r="E30" s="2">
        <v>1.4814814814814814E-2</v>
      </c>
      <c r="F30" s="2">
        <v>1.5208333333333332E-2</v>
      </c>
      <c r="G30" s="2">
        <v>1.6597222222222222E-2</v>
      </c>
    </row>
    <row r="31" spans="1:7" hidden="1" x14ac:dyDescent="0.25">
      <c r="A31" s="2">
        <f>SUM(TeamTrioGold[[#This Row],[Anti-gravity]:[Silenced Banshees]])</f>
        <v>2.8969907407407409E-2</v>
      </c>
      <c r="B31" s="2" t="s">
        <v>258</v>
      </c>
      <c r="C31" s="1" t="s">
        <v>206</v>
      </c>
      <c r="D31" s="1">
        <f>COUNT(TeamTrioGold[[#This Row],[Anti-gravity]:[Silenced Banshees]])</f>
        <v>2</v>
      </c>
      <c r="E31" s="2">
        <v>1.3877314814814815E-2</v>
      </c>
      <c r="F31" s="2">
        <v>1.5092592592592593E-2</v>
      </c>
      <c r="G31" s="2"/>
    </row>
    <row r="32" spans="1:7" x14ac:dyDescent="0.25">
      <c r="A32" s="2">
        <f>SUM(TeamTrioGold[[#This Row],[Anti-gravity]:[Silenced Banshees]])</f>
        <v>4.7569444444444442E-2</v>
      </c>
      <c r="B32" s="2" t="s">
        <v>258</v>
      </c>
      <c r="C32" s="1" t="s">
        <v>209</v>
      </c>
      <c r="D32" s="1">
        <f>COUNT(TeamTrioGold[[#This Row],[Anti-gravity]:[Silenced Banshees]])</f>
        <v>3</v>
      </c>
      <c r="E32" s="2">
        <v>1.5023148148148148E-2</v>
      </c>
      <c r="F32" s="2">
        <v>1.3738425925925926E-2</v>
      </c>
      <c r="G32" s="2">
        <v>1.8807870370370371E-2</v>
      </c>
    </row>
    <row r="33" spans="1:7" x14ac:dyDescent="0.25">
      <c r="A33" s="2">
        <f>SUM(TeamTrioGold[[#This Row],[Anti-gravity]:[Silenced Banshees]])</f>
        <v>4.971064814814815E-2</v>
      </c>
      <c r="B33" s="2" t="s">
        <v>258</v>
      </c>
      <c r="C33" s="1" t="s">
        <v>204</v>
      </c>
      <c r="D33" s="1">
        <f>COUNT(TeamTrioGold[[#This Row],[Anti-gravity]:[Silenced Banshees]])</f>
        <v>3</v>
      </c>
      <c r="E33" s="2">
        <v>1.5844907407407408E-2</v>
      </c>
      <c r="F33" s="2">
        <v>1.4374999999999999E-2</v>
      </c>
      <c r="G33" s="2">
        <v>1.9490740740740743E-2</v>
      </c>
    </row>
    <row r="34" spans="1:7" hidden="1" x14ac:dyDescent="0.25">
      <c r="A34" s="2">
        <f>SUM(TeamTrioGold[[#This Row],[Anti-gravity]:[Silenced Banshees]])</f>
        <v>3.0324074074074073E-2</v>
      </c>
      <c r="B34" s="2" t="s">
        <v>258</v>
      </c>
      <c r="C34" s="1" t="s">
        <v>215</v>
      </c>
      <c r="D34" s="1">
        <f>COUNT(TeamTrioGold[[#This Row],[Anti-gravity]:[Silenced Banshees]])</f>
        <v>2</v>
      </c>
      <c r="E34" s="2">
        <v>1.4456018518518519E-2</v>
      </c>
      <c r="F34" s="2">
        <v>1.5868055555555555E-2</v>
      </c>
      <c r="G34" s="2"/>
    </row>
    <row r="35" spans="1:7" x14ac:dyDescent="0.25">
      <c r="A35" s="2">
        <f>SUM(TeamTrioGold[[#This Row],[Anti-gravity]:[Silenced Banshees]])</f>
        <v>5.4270833333333331E-2</v>
      </c>
      <c r="B35" s="2"/>
      <c r="C35" s="1" t="s">
        <v>212</v>
      </c>
      <c r="D35" s="1">
        <f>COUNT(TeamTrioGold[[#This Row],[Anti-gravity]:[Silenced Banshees]])</f>
        <v>3</v>
      </c>
      <c r="E35" s="2">
        <v>1.7499999999999998E-2</v>
      </c>
      <c r="F35" s="2">
        <v>1.6840277777777777E-2</v>
      </c>
      <c r="G35" s="2">
        <v>1.9930555555555556E-2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6C5F-62EF-47DE-A0EE-9550F62628F2}">
  <dimension ref="A1:G12"/>
  <sheetViews>
    <sheetView workbookViewId="0">
      <selection sqref="A1:G1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.42578125" bestFit="1" customWidth="1"/>
    <col min="4" max="4" width="8.5703125" bestFit="1" customWidth="1"/>
    <col min="5" max="5" width="13.7109375" bestFit="1" customWidth="1"/>
    <col min="6" max="6" width="10" bestFit="1" customWidth="1"/>
    <col min="7" max="7" width="20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38</v>
      </c>
      <c r="F1" t="s">
        <v>26</v>
      </c>
      <c r="G1" t="s">
        <v>34</v>
      </c>
    </row>
    <row r="2" spans="1:7" hidden="1" x14ac:dyDescent="0.25">
      <c r="A2" s="2">
        <f>SUM(TeamTrioPlatinum[[#This Row],[Decibel]:[Anti-gravity]])</f>
        <v>0</v>
      </c>
      <c r="B2" s="2" t="s">
        <v>258</v>
      </c>
      <c r="C2" s="1" t="s">
        <v>200</v>
      </c>
      <c r="D2" s="1">
        <f>COUNT(TeamTrioPlatinum[[#This Row],[Decibel]:[Anti-gravity]])</f>
        <v>0</v>
      </c>
      <c r="E2" s="2"/>
      <c r="F2" s="2"/>
      <c r="G2" s="2">
        <v>1.8715277777777779E-2</v>
      </c>
    </row>
    <row r="3" spans="1:7" hidden="1" x14ac:dyDescent="0.25">
      <c r="A3" s="2">
        <f>SUM(TeamTrioPlatinum[[#This Row],[Decibel]:[Anti-gravity]])</f>
        <v>1.3275462962962963E-2</v>
      </c>
      <c r="B3" s="2" t="s">
        <v>258</v>
      </c>
      <c r="C3" s="1" t="s">
        <v>227</v>
      </c>
      <c r="D3" s="1">
        <f>COUNT(TeamTrioPlatinum[[#This Row],[Decibel]:[Anti-gravity]])</f>
        <v>1</v>
      </c>
      <c r="E3" s="2">
        <v>1.3275462962962963E-2</v>
      </c>
      <c r="F3" s="2"/>
      <c r="G3" s="2"/>
    </row>
    <row r="4" spans="1:7" hidden="1" x14ac:dyDescent="0.25">
      <c r="A4" s="2">
        <f>SUM(TeamTrioPlatinum[[#This Row],[Decibel]:[Anti-gravity]])</f>
        <v>1.357638888888889E-2</v>
      </c>
      <c r="B4" s="2" t="s">
        <v>258</v>
      </c>
      <c r="C4" s="1" t="s">
        <v>203</v>
      </c>
      <c r="D4" s="1">
        <f>COUNT(TeamTrioPlatinum[[#This Row],[Decibel]:[Anti-gravity]])</f>
        <v>1</v>
      </c>
      <c r="E4" s="2">
        <v>1.357638888888889E-2</v>
      </c>
      <c r="F4" s="2"/>
      <c r="G4" s="2"/>
    </row>
    <row r="5" spans="1:7" hidden="1" x14ac:dyDescent="0.25">
      <c r="A5" s="2">
        <f>SUM(TeamTrioPlatinum[[#This Row],[Decibel]:[Anti-gravity]])</f>
        <v>1.4641203703703703E-2</v>
      </c>
      <c r="B5" s="2" t="s">
        <v>258</v>
      </c>
      <c r="C5" s="1" t="s">
        <v>254</v>
      </c>
      <c r="D5" s="1">
        <f>COUNT(TeamTrioPlatinum[[#This Row],[Decibel]:[Anti-gravity]])</f>
        <v>1</v>
      </c>
      <c r="E5" s="2"/>
      <c r="F5" s="2">
        <v>1.4641203703703703E-2</v>
      </c>
      <c r="G5" s="2"/>
    </row>
    <row r="6" spans="1:7" hidden="1" x14ac:dyDescent="0.25">
      <c r="A6" s="2">
        <f>SUM(TeamTrioPlatinum[[#This Row],[Decibel]:[Anti-gravity]])</f>
        <v>1.6203703703703703E-2</v>
      </c>
      <c r="B6" s="2" t="s">
        <v>258</v>
      </c>
      <c r="C6" s="1" t="s">
        <v>253</v>
      </c>
      <c r="D6" s="1">
        <f>COUNT(TeamTrioPlatinum[[#This Row],[Decibel]:[Anti-gravity]])</f>
        <v>1</v>
      </c>
      <c r="E6" s="2">
        <v>1.6203703703703703E-2</v>
      </c>
      <c r="F6" s="2"/>
      <c r="G6" s="2">
        <v>1.9675925925925927E-2</v>
      </c>
    </row>
    <row r="7" spans="1:7" hidden="1" x14ac:dyDescent="0.25">
      <c r="A7" s="2">
        <f>SUM(TeamTrioPlatinum[[#This Row],[Decibel]:[Anti-gravity]])</f>
        <v>1.7013888888888887E-2</v>
      </c>
      <c r="B7" s="2" t="s">
        <v>258</v>
      </c>
      <c r="C7" s="1" t="s">
        <v>288</v>
      </c>
      <c r="D7" s="1">
        <f>COUNT(TeamTrioPlatinum[[#This Row],[Decibel]:[Anti-gravity]])</f>
        <v>1</v>
      </c>
      <c r="E7" s="2"/>
      <c r="F7" s="2">
        <v>1.7013888888888887E-2</v>
      </c>
      <c r="G7" s="2"/>
    </row>
    <row r="8" spans="1:7" hidden="1" x14ac:dyDescent="0.25">
      <c r="A8" s="2">
        <f>SUM(TeamTrioPlatinum[[#This Row],[Decibel]:[Anti-gravity]])</f>
        <v>1.7650462962962962E-2</v>
      </c>
      <c r="B8" s="2" t="s">
        <v>258</v>
      </c>
      <c r="C8" s="1" t="s">
        <v>255</v>
      </c>
      <c r="D8" s="1">
        <f>COUNT(TeamTrioPlatinum[[#This Row],[Decibel]:[Anti-gravity]])</f>
        <v>1</v>
      </c>
      <c r="E8" s="2"/>
      <c r="F8" s="2">
        <v>1.7650462962962962E-2</v>
      </c>
      <c r="G8" s="2">
        <v>2.0150462962962964E-2</v>
      </c>
    </row>
    <row r="9" spans="1:7" hidden="1" x14ac:dyDescent="0.25">
      <c r="A9" s="2">
        <f>SUM(TeamTrioPlatinum[[#This Row],[Decibel]:[Anti-gravity]])</f>
        <v>1.9444444444444445E-2</v>
      </c>
      <c r="B9" s="2" t="s">
        <v>258</v>
      </c>
      <c r="C9" s="1" t="s">
        <v>251</v>
      </c>
      <c r="D9" s="1">
        <f>COUNT(TeamTrioPlatinum[[#This Row],[Decibel]:[Anti-gravity]])</f>
        <v>1</v>
      </c>
      <c r="E9" s="2">
        <v>1.9444444444444445E-2</v>
      </c>
      <c r="F9" s="2"/>
      <c r="G9" s="2">
        <v>2.1203703703703707E-2</v>
      </c>
    </row>
    <row r="10" spans="1:7" hidden="1" x14ac:dyDescent="0.25">
      <c r="A10" s="2">
        <f>SUM(TeamTrioPlatinum[[#This Row],[Decibel]:[Anti-gravity]])</f>
        <v>2.914351851851852E-2</v>
      </c>
      <c r="B10" s="2"/>
      <c r="C10" s="1" t="s">
        <v>256</v>
      </c>
      <c r="D10" s="1">
        <f>COUNT(TeamTrioPlatinum[[#This Row],[Decibel]:[Anti-gravity]])</f>
        <v>2</v>
      </c>
      <c r="E10" s="2">
        <v>1.292824074074074E-2</v>
      </c>
      <c r="F10" s="2">
        <v>1.621527777777778E-2</v>
      </c>
      <c r="G10" s="2">
        <v>1.6331018518518519E-2</v>
      </c>
    </row>
    <row r="11" spans="1:7" hidden="1" x14ac:dyDescent="0.25">
      <c r="A11" s="2">
        <f>SUM(TeamTrioPlatinum[[#This Row],[Decibel]:[Anti-gravity]])</f>
        <v>3.1608796296296295E-2</v>
      </c>
      <c r="B11" s="2" t="s">
        <v>258</v>
      </c>
      <c r="C11" s="1" t="s">
        <v>250</v>
      </c>
      <c r="D11" s="1">
        <f>COUNT(TeamTrioPlatinum[[#This Row],[Decibel]:[Anti-gravity]])</f>
        <v>2</v>
      </c>
      <c r="E11" s="2">
        <v>1.3622685185185184E-2</v>
      </c>
      <c r="F11" s="2">
        <v>1.7986111111111109E-2</v>
      </c>
      <c r="G11" s="2"/>
    </row>
    <row r="12" spans="1:7" hidden="1" x14ac:dyDescent="0.25">
      <c r="A12" s="2">
        <f>SUM(TeamTrioPlatinum[[#This Row],[Decibel]:[Anti-gravity]])</f>
        <v>3.3206018518518517E-2</v>
      </c>
      <c r="B12" s="2" t="s">
        <v>258</v>
      </c>
      <c r="C12" s="1" t="s">
        <v>252</v>
      </c>
      <c r="D12" s="1">
        <f>COUNT(TeamTrioPlatinum[[#This Row],[Decibel]:[Anti-gravity]])</f>
        <v>2</v>
      </c>
      <c r="E12" s="2">
        <v>1.4733796296296295E-2</v>
      </c>
      <c r="F12" s="2">
        <v>1.8472222222222223E-2</v>
      </c>
      <c r="G12" s="2">
        <v>1.6331018518518519E-2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4AC8-4675-48EF-9018-151CB2F6E7A2}">
  <dimension ref="A1:G18"/>
  <sheetViews>
    <sheetView workbookViewId="0">
      <selection sqref="A1:G1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70.42578125" bestFit="1" customWidth="1"/>
    <col min="4" max="4" width="8.5703125" bestFit="1" customWidth="1"/>
    <col min="5" max="6" width="25.28515625" bestFit="1" customWidth="1"/>
    <col min="7" max="7" width="28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20</v>
      </c>
      <c r="F1" t="s">
        <v>24</v>
      </c>
      <c r="G1" t="s">
        <v>4</v>
      </c>
    </row>
    <row r="2" spans="1:7" hidden="1" x14ac:dyDescent="0.25">
      <c r="A2" s="2">
        <f>SUM(TeamTeamGold[[#This Row],[Special-Op Reinforcements]:[Infiltration is Imperative]])</f>
        <v>0</v>
      </c>
      <c r="B2" s="2" t="s">
        <v>258</v>
      </c>
      <c r="C2" s="1" t="s">
        <v>191</v>
      </c>
      <c r="D2" s="1">
        <f>COUNT(TeamTeamGold[[#This Row],[Special-Op Reinforcements]:[Infiltration is Imperative]])</f>
        <v>0</v>
      </c>
      <c r="E2" s="2">
        <v>2.1736111111111112E-2</v>
      </c>
      <c r="F2" s="2"/>
      <c r="G2" s="2"/>
    </row>
    <row r="3" spans="1:7" hidden="1" x14ac:dyDescent="0.25">
      <c r="A3" s="2">
        <f>SUM(TeamTeamGold[[#This Row],[Special-Op Reinforcements]:[Infiltration is Imperative]])</f>
        <v>0</v>
      </c>
      <c r="B3" s="2" t="s">
        <v>258</v>
      </c>
      <c r="C3" s="1" t="s">
        <v>197</v>
      </c>
      <c r="D3" s="1">
        <f>COUNT(TeamTeamGold[[#This Row],[Special-Op Reinforcements]:[Infiltration is Imperative]])</f>
        <v>0</v>
      </c>
      <c r="E3" s="2">
        <v>1.0219907407407408E-2</v>
      </c>
      <c r="F3" s="2"/>
      <c r="G3" s="2"/>
    </row>
    <row r="4" spans="1:7" hidden="1" x14ac:dyDescent="0.25">
      <c r="A4" s="2">
        <f>SUM(TeamTeamGold[[#This Row],[Special-Op Reinforcements]:[Infiltration is Imperative]])</f>
        <v>8.773148148148148E-3</v>
      </c>
      <c r="B4" s="2" t="s">
        <v>258</v>
      </c>
      <c r="C4" s="1" t="s">
        <v>195</v>
      </c>
      <c r="D4" s="1">
        <f>COUNT(TeamTeamGold[[#This Row],[Special-Op Reinforcements]:[Infiltration is Imperative]])</f>
        <v>1</v>
      </c>
      <c r="E4" s="2"/>
      <c r="F4" s="2">
        <v>8.773148148148148E-3</v>
      </c>
      <c r="G4" s="2"/>
    </row>
    <row r="5" spans="1:7" hidden="1" x14ac:dyDescent="0.25">
      <c r="A5" s="2">
        <f>SUM(TeamTeamGold[[#This Row],[Special-Op Reinforcements]:[Infiltration is Imperative]])</f>
        <v>9.8611111111111104E-3</v>
      </c>
      <c r="B5" s="2" t="s">
        <v>258</v>
      </c>
      <c r="C5" s="1" t="s">
        <v>184</v>
      </c>
      <c r="D5" s="1">
        <f>COUNT(TeamTeamGold[[#This Row],[Special-Op Reinforcements]:[Infiltration is Imperative]])</f>
        <v>1</v>
      </c>
      <c r="E5" s="2">
        <v>1.1770833333333333E-2</v>
      </c>
      <c r="F5" s="2">
        <v>9.8611111111111104E-3</v>
      </c>
      <c r="G5" s="2"/>
    </row>
    <row r="6" spans="1:7" hidden="1" x14ac:dyDescent="0.25">
      <c r="A6" s="2">
        <f>SUM(TeamTeamGold[[#This Row],[Special-Op Reinforcements]:[Infiltration is Imperative]])</f>
        <v>1.0752314814814814E-2</v>
      </c>
      <c r="B6" s="2" t="s">
        <v>258</v>
      </c>
      <c r="C6" s="1" t="s">
        <v>186</v>
      </c>
      <c r="D6" s="1">
        <f>COUNT(TeamTeamGold[[#This Row],[Special-Op Reinforcements]:[Infiltration is Imperative]])</f>
        <v>1</v>
      </c>
      <c r="E6" s="2"/>
      <c r="F6" s="2">
        <v>1.0752314814814814E-2</v>
      </c>
      <c r="G6" s="2"/>
    </row>
    <row r="7" spans="1:7" hidden="1" x14ac:dyDescent="0.25">
      <c r="A7" s="2">
        <f>SUM(TeamTeamGold[[#This Row],[Special-Op Reinforcements]:[Infiltration is Imperative]])</f>
        <v>1.1006944444444444E-2</v>
      </c>
      <c r="B7" s="2" t="s">
        <v>258</v>
      </c>
      <c r="C7" s="1" t="s">
        <v>196</v>
      </c>
      <c r="D7" s="1">
        <f>COUNT(TeamTeamGold[[#This Row],[Special-Op Reinforcements]:[Infiltration is Imperative]])</f>
        <v>1</v>
      </c>
      <c r="E7" s="2"/>
      <c r="F7" s="2"/>
      <c r="G7" s="2">
        <v>1.1006944444444444E-2</v>
      </c>
    </row>
    <row r="8" spans="1:7" hidden="1" x14ac:dyDescent="0.25">
      <c r="A8" s="2">
        <f>SUM(TeamTeamGold[[#This Row],[Special-Op Reinforcements]:[Infiltration is Imperative]])</f>
        <v>1.1550925925925925E-2</v>
      </c>
      <c r="B8" s="2" t="s">
        <v>258</v>
      </c>
      <c r="C8" s="1" t="s">
        <v>187</v>
      </c>
      <c r="D8" s="1">
        <f>COUNT(TeamTeamGold[[#This Row],[Special-Op Reinforcements]:[Infiltration is Imperative]])</f>
        <v>1</v>
      </c>
      <c r="E8" s="2"/>
      <c r="F8" s="2"/>
      <c r="G8" s="2">
        <v>1.1550925925925925E-2</v>
      </c>
    </row>
    <row r="9" spans="1:7" hidden="1" x14ac:dyDescent="0.25">
      <c r="A9" s="2">
        <f>SUM(TeamTeamGold[[#This Row],[Special-Op Reinforcements]:[Infiltration is Imperative]])</f>
        <v>1.2870370370370372E-2</v>
      </c>
      <c r="B9" s="2" t="s">
        <v>258</v>
      </c>
      <c r="C9" s="1" t="s">
        <v>185</v>
      </c>
      <c r="D9" s="1">
        <f>COUNT(TeamTeamGold[[#This Row],[Special-Op Reinforcements]:[Infiltration is Imperative]])</f>
        <v>1</v>
      </c>
      <c r="E9" s="2">
        <v>1.283564814814815E-2</v>
      </c>
      <c r="F9" s="2"/>
      <c r="G9" s="2">
        <v>1.2870370370370372E-2</v>
      </c>
    </row>
    <row r="10" spans="1:7" hidden="1" x14ac:dyDescent="0.25">
      <c r="A10" s="2">
        <f>SUM(TeamTeamGold[[#This Row],[Special-Op Reinforcements]:[Infiltration is Imperative]])</f>
        <v>1.53125E-2</v>
      </c>
      <c r="B10" s="2" t="s">
        <v>258</v>
      </c>
      <c r="C10" s="1" t="s">
        <v>193</v>
      </c>
      <c r="D10" s="1">
        <f>COUNT(TeamTeamGold[[#This Row],[Special-Op Reinforcements]:[Infiltration is Imperative]])</f>
        <v>1</v>
      </c>
      <c r="E10" s="2"/>
      <c r="F10" s="2"/>
      <c r="G10" s="2">
        <v>1.53125E-2</v>
      </c>
    </row>
    <row r="11" spans="1:7" hidden="1" x14ac:dyDescent="0.25">
      <c r="A11" s="2">
        <f>SUM(TeamTeamGold[[#This Row],[Special-Op Reinforcements]:[Infiltration is Imperative]])</f>
        <v>1.6284722222222221E-2</v>
      </c>
      <c r="B11" s="2" t="s">
        <v>258</v>
      </c>
      <c r="C11" s="1" t="s">
        <v>189</v>
      </c>
      <c r="D11" s="1">
        <f>COUNT(TeamTeamGold[[#This Row],[Special-Op Reinforcements]:[Infiltration is Imperative]])</f>
        <v>1</v>
      </c>
      <c r="E11" s="2"/>
      <c r="F11" s="2"/>
      <c r="G11" s="2">
        <v>1.6284722222222221E-2</v>
      </c>
    </row>
    <row r="12" spans="1:7" hidden="1" x14ac:dyDescent="0.25">
      <c r="A12" s="2">
        <f>SUM(TeamTeamGold[[#This Row],[Special-Op Reinforcements]:[Infiltration is Imperative]])</f>
        <v>1.8206018518518517E-2</v>
      </c>
      <c r="B12" s="2" t="s">
        <v>258</v>
      </c>
      <c r="C12" s="1" t="s">
        <v>192</v>
      </c>
      <c r="D12" s="1">
        <f>COUNT(TeamTeamGold[[#This Row],[Special-Op Reinforcements]:[Infiltration is Imperative]])</f>
        <v>1</v>
      </c>
      <c r="E12" s="2"/>
      <c r="F12" s="2"/>
      <c r="G12" s="2">
        <v>1.8206018518518517E-2</v>
      </c>
    </row>
    <row r="13" spans="1:7" hidden="1" x14ac:dyDescent="0.25">
      <c r="A13" s="2">
        <f>SUM(TeamTeamGold[[#This Row],[Special-Op Reinforcements]:[Infiltration is Imperative]])</f>
        <v>1.8368055555555554E-2</v>
      </c>
      <c r="B13" s="2" t="s">
        <v>258</v>
      </c>
      <c r="C13" s="1" t="s">
        <v>188</v>
      </c>
      <c r="D13" s="1">
        <f>COUNT(TeamTeamGold[[#This Row],[Special-Op Reinforcements]:[Infiltration is Imperative]])</f>
        <v>1</v>
      </c>
      <c r="E13" s="2"/>
      <c r="F13" s="2"/>
      <c r="G13" s="2">
        <v>1.8368055555555554E-2</v>
      </c>
    </row>
    <row r="14" spans="1:7" hidden="1" x14ac:dyDescent="0.25">
      <c r="A14" s="2">
        <f>SUM(TeamTeamGold[[#This Row],[Special-Op Reinforcements]:[Infiltration is Imperative]])</f>
        <v>1.9722222222222224E-2</v>
      </c>
      <c r="B14" s="2" t="s">
        <v>258</v>
      </c>
      <c r="C14" s="1" t="s">
        <v>183</v>
      </c>
      <c r="D14" s="1">
        <f>COUNT(TeamTeamGold[[#This Row],[Special-Op Reinforcements]:[Infiltration is Imperative]])</f>
        <v>2</v>
      </c>
      <c r="E14" s="2">
        <v>9.8379629629629633E-3</v>
      </c>
      <c r="F14" s="2">
        <v>8.1944444444444452E-3</v>
      </c>
      <c r="G14" s="2">
        <v>1.1527777777777777E-2</v>
      </c>
    </row>
    <row r="15" spans="1:7" hidden="1" x14ac:dyDescent="0.25">
      <c r="A15" s="2">
        <f>SUM(TeamTeamGold[[#This Row],[Special-Op Reinforcements]:[Infiltration is Imperative]])</f>
        <v>2.0763888888888887E-2</v>
      </c>
      <c r="B15" s="2" t="s">
        <v>258</v>
      </c>
      <c r="C15" s="1" t="s">
        <v>198</v>
      </c>
      <c r="D15" s="1">
        <f>COUNT(TeamTeamGold[[#This Row],[Special-Op Reinforcements]:[Infiltration is Imperative]])</f>
        <v>2</v>
      </c>
      <c r="E15" s="2">
        <v>1.0694444444444444E-2</v>
      </c>
      <c r="F15" s="2">
        <v>9.5949074074074079E-3</v>
      </c>
      <c r="G15" s="2">
        <v>1.1168981481481481E-2</v>
      </c>
    </row>
    <row r="16" spans="1:7" hidden="1" x14ac:dyDescent="0.25">
      <c r="A16" s="2">
        <f>SUM(TeamTeamGold[[#This Row],[Special-Op Reinforcements]:[Infiltration is Imperative]])</f>
        <v>2.1874999999999999E-2</v>
      </c>
      <c r="B16" s="2" t="s">
        <v>258</v>
      </c>
      <c r="C16" s="1" t="s">
        <v>194</v>
      </c>
      <c r="D16" s="1">
        <f>COUNT(TeamTeamGold[[#This Row],[Special-Op Reinforcements]:[Infiltration is Imperative]])</f>
        <v>2</v>
      </c>
      <c r="E16" s="2">
        <v>1.0902777777777777E-2</v>
      </c>
      <c r="F16" s="2">
        <v>1.0543981481481481E-2</v>
      </c>
      <c r="G16" s="2">
        <v>1.1331018518518518E-2</v>
      </c>
    </row>
    <row r="17" spans="1:7" hidden="1" x14ac:dyDescent="0.25">
      <c r="A17" s="2">
        <f>SUM(TeamTeamGold[[#This Row],[Special-Op Reinforcements]:[Infiltration is Imperative]])</f>
        <v>2.4375000000000001E-2</v>
      </c>
      <c r="B17" s="2" t="s">
        <v>258</v>
      </c>
      <c r="C17" s="1" t="s">
        <v>199</v>
      </c>
      <c r="D17" s="1">
        <f>COUNT(TeamTeamGold[[#This Row],[Special-Op Reinforcements]:[Infiltration is Imperative]])</f>
        <v>2</v>
      </c>
      <c r="E17" s="2">
        <v>1.3449074074074073E-2</v>
      </c>
      <c r="F17" s="2">
        <v>1.0833333333333334E-2</v>
      </c>
      <c r="G17" s="2">
        <v>1.3541666666666667E-2</v>
      </c>
    </row>
    <row r="18" spans="1:7" hidden="1" x14ac:dyDescent="0.25">
      <c r="A18" s="2">
        <f>SUM(TeamTeamGold[[#This Row],[Special-Op Reinforcements]:[Infiltration is Imperative]])</f>
        <v>2.5057870370370369E-2</v>
      </c>
      <c r="B18" s="2" t="s">
        <v>258</v>
      </c>
      <c r="C18" s="1" t="s">
        <v>190</v>
      </c>
      <c r="D18" s="1">
        <f>COUNT(TeamTeamGold[[#This Row],[Special-Op Reinforcements]:[Infiltration is Imperative]])</f>
        <v>2</v>
      </c>
      <c r="E18" s="2">
        <v>1.2893518518518519E-2</v>
      </c>
      <c r="F18" s="2">
        <v>1.1805555555555555E-2</v>
      </c>
      <c r="G18" s="2">
        <v>1.3252314814814814E-2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50AEC-4B72-43BE-BACE-647C9B746812}">
  <dimension ref="A1:G12"/>
  <sheetViews>
    <sheetView workbookViewId="0">
      <selection activeCell="A3" sqref="A3:C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6" bestFit="1" customWidth="1"/>
    <col min="4" max="4" width="8.5703125" bestFit="1" customWidth="1"/>
    <col min="5" max="6" width="25.28515625" bestFit="1" customWidth="1"/>
    <col min="7" max="7" width="28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20</v>
      </c>
      <c r="F1" t="s">
        <v>24</v>
      </c>
      <c r="G1" t="s">
        <v>4</v>
      </c>
    </row>
    <row r="2" spans="1:7" hidden="1" x14ac:dyDescent="0.25">
      <c r="A2" s="2">
        <f>SUM(TeamTeamPlatinum[[#This Row],[Special-Op Reinforcements]:[Infiltration is Imperative]])</f>
        <v>1.1261574074074071E-2</v>
      </c>
      <c r="B2" s="2" t="s">
        <v>258</v>
      </c>
      <c r="C2" s="1" t="s">
        <v>249</v>
      </c>
      <c r="D2" s="1">
        <f>COUNT(TeamTeamPlatinum[[#This Row],[Special-Op Reinforcements]:[Infiltration is Imperative]])</f>
        <v>1</v>
      </c>
      <c r="E2" s="2">
        <v>1.4965277777777779E-2</v>
      </c>
      <c r="F2" s="2">
        <v>1.1261574074074071E-2</v>
      </c>
      <c r="G2" s="2"/>
    </row>
    <row r="3" spans="1:7" hidden="1" x14ac:dyDescent="0.25">
      <c r="A3" s="2">
        <f>SUM(TeamTeamPlatinum[[#This Row],[Special-Op Reinforcements]:[Infiltration is Imperative]])</f>
        <v>1.136574074074074E-2</v>
      </c>
      <c r="B3" s="2" t="s">
        <v>258</v>
      </c>
      <c r="C3" s="1" t="s">
        <v>244</v>
      </c>
      <c r="D3" s="1">
        <f>COUNT(TeamTeamPlatinum[[#This Row],[Special-Op Reinforcements]:[Infiltration is Imperative]])</f>
        <v>1</v>
      </c>
      <c r="E3" s="2"/>
      <c r="F3" s="2">
        <v>1.136574074074074E-2</v>
      </c>
      <c r="G3" s="2"/>
    </row>
    <row r="4" spans="1:7" hidden="1" x14ac:dyDescent="0.25">
      <c r="A4" s="2">
        <f>SUM(TeamTeamPlatinum[[#This Row],[Special-Op Reinforcements]:[Infiltration is Imperative]])</f>
        <v>1.2048611111111112E-2</v>
      </c>
      <c r="B4" s="2"/>
      <c r="C4" s="1" t="s">
        <v>248</v>
      </c>
      <c r="D4" s="1">
        <f>COUNT(TeamTeamPlatinum[[#This Row],[Special-Op Reinforcements]:[Infiltration is Imperative]])</f>
        <v>1</v>
      </c>
      <c r="E4" s="2">
        <v>1.9907407407407408E-2</v>
      </c>
      <c r="F4" s="2">
        <v>1.2048611111111112E-2</v>
      </c>
      <c r="G4" s="2"/>
    </row>
    <row r="5" spans="1:7" hidden="1" x14ac:dyDescent="0.25">
      <c r="A5" s="2">
        <f>SUM(TeamTeamPlatinum[[#This Row],[Special-Op Reinforcements]:[Infiltration is Imperative]])</f>
        <v>1.2199074074074072E-2</v>
      </c>
      <c r="B5" s="2" t="s">
        <v>258</v>
      </c>
      <c r="C5" s="1" t="s">
        <v>241</v>
      </c>
      <c r="D5" s="1">
        <f>COUNT(TeamTeamPlatinum[[#This Row],[Special-Op Reinforcements]:[Infiltration is Imperative]])</f>
        <v>1</v>
      </c>
      <c r="E5" s="2">
        <v>1.4537037037037038E-2</v>
      </c>
      <c r="F5" s="2"/>
      <c r="G5" s="2">
        <v>1.2199074074074072E-2</v>
      </c>
    </row>
    <row r="6" spans="1:7" hidden="1" x14ac:dyDescent="0.25">
      <c r="A6" s="2">
        <f>SUM(TeamTeamPlatinum[[#This Row],[Special-Op Reinforcements]:[Infiltration is Imperative]])</f>
        <v>1.3206018518518518E-2</v>
      </c>
      <c r="B6" s="2" t="s">
        <v>258</v>
      </c>
      <c r="C6" s="1" t="s">
        <v>245</v>
      </c>
      <c r="D6" s="1">
        <f>COUNT(TeamTeamPlatinum[[#This Row],[Special-Op Reinforcements]:[Infiltration is Imperative]])</f>
        <v>1</v>
      </c>
      <c r="E6" s="2"/>
      <c r="F6" s="2"/>
      <c r="G6" s="2">
        <v>1.3206018518518518E-2</v>
      </c>
    </row>
    <row r="7" spans="1:7" hidden="1" x14ac:dyDescent="0.25">
      <c r="A7" s="2">
        <f>SUM(TeamTeamPlatinum[[#This Row],[Special-Op Reinforcements]:[Infiltration is Imperative]])</f>
        <v>1.5416666666666667E-2</v>
      </c>
      <c r="B7" s="2" t="s">
        <v>258</v>
      </c>
      <c r="C7" s="1" t="s">
        <v>247</v>
      </c>
      <c r="D7" s="1">
        <f>COUNT(TeamTeamPlatinum[[#This Row],[Special-Op Reinforcements]:[Infiltration is Imperative]])</f>
        <v>1</v>
      </c>
      <c r="E7" s="2"/>
      <c r="F7" s="2"/>
      <c r="G7" s="2">
        <v>1.5416666666666667E-2</v>
      </c>
    </row>
    <row r="8" spans="1:7" hidden="1" x14ac:dyDescent="0.25">
      <c r="A8" s="2">
        <f>SUM(TeamTeamPlatinum[[#This Row],[Special-Op Reinforcements]:[Infiltration is Imperative]])</f>
        <v>1.6180555555555556E-2</v>
      </c>
      <c r="B8" s="2" t="s">
        <v>258</v>
      </c>
      <c r="C8" s="1" t="s">
        <v>287</v>
      </c>
      <c r="D8" s="1">
        <f>COUNT(TeamTeamPlatinum[[#This Row],[Special-Op Reinforcements]:[Infiltration is Imperative]])</f>
        <v>1</v>
      </c>
      <c r="E8" s="2"/>
      <c r="F8" s="2"/>
      <c r="G8" s="2">
        <v>1.6180555555555556E-2</v>
      </c>
    </row>
    <row r="9" spans="1:7" hidden="1" x14ac:dyDescent="0.25">
      <c r="A9" s="2">
        <f>SUM(TeamTeamPlatinum[[#This Row],[Special-Op Reinforcements]:[Infiltration is Imperative]])</f>
        <v>2.4444444444444442E-2</v>
      </c>
      <c r="B9" s="2" t="s">
        <v>258</v>
      </c>
      <c r="C9" s="1" t="s">
        <v>242</v>
      </c>
      <c r="D9" s="1">
        <f>COUNT(TeamTeamPlatinum[[#This Row],[Special-Op Reinforcements]:[Infiltration is Imperative]])</f>
        <v>2</v>
      </c>
      <c r="E9" s="2">
        <v>1.34375E-2</v>
      </c>
      <c r="F9" s="2">
        <v>1.0972222222222223E-2</v>
      </c>
      <c r="G9" s="2">
        <v>1.3472222222222221E-2</v>
      </c>
    </row>
    <row r="10" spans="1:7" hidden="1" x14ac:dyDescent="0.25">
      <c r="A10" s="2">
        <f>SUM(TeamTeamPlatinum[[#This Row],[Special-Op Reinforcements]:[Infiltration is Imperative]])</f>
        <v>2.5150462962962961E-2</v>
      </c>
      <c r="B10" s="2" t="s">
        <v>258</v>
      </c>
      <c r="C10" s="1" t="s">
        <v>243</v>
      </c>
      <c r="D10" s="1">
        <f>COUNT(TeamTeamPlatinum[[#This Row],[Special-Op Reinforcements]:[Infiltration is Imperative]])</f>
        <v>2</v>
      </c>
      <c r="E10" s="2">
        <v>1.4027777777777778E-2</v>
      </c>
      <c r="F10" s="2">
        <v>1.074074074074074E-2</v>
      </c>
      <c r="G10" s="2">
        <v>1.4409722222222221E-2</v>
      </c>
    </row>
    <row r="11" spans="1:7" hidden="1" x14ac:dyDescent="0.25">
      <c r="A11" s="2">
        <f>SUM(TeamTeamPlatinum[[#This Row],[Special-Op Reinforcements]:[Infiltration is Imperative]])</f>
        <v>2.5613425925925925E-2</v>
      </c>
      <c r="B11" s="2" t="s">
        <v>258</v>
      </c>
      <c r="C11" s="1" t="s">
        <v>246</v>
      </c>
      <c r="D11" s="1">
        <f>COUNT(TeamTeamPlatinum[[#This Row],[Special-Op Reinforcements]:[Infiltration is Imperative]])</f>
        <v>1</v>
      </c>
      <c r="E11" s="2"/>
      <c r="F11" s="2"/>
      <c r="G11" s="2">
        <v>2.5613425925925925E-2</v>
      </c>
    </row>
    <row r="12" spans="1:7" hidden="1" x14ac:dyDescent="0.25">
      <c r="A12" s="2">
        <f>SUM(TeamTeamPlatinum[[#This Row],[Special-Op Reinforcements]:[Infiltration is Imperative]])</f>
        <v>2.9571759259259259E-2</v>
      </c>
      <c r="B12" s="2"/>
      <c r="C12" s="1" t="s">
        <v>291</v>
      </c>
      <c r="D12" s="1">
        <f>COUNT(TeamTeamPlatinum[[#This Row],[Special-Op Reinforcements]:[Infiltration is Imperative]])</f>
        <v>2</v>
      </c>
      <c r="E12" s="2">
        <v>2.2118055555555557E-2</v>
      </c>
      <c r="F12" s="2">
        <v>1.3402777777777777E-2</v>
      </c>
      <c r="G12" s="2">
        <v>1.6168981481481482E-2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EB4E-954A-49CF-B5BC-2A5C9E96C2C3}">
  <dimension ref="A1:G18"/>
  <sheetViews>
    <sheetView workbookViewId="0">
      <selection activeCell="F16" sqref="F1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0.85546875" bestFit="1" customWidth="1"/>
    <col min="6" max="6" width="8.5703125" bestFit="1" customWidth="1"/>
    <col min="7" max="7" width="22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54</v>
      </c>
      <c r="F1" t="s">
        <v>79</v>
      </c>
      <c r="G1" t="s">
        <v>80</v>
      </c>
    </row>
    <row r="2" spans="1:7" hidden="1" x14ac:dyDescent="0.25">
      <c r="A2" s="2">
        <f>SUM(PlayerSoloPlatinum[[#This Row],[Blackwatch Original]:[Mordus'' Calibrations]])</f>
        <v>2.2534722222222223E-2</v>
      </c>
      <c r="B2" s="2" t="s">
        <v>258</v>
      </c>
      <c r="C2" s="1" t="s">
        <v>39</v>
      </c>
      <c r="D2" s="1">
        <f>COUNT(PlayerSoloPlatinum[[#This Row],[Blackwatch Original]:[Mordus'' Calibrations]])</f>
        <v>1</v>
      </c>
      <c r="E2" s="2">
        <v>2.2534722222222223E-2</v>
      </c>
      <c r="F2" s="2"/>
      <c r="G2" s="2"/>
    </row>
    <row r="3" spans="1:7" hidden="1" x14ac:dyDescent="0.25">
      <c r="A3" s="2">
        <f>SUM(PlayerSoloPlatinum[[#This Row],[Blackwatch Original]:[Mordus'' Calibrations]])</f>
        <v>2.2766203703703702E-2</v>
      </c>
      <c r="B3" s="2" t="s">
        <v>258</v>
      </c>
      <c r="C3" s="1" t="s">
        <v>78</v>
      </c>
      <c r="D3" s="1">
        <f>COUNT(PlayerSoloPlatinum[[#This Row],[Blackwatch Original]:[Mordus'' Calibrations]])</f>
        <v>1</v>
      </c>
      <c r="E3" s="2">
        <v>2.2766203703703702E-2</v>
      </c>
      <c r="F3" s="2"/>
      <c r="G3" s="2"/>
    </row>
    <row r="4" spans="1:7" hidden="1" x14ac:dyDescent="0.25">
      <c r="A4" s="2">
        <f>SUM(PlayerSoloPlatinum[[#This Row],[Blackwatch Original]:[Mordus'' Calibrations]])</f>
        <v>2.2777777777777775E-2</v>
      </c>
      <c r="B4" s="2" t="s">
        <v>258</v>
      </c>
      <c r="C4" s="1" t="s">
        <v>32</v>
      </c>
      <c r="D4" s="1">
        <f>COUNT(PlayerSoloPlatinum[[#This Row],[Blackwatch Original]:[Mordus'' Calibrations]])</f>
        <v>1</v>
      </c>
      <c r="E4" s="2">
        <v>2.2777777777777775E-2</v>
      </c>
      <c r="F4" s="2"/>
      <c r="G4" s="2"/>
    </row>
    <row r="5" spans="1:7" hidden="1" x14ac:dyDescent="0.25">
      <c r="A5" s="2">
        <f>SUM(PlayerSoloPlatinum[[#This Row],[Blackwatch Original]:[Mordus'' Calibrations]])</f>
        <v>2.7627314814814813E-2</v>
      </c>
      <c r="B5" s="2" t="s">
        <v>258</v>
      </c>
      <c r="C5" s="1" t="s">
        <v>25</v>
      </c>
      <c r="D5" s="1">
        <f>COUNT(PlayerSoloPlatinum[[#This Row],[Blackwatch Original]:[Mordus'' Calibrations]])</f>
        <v>1</v>
      </c>
      <c r="E5" s="2">
        <v>2.7627314814814813E-2</v>
      </c>
      <c r="F5" s="2"/>
      <c r="G5" s="2"/>
    </row>
    <row r="6" spans="1:7" hidden="1" x14ac:dyDescent="0.25">
      <c r="A6" s="2">
        <f>SUM(PlayerSoloPlatinum[[#This Row],[Blackwatch Original]:[Mordus'' Calibrations]])</f>
        <v>3.5740740740740747E-2</v>
      </c>
      <c r="B6" s="2" t="s">
        <v>258</v>
      </c>
      <c r="C6" s="1" t="s">
        <v>23</v>
      </c>
      <c r="D6" s="1">
        <f>COUNT(PlayerSoloPlatinum[[#This Row],[Blackwatch Original]:[Mordus'' Calibrations]])</f>
        <v>1</v>
      </c>
      <c r="E6" s="2">
        <v>3.5740740740740747E-2</v>
      </c>
      <c r="F6" s="2"/>
      <c r="G6" s="2"/>
    </row>
    <row r="7" spans="1:7" hidden="1" x14ac:dyDescent="0.25">
      <c r="A7" s="2">
        <f>SUM(PlayerSoloPlatinum[[#This Row],[Blackwatch Original]:[Mordus'' Calibrations]])</f>
        <v>3.7569444444444447E-2</v>
      </c>
      <c r="B7" s="2" t="s">
        <v>258</v>
      </c>
      <c r="C7" s="1" t="s">
        <v>7</v>
      </c>
      <c r="D7" s="1">
        <f>COUNT(PlayerSoloPlatinum[[#This Row],[Blackwatch Original]:[Mordus'' Calibrations]])</f>
        <v>1</v>
      </c>
      <c r="E7" s="2">
        <v>3.7569444444444447E-2</v>
      </c>
      <c r="F7" s="2"/>
      <c r="G7" s="2"/>
    </row>
    <row r="8" spans="1:7" hidden="1" x14ac:dyDescent="0.25">
      <c r="A8" s="2">
        <f>SUM(PlayerSoloPlatinum[[#This Row],[Blackwatch Original]:[Mordus'' Calibrations]])</f>
        <v>4.8761574074074075E-2</v>
      </c>
      <c r="B8" s="2" t="s">
        <v>258</v>
      </c>
      <c r="C8" s="1" t="s">
        <v>55</v>
      </c>
      <c r="D8" s="1">
        <f>COUNT(PlayerSoloPlatinum[[#This Row],[Blackwatch Original]:[Mordus'' Calibrations]])</f>
        <v>1</v>
      </c>
      <c r="E8" s="2">
        <v>4.8761574074074075E-2</v>
      </c>
      <c r="F8" s="2"/>
      <c r="G8" s="2"/>
    </row>
    <row r="9" spans="1:7" hidden="1" x14ac:dyDescent="0.25">
      <c r="A9" s="2">
        <f>SUM(PlayerSoloPlatinum[[#This Row],[Blackwatch Original]:[Mordus'' Calibrations]])</f>
        <v>5.1099537037037034E-2</v>
      </c>
      <c r="B9" s="2" t="s">
        <v>258</v>
      </c>
      <c r="C9" s="1" t="s">
        <v>8</v>
      </c>
      <c r="D9" s="1">
        <f>COUNT(PlayerSoloPlatinum[[#This Row],[Blackwatch Original]:[Mordus'' Calibrations]])</f>
        <v>1</v>
      </c>
      <c r="E9" s="2"/>
      <c r="F9" s="2">
        <v>5.1099537037037034E-2</v>
      </c>
      <c r="G9" s="2"/>
    </row>
    <row r="10" spans="1:7" hidden="1" x14ac:dyDescent="0.25">
      <c r="A10" s="2">
        <f>SUM(PlayerSoloPlatinum[[#This Row],[Blackwatch Original]:[Mordus'' Calibrations]])</f>
        <v>6.8275462962962954E-2</v>
      </c>
      <c r="B10" s="2" t="s">
        <v>258</v>
      </c>
      <c r="C10" s="1" t="s">
        <v>10</v>
      </c>
      <c r="D10" s="1">
        <f>COUNT(PlayerSoloPlatinum[[#This Row],[Blackwatch Original]:[Mordus'' Calibrations]])</f>
        <v>2</v>
      </c>
      <c r="E10" s="2">
        <v>3.2499999999999994E-2</v>
      </c>
      <c r="F10" s="2">
        <v>3.577546296296296E-2</v>
      </c>
      <c r="G10" s="2"/>
    </row>
    <row r="11" spans="1:7" x14ac:dyDescent="0.25">
      <c r="A11" s="2">
        <f>SUM(PlayerSoloPlatinum[[#This Row],[Blackwatch Original]:[Mordus'' Calibrations]])</f>
        <v>7.1076388888888883E-2</v>
      </c>
      <c r="B11" s="2" t="s">
        <v>258</v>
      </c>
      <c r="C11" s="1" t="s">
        <v>21</v>
      </c>
      <c r="D11" s="1">
        <f>COUNT(PlayerSoloPlatinum[[#This Row],[Blackwatch Original]:[Mordus'' Calibrations]])</f>
        <v>3</v>
      </c>
      <c r="E11" s="2">
        <v>1.9745370370370371E-2</v>
      </c>
      <c r="F11" s="2">
        <v>2.2916666666666669E-2</v>
      </c>
      <c r="G11" s="2">
        <v>2.8414351851851847E-2</v>
      </c>
    </row>
    <row r="12" spans="1:7" hidden="1" x14ac:dyDescent="0.25">
      <c r="A12" s="2">
        <f>SUM(PlayerSoloPlatinum[[#This Row],[Blackwatch Original]:[Mordus'' Calibrations]])</f>
        <v>7.6874999999999999E-2</v>
      </c>
      <c r="B12" s="2" t="s">
        <v>258</v>
      </c>
      <c r="C12" s="1" t="s">
        <v>93</v>
      </c>
      <c r="D12" s="1">
        <f>COUNT(PlayerSoloPlatinum[[#This Row],[Blackwatch Original]:[Mordus'' Calibrations]])</f>
        <v>2</v>
      </c>
      <c r="E12" s="2">
        <v>3.7511574074074072E-2</v>
      </c>
      <c r="F12" s="2">
        <v>3.936342592592592E-2</v>
      </c>
      <c r="G12" s="2"/>
    </row>
    <row r="13" spans="1:7" x14ac:dyDescent="0.25">
      <c r="A13" s="2">
        <f>SUM(PlayerSoloPlatinum[[#This Row],[Blackwatch Original]:[Mordus'' Calibrations]])</f>
        <v>8.2546296296296312E-2</v>
      </c>
      <c r="B13" s="2" t="s">
        <v>258</v>
      </c>
      <c r="C13" s="1" t="s">
        <v>58</v>
      </c>
      <c r="D13" s="1">
        <f>COUNT(PlayerSoloPlatinum[[#This Row],[Blackwatch Original]:[Mordus'' Calibrations]])</f>
        <v>3</v>
      </c>
      <c r="E13" s="2">
        <v>2.297453703703704E-2</v>
      </c>
      <c r="F13" s="2">
        <v>2.297453703703704E-2</v>
      </c>
      <c r="G13" s="2">
        <v>3.6597222222222225E-2</v>
      </c>
    </row>
    <row r="14" spans="1:7" hidden="1" x14ac:dyDescent="0.25">
      <c r="A14" s="2">
        <f>SUM(PlayerSoloPlatinum[[#This Row],[Blackwatch Original]:[Mordus'' Calibrations]])</f>
        <v>8.3252314814814821E-2</v>
      </c>
      <c r="B14" s="2" t="s">
        <v>258</v>
      </c>
      <c r="C14" s="1" t="s">
        <v>92</v>
      </c>
      <c r="D14" s="1">
        <f>COUNT(PlayerSoloPlatinum[[#This Row],[Blackwatch Original]:[Mordus'' Calibrations]])</f>
        <v>2</v>
      </c>
      <c r="E14" s="2">
        <v>3.6388888888888887E-2</v>
      </c>
      <c r="F14" s="2">
        <v>4.6863425925925926E-2</v>
      </c>
      <c r="G14" s="2"/>
    </row>
    <row r="15" spans="1:7" x14ac:dyDescent="0.25">
      <c r="A15" s="2">
        <f>SUM(PlayerSoloPlatinum[[#This Row],[Blackwatch Original]:[Mordus'' Calibrations]])</f>
        <v>8.5474537037037043E-2</v>
      </c>
      <c r="B15" s="2" t="s">
        <v>258</v>
      </c>
      <c r="C15" s="1" t="s">
        <v>9</v>
      </c>
      <c r="D15" s="1">
        <f>COUNT(PlayerSoloPlatinum[[#This Row],[Blackwatch Original]:[Mordus'' Calibrations]])</f>
        <v>3</v>
      </c>
      <c r="E15" s="2">
        <v>2.3668981481481485E-2</v>
      </c>
      <c r="F15" s="2">
        <v>2.8784722222222225E-2</v>
      </c>
      <c r="G15" s="2">
        <v>3.3020833333333333E-2</v>
      </c>
    </row>
    <row r="16" spans="1:7" x14ac:dyDescent="0.25">
      <c r="A16" s="2">
        <f>SUM(PlayerSoloPlatinum[[#This Row],[Blackwatch Original]:[Mordus'' Calibrations]])</f>
        <v>9.1122685185185182E-2</v>
      </c>
      <c r="B16" s="2" t="s">
        <v>258</v>
      </c>
      <c r="C16" s="1" t="s">
        <v>19</v>
      </c>
      <c r="D16" s="1">
        <f>COUNT(PlayerSoloPlatinum[[#This Row],[Blackwatch Original]:[Mordus'' Calibrations]])</f>
        <v>3</v>
      </c>
      <c r="E16" s="2">
        <v>3.0416666666666665E-2</v>
      </c>
      <c r="F16" s="2">
        <v>2.7662037037037041E-2</v>
      </c>
      <c r="G16" s="2">
        <v>3.3043981481481487E-2</v>
      </c>
    </row>
    <row r="17" spans="1:7" x14ac:dyDescent="0.25">
      <c r="A17" s="2">
        <f>SUM(PlayerSoloPlatinum[[#This Row],[Blackwatch Original]:[Mordus'' Calibrations]])</f>
        <v>0.1149537037037037</v>
      </c>
      <c r="B17" s="2" t="s">
        <v>258</v>
      </c>
      <c r="C17" s="1" t="s">
        <v>18</v>
      </c>
      <c r="D17" s="1">
        <f>COUNT(PlayerSoloPlatinum[[#This Row],[Blackwatch Original]:[Mordus'' Calibrations]])</f>
        <v>3</v>
      </c>
      <c r="E17" s="2">
        <v>3.7638888888888895E-2</v>
      </c>
      <c r="F17" s="2">
        <v>3.6944444444444446E-2</v>
      </c>
      <c r="G17" s="2">
        <v>4.0370370370370369E-2</v>
      </c>
    </row>
    <row r="18" spans="1:7" x14ac:dyDescent="0.25">
      <c r="A18" s="2">
        <f>SUM(PlayerSoloPlatinum[[#This Row],[Blackwatch Original]:[Mordus'' Calibrations]])</f>
        <v>0.11630787037037035</v>
      </c>
      <c r="B18" s="2" t="s">
        <v>258</v>
      </c>
      <c r="C18" s="1" t="s">
        <v>42</v>
      </c>
      <c r="D18" s="1">
        <f>COUNT(PlayerSoloPlatinum[[#This Row],[Blackwatch Original]:[Mordus'' Calibrations]])</f>
        <v>3</v>
      </c>
      <c r="E18" s="2">
        <v>3.8796296296296294E-2</v>
      </c>
      <c r="F18" s="2">
        <v>3.5416666666666666E-2</v>
      </c>
      <c r="G18" s="2">
        <v>4.2094907407407407E-2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6 7 3 a 5 7 - d 0 d b - 4 c 8 0 - 9 8 d d - f 8 b d 8 0 2 e 1 2 5 c "   x m l n s = " h t t p : / / s c h e m a s . m i c r o s o f t . c o m / D a t a M a s h u p " > A A A A A M c H A A B Q S w M E F A A C A A g A u E 2 r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C 4 T a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E 2 r T g r I L F u / B A A A 6 y w A A B M A H A B G b 3 J t d W x h c y 9 T Z W N 0 a W 9 u M S 5 t I K I Y A C i g F A A A A A A A A A A A A A A A A A A A A A A A A A A A A O 1 a 3 0 / j O B B + R + J / s H I P m 0 q h 0 u l O 9 3 A r H p b C c u z B 0 m s r 3 U N B K z e d U h + O 3 b M d l g r x v 5 9 / k M R t k r b S 0 p x A 2 Q c W P O O Z 8 f f N Z O L Y E m J F O E N D 9 / / P H w 8 P D g / k H A u Y o j 7 F S x C D l E l 0 j C i o A 6 T / D X k q Y t A D Z 4 8 x 0 O 7 f X N x P O L 8 P P x M K 3 R 5 n C p i S o Z l 0 s n Q G j K S P 1 b w T I Z Z S G i E l U u h E 1 l r h 4 t s I T 6 i x 6 x w 8 j S 8 U J M d B o R B E f x I 2 P Q 6 s X n D 7 P D 7 F C t 8 6 M z 8 F v T l m d z r m 0 X I B g b Z i t b o j g Z m c c Z H 0 O E 0 T Z o Q y X P c Z P T 2 9 u A l 0 b F o F K X h U z x F 6 C k a A k 9 L g a S q w w S o T s D S Z g H A i M p u R O K V q W Z p 1 g i W U B o c g C M j S 8 C e q y v M 5 S 4 3 m B V O / / d o 1 K 3 E R m v W W z C 4 g J p i u j D 9 3 M q g 0 H w o M v w P + X R Z Y D Y H q H D B j 4 R q c E Q I c z 1 E 4 d u H e 6 i l B X / B / t D o 6 o T i + / 4 5 V P A 8 6 u Y d z w d N F y Y E d D d f 9 e 9 h k i 1 m F M e P G r E y r g l R o R J I 8 q k s i V f e K s H C c 8 X L b W S X m u X N A W F V k 5 V w f E v o A w m X 7 4 W q 6 F 1 k T H e 4 M p J u d 4 1 e s y 2 L o v B n c M o s D S P i D N u j S 1 b P p B C / D Z Q z X M s 8 B + V z Y 7 Z M H r n K 7 h V k 7 H p b 9 R g 7 W U / 2 D s L h K Y 2 w 4 M 0 j n 5 P n M 2 N n D N O k c a u h r g i i j f 8 7 p d E / Y r 0 N v X A U t 7 g 5 Y / V O 7 S 5 O G s M / c t f g j 0 1 / a / t r 2 1 / + 1 v 1 o S m u i u x t E e n / H h 2 K z P o m e X 1 E G Y T c t d 1 z 3 6 2 2 f P C y e C 8 H 3 2 3 Y I S 7 S i w j L S 9 e A M f p 2 k z d G g / L R t b 2 R h y 2 g w d x l H L x y 7 V s d c t 2 g 7 1 k W 3 a W k b y C m m I k v o a a T k p v W f t e 0 + 3 + q p V y U q 7 z 6 t 4 1 2 q O l 9 r 3 r Z a X c l d p j J b a v t K y U t F Z G q O l v r e 0 v K x 8 r d r a W 7 J P W n v e x R e 0 v A Y v F R 9 G 3 i A v t T u V H + V k l 2 7 / a v u U d 8 D F t j 7 / i n w 0 0 + X f B y d N 1 M f + v 3 K 9 f S 6 2 v W + 9 H h 3 N v G 2 9 C 0 Y a K I 7 9 f 3 N 8 F 0 x s + J z S A B e v + C 3 l b b N h T 9 5 4 q q q J s K F + 1 e Z h + o U T F v r 3 R 6 K n 4 s 5 K c b P B H w 2 K 4 S A y 8 8 3 R a / c S Z u o 6 1 R g W I F 2 B M M e E f 6 X u I L P K 8 w v B J Z / Z I 6 7 C b / 7 0 2 + j 7 7 H G h E w T 8 2 x l F A E 5 o f 3 f Y h a V g 8 6 s 7 b p n I O w X O T l C P r h d o A I T N u F 5 C Y k 6 2 j b C 3 5 A w + S H S m w 2 G Y o l O Y A X O E X r C Z z j J 3 E o m I R B f J A s x f D y 7 R t N E J U O u A U G C x o R E z O Q c X z i e m y N G d w A / E b c C u s L i X C W Z o g I m J M P i S 6 n z B O h v S B Q X E Z 0 g v K b Z T L + E O x 3 Z S c S K L r g W 5 I 8 w e B A f n c y 6 V N c r F N J U f U A 9 T M n G R S n u 8 6 q H R L Z D w B j e C 4 u l t w M f T 2 g y V p + i h 5 g d T B a A n X 8 f S E 5 V g 9 W T 1 C H t K B d j e Y A 3 u n k Z O g R 9 L J R u 1 S Z 5 X x s Z E r 6 q M 3 G 1 R X G 3 G r y J S y v p c s E P m 5 7 p b s z / X 3 K U C c u V S F R T B 1 V d C r l N d D b m 4 p i J y + b a q y B X X K y M X b K y O X G u t Q o r 4 q q v E 7 5 R 1 h e K 3 z K p b S f Z l 4 / e b l / s s 8 u b q 7 I / r z z e X g K c g J h y L q R n 6 5 a p / N O p p w Z F v o v t I 5 W O A E l A Y j S 9 k H w u s f w d h G s z y 2 N x y i u w F m m O d 5 g a T d Z U B / J s S H Z d V v f 3 4 H 1 B L A Q I t A B Q A A g A I A L h N q 0 6 g h E t H p g A A A P g A A A A S A A A A A A A A A A A A A A A A A A A A A A B D b 2 5 m a W c v U G F j a 2 F n Z S 5 4 b W x Q S w E C L Q A U A A I A C A C 4 T a t O D 8 r p q 6 Q A A A D p A A A A E w A A A A A A A A A A A A A A A A D y A A A A W 0 N v b n R l b n R f V H l w Z X N d L n h t b F B L A Q I t A B Q A A g A I A L h N q 0 4 K y C x b v w Q A A O s s A A A T A A A A A A A A A A A A A A A A A O M B A A B G b 3 J t d W x h c y 9 T Z W N 0 a W 9 u M S 5 t U E s F B g A A A A A D A A M A w g A A A O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Z A Q A A A A A A 0 R k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h e W V y U n V u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y V D E 0 O j M w O j A 4 L j E x N T c w M j d a I i A v P j x F b n R y e S B U e X B l P S J G a W x s Q 2 9 s d W 1 u V H l w Z X M i I F Z h b H V l P S J z Q m d Z R 0 J n V T 0 i I C 8 + P E V u d H J 5 I F R 5 c G U 9 I k Z p b G x D b 2 x 1 b W 5 O Y W 1 l c y I g V m F s d W U 9 I n N b J n F 1 b 3 Q 7 Q m F z Z S Z x d W 9 0 O y w m c X V v d D t U e X B l J n F 1 b 3 Q 7 L C Z x d W 9 0 O 0 R p Z m Z p Y 3 V s d H k m c X V v d D s s J n F 1 b 3 Q 7 U G x h e W V y J n F 1 b 3 Q 7 L C Z x d W 9 0 O 0 J l c 3 Q g V G l t Z S Z x d W 9 0 O 1 0 i I C 8 + P E V u d H J 5 I F R 5 c G U 9 I k Z p b G x T d G F 0 d X M i I F Z h b H V l P S J z Q 2 9 t c G x l d G U i I C 8 + P E V u d H J 5 I F R 5 c G U 9 I l F 1 Z X J 5 S U Q i I F Z h b H V l P S J z M T B k Y 2 N m O W M t Z G Q 4 O S 0 0 Y T U 1 L T l m N D M t O W R j M 2 Z i M m U 0 O W Y z I i A v P j x F b n R y e S B U e X B l P S J G a W x s Q 2 9 1 b n Q i I F Z h b H V l P S J s N j Q 3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1 R 5 c G U m c X V v d D s s J n F 1 b 3 Q 7 R G l m Z m l j d W x 0 e S Z x d W 9 0 O y w m c X V v d D t Q b G F 5 Z X I m c X V v d D t d L C Z x d W 9 0 O 3 F 1 Z X J 5 U m V s Y X R p b 2 5 z a G l w c y Z x d W 9 0 O z p b X S w m c X V v d D t j b 2 x 1 b W 5 J Z G V u d G l 0 a W V z J n F 1 b 3 Q 7 O l s m c X V v d D t T Z W N 0 a W 9 u M S 9 Q b G F 5 Z X J S d W 5 z L 0 d y b 3 V w Z W Q g U m 9 3 c y 5 7 Q m F z Z S w w f S Z x d W 9 0 O y w m c X V v d D t T Z W N 0 a W 9 u M S 9 Q b G F 5 Z X J S d W 5 z L 0 d y b 3 V w Z W Q g U m 9 3 c y 5 7 V H l w Z S w x f S Z x d W 9 0 O y w m c X V v d D t T Z W N 0 a W 9 u M S 9 Q b G F 5 Z X J S d W 5 z L 0 d y b 3 V w Z W Q g U m 9 3 c y 5 7 R G l m Z m l j d W x 0 e S w y f S Z x d W 9 0 O y w m c X V v d D t T Z W N 0 a W 9 u M S 9 Q b G F 5 Z X J S d W 5 z L 0 d y b 3 V w Z W Q g U m 9 3 c y 5 7 U G x h e W V y L D N 9 J n F 1 b 3 Q 7 L C Z x d W 9 0 O 1 N l Y 3 R p b 2 4 x L 1 B s Y X l l c l J 1 b n M v R 3 J v d X B l Z C B S b 3 d z L n t C Z X N 0 I F R p b W U s N H 0 m c X V v d D t d L C Z x d W 9 0 O 0 N v b H V t b k N v d W 5 0 J n F 1 b 3 Q 7 O j U s J n F 1 b 3 Q 7 S 2 V 5 Q 2 9 s d W 1 u T m F t Z X M m c X V v d D s 6 W y Z x d W 9 0 O 0 J h c 2 U m c X V v d D s s J n F 1 b 3 Q 7 V H l w Z S Z x d W 9 0 O y w m c X V v d D t E a W Z m a W N 1 b H R 5 J n F 1 b 3 Q 7 L C Z x d W 9 0 O 1 B s Y X l l c i Z x d W 9 0 O 1 0 s J n F 1 b 3 Q 7 Q 2 9 s d W 1 u S W R l b n R p d G l l c y Z x d W 9 0 O z p b J n F 1 b 3 Q 7 U 2 V j d G l v b j E v U G x h e W V y U n V u c y 9 H c m 9 1 c G V k I F J v d 3 M u e 0 J h c 2 U s M H 0 m c X V v d D s s J n F 1 b 3 Q 7 U 2 V j d G l v b j E v U G x h e W V y U n V u c y 9 H c m 9 1 c G V k I F J v d 3 M u e 1 R 5 c G U s M X 0 m c X V v d D s s J n F 1 b 3 Q 7 U 2 V j d G l v b j E v U G x h e W V y U n V u c y 9 H c m 9 1 c G V k I F J v d 3 M u e 0 R p Z m Z p Y 3 V s d H k s M n 0 m c X V v d D s s J n F 1 b 3 Q 7 U 2 V j d G l v b j E v U G x h e W V y U n V u c y 9 H c m 9 1 c G V k I F J v d 3 M u e 1 B s Y X l l c i w z f S Z x d W 9 0 O y w m c X V v d D t T Z W N 0 a W 9 u M S 9 Q b G F 5 Z X J S d W 5 z L 0 d y b 3 V w Z W Q g U m 9 3 c y 5 7 Q m V z d C B U a W 1 l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p b H Z l c j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s Y X l l c l N p b H Z l c i I g L z 4 8 R W 5 0 c n k g V H l w Z T 0 i R m l s b G V k Q 2 9 t c G x l d G V S Z X N 1 b H R U b 1 d v c m t z a G V l d C I g V m F s d W U 9 I m w x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J U M T Q 6 M z A 6 M D g u M T A w N z A 2 O V o i I C 8 + P E V u d H J 5 I F R 5 c G U 9 I k Z p b G x D b 2 x 1 b W 5 U e X B l c y I g V m F s d W U 9 I n N C Z 1 V G Q l F V R k J R P T 0 i I C 8 + P E V u d H J 5 I F R 5 c G U 9 I k Z p b G x D b 2 x 1 b W 5 O Y W 1 l c y I g V m F s d W U 9 I n N b J n F 1 b 3 Q 7 U G x h e W V y J n F 1 b 3 Q 7 L C Z x d W 9 0 O 0 J s Y W N r d 2 F 0 Y 2 g g T 3 J p Z 2 l u Y W w m c X V v d D s s J n F 1 b 3 Q 7 R 2 h v c 3 Q m c X V v d D s s J n F 1 b 3 Q 7 S n V z d C B h I E N v d X B s Z S B v Z i B N Z X J j c y Z x d W 9 0 O y w m c X V v d D t M Z W d h Y 3 k m c X V v d D s s J n F 1 b 3 Q 7 T W F y a 3 N t Y W 4 g U m F p Z C Z x d W 9 0 O y w m c X V v d D t N b 3 J k d X N c d T A w M j c g Q 2 F s a W J y Y X R p b 2 5 z J n F 1 b 3 Q 7 X S I g L z 4 8 R W 5 0 c n k g V H l w Z T 0 i R m l s b F N 0 Y X R 1 c y I g V m F s d W U 9 I n N D b 2 1 w b G V 0 Z S I g L z 4 8 R W 5 0 c n k g V H l w Z T 0 i U X V l c n l J R C I g V m F s d W U 9 I n N j N j k 1 M z c 4 M C 0 1 Y W Y 2 L T Q 1 Z G U t Y j V j Z i 1 j O D k z M 2 M z N W Q y Z T M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p b H Z l c i 9 Q a X Z v d G V k I E N v b H V t b i 5 7 U G x h e W V y L D B 9 J n F 1 b 3 Q 7 L C Z x d W 9 0 O 1 N l Y 3 R p b 2 4 x L 1 B s Y X l l c l N p b H Z l c i 9 Q a X Z v d G V k I E N v b H V t b i 5 7 Q m x h Y 2 t 3 Y X R j a C B P c m l n a W 5 h b C w x f S Z x d W 9 0 O y w m c X V v d D t T Z W N 0 a W 9 u M S 9 Q b G F 5 Z X J T a W x 2 Z X I v U G l 2 b 3 R l Z C B D b 2 x 1 b W 4 u e 0 d o b 3 N 0 L D J 9 J n F 1 b 3 Q 7 L C Z x d W 9 0 O 1 N l Y 3 R p b 2 4 x L 1 B s Y X l l c l N p b H Z l c i 9 Q a X Z v d G V k I E N v b H V t b i 5 7 S n V z d C B h I E N v d X B s Z S B v Z i B N Z X J j c y w z f S Z x d W 9 0 O y w m c X V v d D t T Z W N 0 a W 9 u M S 9 Q b G F 5 Z X J T a W x 2 Z X I v U G l 2 b 3 R l Z C B D b 2 x 1 b W 4 u e 0 x l Z 2 F j e S w 0 f S Z x d W 9 0 O y w m c X V v d D t T Z W N 0 a W 9 u M S 9 Q b G F 5 Z X J T a W x 2 Z X I v U G l 2 b 3 R l Z C B D b 2 x 1 b W 4 u e 0 1 h c m t z b W F u I F J h a W Q s N X 0 m c X V v d D s s J n F 1 b 3 Q 7 U 2 V j d G l v b j E v U G x h e W V y U 2 l s d m V y L 1 B p d m 9 0 Z W Q g Q 2 9 s d W 1 u L n t N b 3 J k d X N c d T A w M j c g Q 2 F s a W J y Y X R p b 2 5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s Y X l l c l N p b H Z l c i 9 Q a X Z v d G V k I E N v b H V t b i 5 7 U G x h e W V y L D B 9 J n F 1 b 3 Q 7 L C Z x d W 9 0 O 1 N l Y 3 R p b 2 4 x L 1 B s Y X l l c l N p b H Z l c i 9 Q a X Z v d G V k I E N v b H V t b i 5 7 Q m x h Y 2 t 3 Y X R j a C B P c m l n a W 5 h b C w x f S Z x d W 9 0 O y w m c X V v d D t T Z W N 0 a W 9 u M S 9 Q b G F 5 Z X J T a W x 2 Z X I v U G l 2 b 3 R l Z C B D b 2 x 1 b W 4 u e 0 d o b 3 N 0 L D J 9 J n F 1 b 3 Q 7 L C Z x d W 9 0 O 1 N l Y 3 R p b 2 4 x L 1 B s Y X l l c l N p b H Z l c i 9 Q a X Z v d G V k I E N v b H V t b i 5 7 S n V z d C B h I E N v d X B s Z S B v Z i B N Z X J j c y w z f S Z x d W 9 0 O y w m c X V v d D t T Z W N 0 a W 9 u M S 9 Q b G F 5 Z X J T a W x 2 Z X I v U G l 2 b 3 R l Z C B D b 2 x 1 b W 4 u e 0 x l Z 2 F j e S w 0 f S Z x d W 9 0 O y w m c X V v d D t T Z W N 0 a W 9 u M S 9 Q b G F 5 Z X J T a W x 2 Z X I v U G l 2 b 3 R l Z C B D b 2 x 1 b W 4 u e 0 1 h c m t z b W F u I F J h a W Q s N X 0 m c X V v d D s s J n F 1 b 3 Q 7 U 2 V j d G l v b j E v U G x h e W V y U 2 l s d m V y L 1 B p d m 9 0 Z W Q g Q 2 9 s d W 1 u L n t N b 3 J k d X N c d T A w M j c g Q 2 F s a W J y Y X R p b 2 5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T a W x 2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l s d m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p b H Z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p b H Z l c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2 9 s Z D w v S X R l b V B h d G g + P C 9 J d G V t T G 9 j Y X R p b 2 4 + P F N 0 Y W J s Z U V u d H J p Z X M + P E V u d H J 5 I F R 5 c G U 9 I k Z p b G x U Y X J n Z X Q i I F Z h b H V l P S J z U G x h e W V y R 2 9 s Z C I g L z 4 8 R W 5 0 c n k g V H l w Z T 0 i U X V l c n l J R C I g V m F s d W U 9 I n M 3 N T l m M T I y Y y 1 j Y W R k L T Q 5 Y T c t Y T M 2 M S 0 y O T k 1 M W Q 5 M z g y N T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y V D E 0 O j M z O j M 5 L j U 3 N T A 4 M D R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U G x h e W V y J n F 1 b 3 Q 7 L C Z x d W 9 0 O 0 F u d G k t Z 3 J h d m l 0 e S Z x d W 9 0 O y w m c X V v d D t C b G F j a 3 d h d G N o I E 9 y a W d p b m F s J n F 1 b 3 Q 7 L C Z x d W 9 0 O 0 N 5 b 2 5 l X H U w M D I 3 c y B F d G V y b m F s I E R l Z m V u c 2 U m c X V v d D s s J n F 1 b 3 Q 7 R G V j a W J l b C Z x d W 9 0 O y w m c X V v d D t H a G 9 z d C Z x d W 9 0 O y w m c X V v d D t J b m Z p b H R y Y X R p b 2 4 g a X M g S W 1 w Z X J h d G l 2 Z S Z x d W 9 0 O y w m c X V v d D t K d X N 0 I G E g Q 2 9 1 c G x l I G 9 m I E 1 l c m N z J n F 1 b 3 Q 7 L C Z x d W 9 0 O 0 x l Z 2 F j e S Z x d W 9 0 O y w m c X V v d D t N Y X J r c 2 1 h b i B S Y W l k J n F 1 b 3 Q 7 L C Z x d W 9 0 O 0 1 v c m R 1 c 1 x 1 M D A y N y B D Y W x p Y n J h d G l v b n M m c X V v d D s s J n F 1 b 3 Q 7 U 2 l s Z W 5 j Z W Q g Q m F u c 2 h l Z X M m c X V v d D s s J n F 1 b 3 Q 7 U 3 B l Y 2 l h b C 1 P c C B S Z W l u Z m 9 y Y 2 V t Z W 5 0 c y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O T c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H b 2 x k L 1 B p d m 9 0 Z W Q g Q 2 9 s d W 1 u L n t Q b G F 5 Z X I s M H 0 m c X V v d D s s J n F 1 b 3 Q 7 U 2 V j d G l v b j E v U G x h e W V y R 2 9 s Z C 9 Q a X Z v d G V k I E N v b H V t b i 5 7 Q W 5 0 a S 1 n c m F 2 a X R 5 L D F 9 J n F 1 b 3 Q 7 L C Z x d W 9 0 O 1 N l Y 3 R p b 2 4 x L 1 B s Y X l l c k d v b G Q v U G l 2 b 3 R l Z C B D b 2 x 1 b W 4 u e 0 J s Y W N r d 2 F 0 Y 2 g g T 3 J p Z 2 l u Y W w s M n 0 m c X V v d D s s J n F 1 b 3 Q 7 U 2 V j d G l v b j E v U G x h e W V y R 2 9 s Z C 9 Q a X Z v d G V k I E N v b H V t b i 5 7 Q 3 l v b m V c d T A w M j d z I E V 0 Z X J u Y W w g R G V m Z W 5 z Z S w z f S Z x d W 9 0 O y w m c X V v d D t T Z W N 0 a W 9 u M S 9 Q b G F 5 Z X J H b 2 x k L 1 B p d m 9 0 Z W Q g Q 2 9 s d W 1 u L n t E Z W N p Y m V s L D R 9 J n F 1 b 3 Q 7 L C Z x d W 9 0 O 1 N l Y 3 R p b 2 4 x L 1 B s Y X l l c k d v b G Q v U G l 2 b 3 R l Z C B D b 2 x 1 b W 4 u e 0 d o b 3 N 0 L D V 9 J n F 1 b 3 Q 7 L C Z x d W 9 0 O 1 N l Y 3 R p b 2 4 x L 1 B s Y X l l c k d v b G Q v U G l 2 b 3 R l Z C B D b 2 x 1 b W 4 u e 0 l u Z m l s d H J h d G l v b i B p c y B J b X B l c m F 0 a X Z l L D Z 9 J n F 1 b 3 Q 7 L C Z x d W 9 0 O 1 N l Y 3 R p b 2 4 x L 1 B s Y X l l c k d v b G Q v U G l 2 b 3 R l Z C B D b 2 x 1 b W 4 u e 0 p 1 c 3 Q g Y S B D b 3 V w b G U g b 2 Y g T W V y Y 3 M s N 3 0 m c X V v d D s s J n F 1 b 3 Q 7 U 2 V j d G l v b j E v U G x h e W V y R 2 9 s Z C 9 Q a X Z v d G V k I E N v b H V t b i 5 7 T G V n Y W N 5 L D h 9 J n F 1 b 3 Q 7 L C Z x d W 9 0 O 1 N l Y 3 R p b 2 4 x L 1 B s Y X l l c k d v b G Q v U G l 2 b 3 R l Z C B D b 2 x 1 b W 4 u e 0 1 h c m t z b W F u I F J h a W Q s O X 0 m c X V v d D s s J n F 1 b 3 Q 7 U 2 V j d G l v b j E v U G x h e W V y R 2 9 s Z C 9 Q a X Z v d G V k I E N v b H V t b i 5 7 T W 9 y Z H V z X H U w M D I 3 I E N h b G l i c m F 0 a W 9 u c y w x M H 0 m c X V v d D s s J n F 1 b 3 Q 7 U 2 V j d G l v b j E v U G x h e W V y R 2 9 s Z C 9 Q a X Z v d G V k I E N v b H V t b i 5 7 U 2 l s Z W 5 j Z W Q g Q m F u c 2 h l Z X M s M T F 9 J n F 1 b 3 Q 7 L C Z x d W 9 0 O 1 N l Y 3 R p b 2 4 x L 1 B s Y X l l c k d v b G Q v U G l 2 b 3 R l Z C B D b 2 x 1 b W 4 u e 1 N w Z W N p Y W w t T 3 A g U m V p b m Z v c m N l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b G F 5 Z X J H b 2 x k L 1 B p d m 9 0 Z W Q g Q 2 9 s d W 1 u L n t Q b G F 5 Z X I s M H 0 m c X V v d D s s J n F 1 b 3 Q 7 U 2 V j d G l v b j E v U G x h e W V y R 2 9 s Z C 9 Q a X Z v d G V k I E N v b H V t b i 5 7 Q W 5 0 a S 1 n c m F 2 a X R 5 L D F 9 J n F 1 b 3 Q 7 L C Z x d W 9 0 O 1 N l Y 3 R p b 2 4 x L 1 B s Y X l l c k d v b G Q v U G l 2 b 3 R l Z C B D b 2 x 1 b W 4 u e 0 J s Y W N r d 2 F 0 Y 2 g g T 3 J p Z 2 l u Y W w s M n 0 m c X V v d D s s J n F 1 b 3 Q 7 U 2 V j d G l v b j E v U G x h e W V y R 2 9 s Z C 9 Q a X Z v d G V k I E N v b H V t b i 5 7 Q 3 l v b m V c d T A w M j d z I E V 0 Z X J u Y W w g R G V m Z W 5 z Z S w z f S Z x d W 9 0 O y w m c X V v d D t T Z W N 0 a W 9 u M S 9 Q b G F 5 Z X J H b 2 x k L 1 B p d m 9 0 Z W Q g Q 2 9 s d W 1 u L n t E Z W N p Y m V s L D R 9 J n F 1 b 3 Q 7 L C Z x d W 9 0 O 1 N l Y 3 R p b 2 4 x L 1 B s Y X l l c k d v b G Q v U G l 2 b 3 R l Z C B D b 2 x 1 b W 4 u e 0 d o b 3 N 0 L D V 9 J n F 1 b 3 Q 7 L C Z x d W 9 0 O 1 N l Y 3 R p b 2 4 x L 1 B s Y X l l c k d v b G Q v U G l 2 b 3 R l Z C B D b 2 x 1 b W 4 u e 0 l u Z m l s d H J h d G l v b i B p c y B J b X B l c m F 0 a X Z l L D Z 9 J n F 1 b 3 Q 7 L C Z x d W 9 0 O 1 N l Y 3 R p b 2 4 x L 1 B s Y X l l c k d v b G Q v U G l 2 b 3 R l Z C B D b 2 x 1 b W 4 u e 0 p 1 c 3 Q g Y S B D b 3 V w b G U g b 2 Y g T W V y Y 3 M s N 3 0 m c X V v d D s s J n F 1 b 3 Q 7 U 2 V j d G l v b j E v U G x h e W V y R 2 9 s Z C 9 Q a X Z v d G V k I E N v b H V t b i 5 7 T G V n Y W N 5 L D h 9 J n F 1 b 3 Q 7 L C Z x d W 9 0 O 1 N l Y 3 R p b 2 4 x L 1 B s Y X l l c k d v b G Q v U G l 2 b 3 R l Z C B D b 2 x 1 b W 4 u e 0 1 h c m t z b W F u I F J h a W Q s O X 0 m c X V v d D s s J n F 1 b 3 Q 7 U 2 V j d G l v b j E v U G x h e W V y R 2 9 s Z C 9 Q a X Z v d G V k I E N v b H V t b i 5 7 T W 9 y Z H V z X H U w M D I 3 I E N h b G l i c m F 0 a W 9 u c y w x M H 0 m c X V v d D s s J n F 1 b 3 Q 7 U 2 V j d G l v b j E v U G x h e W V y R 2 9 s Z C 9 Q a X Z v d G V k I E N v b H V t b i 5 7 U 2 l s Z W 5 j Z W Q g Q m F u c 2 h l Z X M s M T F 9 J n F 1 b 3 Q 7 L C Z x d W 9 0 O 1 N l Y 3 R p b 2 4 x L 1 B s Y X l l c k d v b G Q v U G l 2 b 3 R l Z C B D b 2 x 1 b W 4 u e 1 N w Z W N p Y W w t T 3 A g U m V p b m Z v c m N l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k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x h d G l u d W 0 8 L 0 l 0 Z W 1 Q Y X R o P j w v S X R l b U x v Y 2 F 0 a W 9 u P j x T d G F i b G V F b n R y a W V z P j x F b n R y e S B U e X B l P S J G a W x s V G F y Z 2 V 0 I i B W Y W x 1 Z T 0 i c 1 B s Y X l l c l B s Y X R p b n V t I i A v P j x F b n R y e S B U e X B l P S J R d W V y e U l E I i B W Y W x 1 Z T 0 i c 2 N k Z D I x O G I 1 L T F h M T U t N D N l N C 1 i Y T Q y L T E w Z T M w Z T U w Y z Q 4 M i I g L z 4 8 R W 5 0 c n k g V H l w Z T 0 i T G 9 h Z G V k V G 9 B b m F s e X N p c 1 N l c n Z p Y 2 V z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l Q x N D o z M D o w M y 4 0 N z Q 1 N z k y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1 B s Y X l l c i Z x d W 9 0 O y w m c X V v d D t B b n R p L W d y Y X Z p d H k m c X V v d D s s J n F 1 b 3 Q 7 Q m x h Y 2 t 3 Y X R j a C B P c m l n a W 5 h b C Z x d W 9 0 O y w m c X V v d D t D e W 9 u Z V x 1 M D A y N 3 M g R X R l c m 5 h b C B E Z W Z l b n N l J n F 1 b 3 Q 7 L C Z x d W 9 0 O 0 R l Y 2 l i Z W w m c X V v d D s s J n F 1 b 3 Q 7 R 2 h v c 3 Q m c X V v d D s s J n F 1 b 3 Q 7 S W 5 m a W x 0 c m F 0 a W 9 u I G l z I E l t c G V y Y X R p d m U m c X V v d D s s J n F 1 b 3 Q 7 S n V z d C B h I E N v d X B s Z S B v Z i B N Z X J j c y Z x d W 9 0 O y w m c X V v d D t M Z W d h Y 3 k m c X V v d D s s J n F 1 b 3 Q 7 T W F y a 3 N t Y W 4 g U m F p Z C Z x d W 9 0 O y w m c X V v d D t N b 3 J k d X N c d T A w M j c g Q 2 F s a W J y Y X R p b 2 5 z J n F 1 b 3 Q 7 L C Z x d W 9 0 O 1 N p b G V u Y 2 V k I E J h b n N o Z W V z J n F 1 b 3 Q 7 L C Z x d W 9 0 O 1 N w Z W N p Y W w t T 3 A g U m V p b m Z v c m N l b W V u d H M m c X V v d D t d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G x h d G l u d W 0 v U G l 2 b 3 R l Z C B D b 2 x 1 b W 4 u e 1 B s Y X l l c i w w f S Z x d W 9 0 O y w m c X V v d D t T Z W N 0 a W 9 u M S 9 Q b G F 5 Z X J Q b G F 0 a W 5 1 b S 9 Q a X Z v d G V k I E N v b H V t b i 5 7 Q W 5 0 a S 1 n c m F 2 a X R 5 L D F 9 J n F 1 b 3 Q 7 L C Z x d W 9 0 O 1 N l Y 3 R p b 2 4 x L 1 B s Y X l l c l B s Y X R p b n V t L 1 B p d m 9 0 Z W Q g Q 2 9 s d W 1 u L n t C b G F j a 3 d h d G N o I E 9 y a W d p b m F s L D J 9 J n F 1 b 3 Q 7 L C Z x d W 9 0 O 1 N l Y 3 R p b 2 4 x L 1 B s Y X l l c l B s Y X R p b n V t L 1 B p d m 9 0 Z W Q g Q 2 9 s d W 1 u L n t D e W 9 u Z V x 1 M D A y N 3 M g R X R l c m 5 h b C B E Z W Z l b n N l L D N 9 J n F 1 b 3 Q 7 L C Z x d W 9 0 O 1 N l Y 3 R p b 2 4 x L 1 B s Y X l l c l B s Y X R p b n V t L 1 B p d m 9 0 Z W Q g Q 2 9 s d W 1 u L n t E Z W N p Y m V s L D R 9 J n F 1 b 3 Q 7 L C Z x d W 9 0 O 1 N l Y 3 R p b 2 4 x L 1 B s Y X l l c l B s Y X R p b n V t L 1 B p d m 9 0 Z W Q g Q 2 9 s d W 1 u L n t H a G 9 z d C w 1 f S Z x d W 9 0 O y w m c X V v d D t T Z W N 0 a W 9 u M S 9 Q b G F 5 Z X J Q b G F 0 a W 5 1 b S 9 Q a X Z v d G V k I E N v b H V t b i 5 7 S W 5 m a W x 0 c m F 0 a W 9 u I G l z I E l t c G V y Y X R p d m U s N n 0 m c X V v d D s s J n F 1 b 3 Q 7 U 2 V j d G l v b j E v U G x h e W V y U G x h d G l u d W 0 v U G l 2 b 3 R l Z C B D b 2 x 1 b W 4 u e 0 p 1 c 3 Q g Y S B D b 3 V w b G U g b 2 Y g T W V y Y 3 M s N 3 0 m c X V v d D s s J n F 1 b 3 Q 7 U 2 V j d G l v b j E v U G x h e W V y U G x h d G l u d W 0 v U G l 2 b 3 R l Z C B D b 2 x 1 b W 4 u e 0 x l Z 2 F j e S w 4 f S Z x d W 9 0 O y w m c X V v d D t T Z W N 0 a W 9 u M S 9 Q b G F 5 Z X J Q b G F 0 a W 5 1 b S 9 Q a X Z v d G V k I E N v b H V t b i 5 7 T W F y a 3 N t Y W 4 g U m F p Z C w 5 f S Z x d W 9 0 O y w m c X V v d D t T Z W N 0 a W 9 u M S 9 Q b G F 5 Z X J Q b G F 0 a W 5 1 b S 9 Q a X Z v d G V k I E N v b H V t b i 5 7 T W 9 y Z H V z X H U w M D I 3 I E N h b G l i c m F 0 a W 9 u c y w x M H 0 m c X V v d D s s J n F 1 b 3 Q 7 U 2 V j d G l v b j E v U G x h e W V y U G x h d G l u d W 0 v U G l 2 b 3 R l Z C B D b 2 x 1 b W 4 u e 1 N p b G V u Y 2 V k I E J h b n N o Z W V z L D E x f S Z x d W 9 0 O y w m c X V v d D t T Z W N 0 a W 9 u M S 9 Q b G F 5 Z X J Q b G F 0 a W 5 1 b S 9 Q a X Z v d G V k I E N v b H V t b i 5 7 U 3 B l Y 2 l h b C 1 P c C B S Z W l u Z m 9 y Y 2 V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s Y X l l c l B s Y X R p b n V t L 1 B p d m 9 0 Z W Q g Q 2 9 s d W 1 u L n t Q b G F 5 Z X I s M H 0 m c X V v d D s s J n F 1 b 3 Q 7 U 2 V j d G l v b j E v U G x h e W V y U G x h d G l u d W 0 v U G l 2 b 3 R l Z C B D b 2 x 1 b W 4 u e 0 F u d G k t Z 3 J h d m l 0 e S w x f S Z x d W 9 0 O y w m c X V v d D t T Z W N 0 a W 9 u M S 9 Q b G F 5 Z X J Q b G F 0 a W 5 1 b S 9 Q a X Z v d G V k I E N v b H V t b i 5 7 Q m x h Y 2 t 3 Y X R j a C B P c m l n a W 5 h b C w y f S Z x d W 9 0 O y w m c X V v d D t T Z W N 0 a W 9 u M S 9 Q b G F 5 Z X J Q b G F 0 a W 5 1 b S 9 Q a X Z v d G V k I E N v b H V t b i 5 7 Q 3 l v b m V c d T A w M j d z I E V 0 Z X J u Y W w g R G V m Z W 5 z Z S w z f S Z x d W 9 0 O y w m c X V v d D t T Z W N 0 a W 9 u M S 9 Q b G F 5 Z X J Q b G F 0 a W 5 1 b S 9 Q a X Z v d G V k I E N v b H V t b i 5 7 R G V j a W J l b C w 0 f S Z x d W 9 0 O y w m c X V v d D t T Z W N 0 a W 9 u M S 9 Q b G F 5 Z X J Q b G F 0 a W 5 1 b S 9 Q a X Z v d G V k I E N v b H V t b i 5 7 R 2 h v c 3 Q s N X 0 m c X V v d D s s J n F 1 b 3 Q 7 U 2 V j d G l v b j E v U G x h e W V y U G x h d G l u d W 0 v U G l 2 b 3 R l Z C B D b 2 x 1 b W 4 u e 0 l u Z m l s d H J h d G l v b i B p c y B J b X B l c m F 0 a X Z l L D Z 9 J n F 1 b 3 Q 7 L C Z x d W 9 0 O 1 N l Y 3 R p b 2 4 x L 1 B s Y X l l c l B s Y X R p b n V t L 1 B p d m 9 0 Z W Q g Q 2 9 s d W 1 u L n t K d X N 0 I G E g Q 2 9 1 c G x l I G 9 m I E 1 l c m N z L D d 9 J n F 1 b 3 Q 7 L C Z x d W 9 0 O 1 N l Y 3 R p b 2 4 x L 1 B s Y X l l c l B s Y X R p b n V t L 1 B p d m 9 0 Z W Q g Q 2 9 s d W 1 u L n t M Z W d h Y 3 k s O H 0 m c X V v d D s s J n F 1 b 3 Q 7 U 2 V j d G l v b j E v U G x h e W V y U G x h d G l u d W 0 v U G l 2 b 3 R l Z C B D b 2 x 1 b W 4 u e 0 1 h c m t z b W F u I F J h a W Q s O X 0 m c X V v d D s s J n F 1 b 3 Q 7 U 2 V j d G l v b j E v U G x h e W V y U G x h d G l u d W 0 v U G l 2 b 3 R l Z C B D b 2 x 1 b W 4 u e 0 1 v c m R 1 c 1 x 1 M D A y N y B D Y W x p Y n J h d G l v b n M s M T B 9 J n F 1 b 3 Q 7 L C Z x d W 9 0 O 1 N l Y 3 R p b 2 4 x L 1 B s Y X l l c l B s Y X R p b n V t L 1 B p d m 9 0 Z W Q g Q 2 9 s d W 1 u L n t T a W x l b m N l Z C B C Y W 5 z a G V l c y w x M X 0 m c X V v d D s s J n F 1 b 3 Q 7 U 2 V j d G l v b j E v U G x h e W V y U G x h d G l u d W 0 v U G l 2 b 3 R l Z C B D b 2 x 1 b W 4 u e 1 N w Z W N p Y W w t T 3 A g U m V p b m Z v c m N l b W V u d H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W F t U n V u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m d Z R 0 J n V T 0 i I C 8 + P E V u d H J 5 I F R 5 c G U 9 I k Z p b G x M Y X N 0 V X B k Y X R l Z C I g V m F s d W U 9 I m Q y M D E 5 L T A 1 L T A y V D E 0 O j I 5 O j U y L j E x N T g 5 M j h a I i A v P j x F b n R y e S B U e X B l P S J G a W x s R X J y b 3 J D b 3 V u d C I g V m F s d W U 9 I m w w I i A v P j x F b n R y e S B U e X B l P S J G a W x s Q 2 9 s d W 1 u T m F t Z X M i I F Z h b H V l P S J z W y Z x d W 9 0 O 0 J h c 2 U m c X V v d D s s J n F 1 b 3 Q 7 V H l w Z S Z x d W 9 0 O y w m c X V v d D t E a W Z m a W N 1 b H R 5 J n F 1 b 3 Q 7 L C Z x d W 9 0 O 1 R l Y W 0 m c X V v d D s s J n F 1 b 3 Q 7 Q m V z d C B U a W 1 l J n F 1 b 3 Q 7 X S I g L z 4 8 R W 5 0 c n k g V H l w Z T 0 i R m l s b E V y c m 9 y Q 2 9 k Z S I g V m F s d W U 9 I n N V b m t u b 3 d u I i A v P j x F b n R y e S B U e X B l P S J R d W V y e U l E I i B W Y W x 1 Z T 0 i c z I 2 Z D I w Y W E 2 L T A 2 N W U t N G M 0 Z C 0 5 N 2 F m L T M z M D d i N T R m M z l m Z i I g L z 4 8 R W 5 0 c n k g V H l w Z T 0 i T G 9 h Z G V k V G 9 B b m F s e X N p c 1 N l c n Z p Y 2 V z I i B W Y W x 1 Z T 0 i b D A i I C 8 + P E V u d H J 5 I F R 5 c G U 9 I k Z p b G x D b 3 V u d C I g V m F s d W U 9 I m w 0 M j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J h c 2 U m c X V v d D s s J n F 1 b 3 Q 7 V H l w Z S Z x d W 9 0 O y w m c X V v d D t E a W Z m a W N 1 b H R 5 J n F 1 b 3 Q 7 L C Z x d W 9 0 O 1 R l Y W 0 m c X V v d D t d L C Z x d W 9 0 O 3 F 1 Z X J 5 U m V s Y X R p b 2 5 z a G l w c y Z x d W 9 0 O z p b X S w m c X V v d D t j b 2 x 1 b W 5 J Z G V u d G l 0 a W V z J n F 1 b 3 Q 7 O l s m c X V v d D t T Z W N 0 a W 9 u M S 9 U Z W F t U n V u c y 9 H c m 9 1 c G V k I F J v d 3 M u e 0 J h c 2 U s M H 0 m c X V v d D s s J n F 1 b 3 Q 7 U 2 V j d G l v b j E v V G V h b V J 1 b n M v R 3 J v d X B l Z C B S b 3 d z L n t U e X B l L D F 9 J n F 1 b 3 Q 7 L C Z x d W 9 0 O 1 N l Y 3 R p b 2 4 x L 1 R l Y W 1 S d W 5 z L 0 d y b 3 V w Z W Q g U m 9 3 c y 5 7 R G l m Z m l j d W x 0 e S w y f S Z x d W 9 0 O y w m c X V v d D t T Z W N 0 a W 9 u M S 9 U Z W F t U n V u c y 9 H c m 9 1 c G V k I F J v d 3 M u e 1 R l Y W 0 s M 3 0 m c X V v d D s s J n F 1 b 3 Q 7 U 2 V j d G l v b j E v V G V h b V J 1 b n M v R 3 J v d X B l Z C B S b 3 d z L n t C Z X N 0 I F R p b W U s N H 0 m c X V v d D t d L C Z x d W 9 0 O 0 N v b H V t b k N v d W 5 0 J n F 1 b 3 Q 7 O j U s J n F 1 b 3 Q 7 S 2 V 5 Q 2 9 s d W 1 u T m F t Z X M m c X V v d D s 6 W y Z x d W 9 0 O 0 J h c 2 U m c X V v d D s s J n F 1 b 3 Q 7 V H l w Z S Z x d W 9 0 O y w m c X V v d D t E a W Z m a W N 1 b H R 5 J n F 1 b 3 Q 7 L C Z x d W 9 0 O 1 R l Y W 0 m c X V v d D t d L C Z x d W 9 0 O 0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1 R 5 c G U s M X 0 m c X V v d D s s J n F 1 b 3 Q 7 U 2 V j d G l v b j E v V G V h b V J 1 b n M v R 3 J v d X B l Z C B S b 3 d z L n t E a W Z m a W N 1 b H R 5 L D J 9 J n F 1 b 3 Q 7 L C Z x d W 9 0 O 1 N l Y 3 R p b 2 4 x L 1 R l Y W 1 S d W 5 z L 0 d y b 3 V w Z W Q g U m 9 3 c y 5 7 V G V h b S w z f S Z x d W 9 0 O y w m c X V v d D t T Z W N 0 a W 9 u M S 9 U Z W F t U n V u c y 9 H c m 9 1 c G V k I F J v d 3 M u e 0 J l c 3 Q g V G l t Z S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W F t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e W V y V G V h b U d v b G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Q 3 l v b m V c d T A w M j d z I E V 0 Z X J u Y W w g R G V m Z W 5 z Z S Z x d W 9 0 O y w m c X V v d D t J b m Z p b H R y Y X R p b 2 4 g a X M g S W 1 w Z X J h d G l 2 Z S Z x d W 9 0 O y w m c X V v d D t T c G V j a W F s L U 9 w I F J l a W 5 m b 3 J j Z W 1 l b n R z J n F 1 b 3 Q 7 X S I g L z 4 8 R W 5 0 c n k g V H l w Z T 0 i R m l s b E N v b H V t b l R 5 c G V z I i B W Y W x 1 Z T 0 i c 0 J n V U Z C U T 0 9 I i A v P j x F b n R y e S B U e X B l P S J G a W x s T G F z d F V w Z G F 0 Z W Q i I F Z h b H V l P S J k M j A x O S 0 w N S 0 w M l Q x N D o z M D o w M y 4 z O D E y M z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l F 1 Z X J 5 S U Q i I F Z h b H V l P S J z Y m E x Y 2 I 5 N z Q t Z T E 5 O C 0 0 O G V m L T k y N m M t N 2 F m Z j Q z O G J m N W E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l Y W 1 H b 2 x k L 1 B p d m 9 0 Z W Q g Q 2 9 s d W 1 u L n t Q b G F 5 Z X I s M H 0 m c X V v d D s s J n F 1 b 3 Q 7 U 2 V j d G l v b j E v U G x h e W V y V G V h b U d v b G Q v U G l 2 b 3 R l Z C B D b 2 x 1 b W 4 u e 0 N 5 b 2 5 l X H U w M D I 3 c y B F d G V y b m F s I E R l Z m V u c 2 U s M X 0 m c X V v d D s s J n F 1 b 3 Q 7 U 2 V j d G l v b j E v U G x h e W V y V G V h b U d v b G Q v U G l 2 b 3 R l Z C B D b 2 x 1 b W 4 u e 0 l u Z m l s d H J h d G l v b i B p c y B J b X B l c m F 0 a X Z l L D J 9 J n F 1 b 3 Q 7 L C Z x d W 9 0 O 1 N l Y 3 R p b 2 4 x L 1 B s Y X l l c l R l Y W 1 H b 2 x k L 1 B p d m 9 0 Z W Q g Q 2 9 s d W 1 u L n t T c G V j a W F s L U 9 w I F J l a W 5 m b 3 J j Z W 1 l b n R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s Y X l l c l R l Y W 1 H b 2 x k L 1 B p d m 9 0 Z W Q g Q 2 9 s d W 1 u L n t Q b G F 5 Z X I s M H 0 m c X V v d D s s J n F 1 b 3 Q 7 U 2 V j d G l v b j E v U G x h e W V y V G V h b U d v b G Q v U G l 2 b 3 R l Z C B D b 2 x 1 b W 4 u e 0 N 5 b 2 5 l X H U w M D I 3 c y B F d G V y b m F s I E R l Z m V u c 2 U s M X 0 m c X V v d D s s J n F 1 b 3 Q 7 U 2 V j d G l v b j E v U G x h e W V y V G V h b U d v b G Q v U G l 2 b 3 R l Z C B D b 2 x 1 b W 4 u e 0 l u Z m l s d H J h d G l v b i B p c y B J b X B l c m F 0 a X Z l L D J 9 J n F 1 b 3 Q 7 L C Z x d W 9 0 O 1 N l Y 3 R p b 2 4 x L 1 B s Y X l l c l R l Y W 1 H b 2 x k L 1 B p d m 9 0 Z W Q g Q 2 9 s d W 1 u L n t T c G V j a W F s L U 9 w I F J l a W 5 m b 3 J j Z W 1 l b n R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Z W F t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D w v S X R l b V B h d G g + P C 9 J d G V t T G 9 j Y X R p b 2 4 + P F N 0 Y W J s Z U V u d H J p Z X M + P E V u d H J 5 I F R 5 c G U 9 I k Z p b G x U Y X J n Z X Q i I F Z h b H V l P S J z U G x h e W V y V H J p b 0 d v b G Q i I C 8 + P E V u d H J 5 I F R 5 c G U 9 I l F 1 Z X J 5 S U Q i I F Z h b H V l P S J z Z W I 4 N 2 Z i Z j I t Z j J l N i 0 0 O T Q 0 L T h j N T I t N G R h M j g 2 Y m V j Z j c 4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l Q x N D o z M D o w M y 4 y O D E y M T E x W i I g L z 4 8 R W 5 0 c n k g V H l w Z T 0 i R m l s b E N v b H V t b l R 5 c G V z I i B W Y W x 1 Z T 0 i c 0 J n V U Z C U T 0 9 I i A v P j x F b n R y e S B U e X B l P S J G a W x s Q 2 9 s d W 1 u T m F t Z X M i I F Z h b H V l P S J z W y Z x d W 9 0 O 1 B s Y X l l c i Z x d W 9 0 O y w m c X V v d D t B b n R p L W d y Y X Z p d H k m c X V v d D s s J n F 1 b 3 Q 7 R G V j a W J l b C Z x d W 9 0 O y w m c X V v d D t T a W x l b m N l Z C B C Y W 5 z a G V l c y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N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H J p b 0 d v b G Q v U G l 2 b 3 R l Z C B D b 2 x 1 b W 4 u e 1 B s Y X l l c i w w f S Z x d W 9 0 O y w m c X V v d D t T Z W N 0 a W 9 u M S 9 Q b G F 5 Z X J U c m l v R 2 9 s Z C 9 Q a X Z v d G V k I E N v b H V t b i 5 7 Q W 5 0 a S 1 n c m F 2 a X R 5 L D F 9 J n F 1 b 3 Q 7 L C Z x d W 9 0 O 1 N l Y 3 R p b 2 4 x L 1 B s Y X l l c l R y a W 9 H b 2 x k L 1 B p d m 9 0 Z W Q g Q 2 9 s d W 1 u L n t E Z W N p Y m V s L D J 9 J n F 1 b 3 Q 7 L C Z x d W 9 0 O 1 N l Y 3 R p b 2 4 x L 1 B s Y X l l c l R y a W 9 H b 2 x k L 1 B p d m 9 0 Z W Q g Q 2 9 s d W 1 u L n t T a W x l b m N l Z C B C Y W 5 z a G V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b G F 5 Z X J U c m l v R 2 9 s Z C 9 Q a X Z v d G V k I E N v b H V t b i 5 7 U G x h e W V y L D B 9 J n F 1 b 3 Q 7 L C Z x d W 9 0 O 1 N l Y 3 R p b 2 4 x L 1 B s Y X l l c l R y a W 9 H b 2 x k L 1 B p d m 9 0 Z W Q g Q 2 9 s d W 1 u L n t B b n R p L W d y Y X Z p d H k s M X 0 m c X V v d D s s J n F 1 b 3 Q 7 U 2 V j d G l v b j E v U G x h e W V y V H J p b 0 d v b G Q v U G l 2 b 3 R l Z C B D b 2 x 1 b W 4 u e 0 R l Y 2 l i Z W w s M n 0 m c X V v d D s s J n F 1 b 3 Q 7 U 2 V j d G l v b j E v U G x h e W V y V H J p b 0 d v b G Q v U G l 2 b 3 R l Z C B D b 2 x 1 b W 4 u e 1 N p b G V u Y 2 V k I E J h b n N o Z W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c m l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P C 9 J d G V t U G F 0 a D 4 8 L 0 l 0 Z W 1 M b 2 N h d G l v b j 4 8 U 3 R h Y m x l R W 5 0 c m l l c z 4 8 R W 5 0 c n k g V H l w Z T 0 i R m l s b F R h c m d l d C I g V m F s d W U 9 I n N Q b G F 5 Z X J E d W 9 H b 2 x k I i A v P j x F b n R y e S B U e X B l P S J R d W V y e U l E I i B W Y W x 1 Z T 0 i c z l k Z G I 3 Y m Q 4 L W U y O D M t N G J j Z C 1 i Y m R i L T Q 4 Y T B j Z G F j Z W I z Y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0 p 1 c 3 Q g Y S B D b 3 V w b G U g b 2 Y g T W V y Y 3 M m c X V v d D s s J n F 1 b 3 Q 7 T G V n Y W N 5 J n F 1 b 3 Q 7 L C Z x d W 9 0 O 0 1 h c m t z b W F u I F J h a W Q m c X V v d D t d I i A v P j x F b n R y e S B U e X B l P S J G a W x s Q 2 9 s d W 1 u V H l w Z X M i I F Z h b H V l P S J z Q m d V R k J R P T 0 i I C 8 + P E V u d H J 5 I F R 5 c G U 9 I k Z p b G x M Y X N 0 V X B k Y X R l Z C I g V m F s d W U 9 I m Q y M D E 5 L T A 1 L T A y V D E 0 O j M w O j A z L j I y O D E 5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N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H V v R 2 9 s Z C 9 Q a X Z v d G V k I E N v b H V t b i 5 7 U G x h e W V y L D B 9 J n F 1 b 3 Q 7 L C Z x d W 9 0 O 1 N l Y 3 R p b 2 4 x L 1 B s Y X l l c k R 1 b 0 d v b G Q v U G l 2 b 3 R l Z C B D b 2 x 1 b W 4 u e 0 p 1 c 3 Q g Y S B D b 3 V w b G U g b 2 Y g T W V y Y 3 M s M X 0 m c X V v d D s s J n F 1 b 3 Q 7 U 2 V j d G l v b j E v U G x h e W V y R H V v R 2 9 s Z C 9 Q a X Z v d G V k I E N v b H V t b i 5 7 T G V n Y W N 5 L D J 9 J n F 1 b 3 Q 7 L C Z x d W 9 0 O 1 N l Y 3 R p b 2 4 x L 1 B s Y X l l c k R 1 b 0 d v b G Q v U G l 2 b 3 R l Z C B D b 2 x 1 b W 4 u e 0 1 h c m t z b W F u I F J h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x h e W V y R H V v R 2 9 s Z C 9 Q a X Z v d G V k I E N v b H V t b i 5 7 U G x h e W V y L D B 9 J n F 1 b 3 Q 7 L C Z x d W 9 0 O 1 N l Y 3 R p b 2 4 x L 1 B s Y X l l c k R 1 b 0 d v b G Q v U G l 2 b 3 R l Z C B D b 2 x 1 b W 4 u e 0 p 1 c 3 Q g Y S B D b 3 V w b G U g b 2 Y g T W V y Y 3 M s M X 0 m c X V v d D s s J n F 1 b 3 Q 7 U 2 V j d G l v b j E v U G x h e W V y R H V v R 2 9 s Z C 9 Q a X Z v d G V k I E N v b H V t b i 5 7 T G V n Y W N 5 L D J 9 J n F 1 b 3 Q 7 L C Z x d W 9 0 O 1 N l Y 3 R p b 2 4 x L 1 B s Y X l l c k R 1 b 0 d v b G Q v U G l 2 b 3 R l Z C B D b 2 x 1 b W 4 u e 0 1 h c m t z b W F u I F J h a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k R 1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8 L 0 l 0 Z W 1 Q Y X R o P j w v S X R l b U x v Y 2 F 0 a W 9 u P j x T d G F i b G V F b n R y a W V z P j x F b n R y e S B U e X B l P S J G a W x s V G F y Z 2 V 0 I i B W Y W x 1 Z T 0 i c 1 B s Y X l l c l N v b G 9 H b 2 x k I i A v P j x F b n R y e S B U e X B l P S J R d W V y e U l E I i B W Y W x 1 Z T 0 i c 2 E 1 Z m V j Y T l h L W I y M W E t N G I 0 N y 0 5 N D c 4 L W Z h M z g z N T U y Y z M z Z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J U M T Q 6 M z A 6 M D M u M T g 1 M T k w M l o i I C 8 + P E V u d H J 5 I F R 5 c G U 9 I k Z p b G x D b 2 x 1 b W 5 U e X B l c y I g V m F s d W U 9 I n N C Z 1 V G Q l E 9 P S I g L z 4 8 R W 5 0 c n k g V H l w Z T 0 i R m l s b E N v b H V t b k 5 h b W V z I i B W Y W x 1 Z T 0 i c 1 s m c X V v d D t Q b G F 5 Z X I m c X V v d D s s J n F 1 b 3 Q 7 Q m x h Y 2 t 3 Y X R j a C B P c m l n a W 5 h b C Z x d W 9 0 O y w m c X V v d D t H a G 9 z d C Z x d W 9 0 O y w m c X V v d D t N b 3 J k d X N c d T A w M j c g Q 2 F s a W J y Y X R p b 2 5 z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0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T b 2 x v R 2 9 s Z C 9 Q a X Z v d G V k I E N v b H V t b i 5 7 U G x h e W V y L D B 9 J n F 1 b 3 Q 7 L C Z x d W 9 0 O 1 N l Y 3 R p b 2 4 x L 1 B s Y X l l c l N v b G 9 H b 2 x k L 1 B p d m 9 0 Z W Q g Q 2 9 s d W 1 u L n t C b G F j a 3 d h d G N o I E 9 y a W d p b m F s L D F 9 J n F 1 b 3 Q 7 L C Z x d W 9 0 O 1 N l Y 3 R p b 2 4 x L 1 B s Y X l l c l N v b G 9 H b 2 x k L 1 B p d m 9 0 Z W Q g Q 2 9 s d W 1 u L n t H a G 9 z d C w y f S Z x d W 9 0 O y w m c X V v d D t T Z W N 0 a W 9 u M S 9 Q b G F 5 Z X J T b 2 x v R 2 9 s Z C 9 Q a X Z v d G V k I E N v b H V t b i 5 7 T W 9 y Z H V z X H U w M D I 3 I E N h b G l i c m F 0 a W 9 u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b G F 5 Z X J T b 2 x v R 2 9 s Z C 9 Q a X Z v d G V k I E N v b H V t b i 5 7 U G x h e W V y L D B 9 J n F 1 b 3 Q 7 L C Z x d W 9 0 O 1 N l Y 3 R p b 2 4 x L 1 B s Y X l l c l N v b G 9 H b 2 x k L 1 B p d m 9 0 Z W Q g Q 2 9 s d W 1 u L n t C b G F j a 3 d h d G N o I E 9 y a W d p b m F s L D F 9 J n F 1 b 3 Q 7 L C Z x d W 9 0 O 1 N l Y 3 R p b 2 4 x L 1 B s Y X l l c l N v b G 9 H b 2 x k L 1 B p d m 9 0 Z W Q g Q 2 9 s d W 1 u L n t H a G 9 z d C w y f S Z x d W 9 0 O y w m c X V v d D t T Z W N 0 a W 9 u M S 9 Q b G F 5 Z X J T b 2 x v R 2 9 s Z C 9 Q a X Z v d G V k I E N v b H V t b i 5 7 T W 9 y Z H V z X H U w M D I 3 I E N h b G l i c m F 0 a W 9 u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2 9 s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2 l s d m V y P C 9 J d G V t U G F 0 a D 4 8 L 0 l 0 Z W 1 M b 2 N h d G l v b j 4 8 U 3 R h Y m x l R W 5 0 c m l l c z 4 8 R W 5 0 c n k g V H l w Z T 0 i R m l s b F R h c m d l d C I g V m F s d W U 9 I n N Q b G F 5 Z X J E d W 9 T a W x 2 Z X I i I C 8 + P E V u d H J 5 I F R 5 c G U 9 I l F 1 Z X J 5 S U Q i I F Z h b H V l P S J z N G J k M W E 2 O D M t N T V k M C 0 0 O G E 0 L T l h N D M t O W N j M j Q x N G E 0 N m U 1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l Q x N D o z M D o w M y 4 x M z I x N z c z W i I g L z 4 8 R W 5 0 c n k g V H l w Z T 0 i R m l s b E N v b H V t b l R 5 c G V z I i B W Y W x 1 Z T 0 i c 0 J n V U Z C U T 0 9 I i A v P j x F b n R y e S B U e X B l P S J G a W x s Q 2 9 s d W 1 u T m F t Z X M i I F Z h b H V l P S J z W y Z x d W 9 0 O 1 B s Y X l l c i Z x d W 9 0 O y w m c X V v d D t K d X N 0 I G E g Q 2 9 1 c G x l I G 9 m I E 1 l c m N z J n F 1 b 3 Q 7 L C Z x d W 9 0 O 0 x l Z 2 F j e S Z x d W 9 0 O y w m c X V v d D t N Y X J r c 2 1 h b i B S Y W l k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E d W 9 T a W x 2 Z X I v U G l 2 b 3 R l Z C B D b 2 x 1 b W 4 u e 1 B s Y X l l c i w w f S Z x d W 9 0 O y w m c X V v d D t T Z W N 0 a W 9 u M S 9 Q b G F 5 Z X J E d W 9 T a W x 2 Z X I v U G l 2 b 3 R l Z C B D b 2 x 1 b W 4 u e 0 p 1 c 3 Q g Y S B D b 3 V w b G U g b 2 Y g T W V y Y 3 M s M X 0 m c X V v d D s s J n F 1 b 3 Q 7 U 2 V j d G l v b j E v U G x h e W V y R H V v U 2 l s d m V y L 1 B p d m 9 0 Z W Q g Q 2 9 s d W 1 u L n t M Z W d h Y 3 k s M n 0 m c X V v d D s s J n F 1 b 3 Q 7 U 2 V j d G l v b j E v U G x h e W V y R H V v U 2 l s d m V y L 1 B p d m 9 0 Z W Q g Q 2 9 s d W 1 u L n t N Y X J r c 2 1 h b i B S Y W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s Y X l l c k R 1 b 1 N p b H Z l c i 9 Q a X Z v d G V k I E N v b H V t b i 5 7 U G x h e W V y L D B 9 J n F 1 b 3 Q 7 L C Z x d W 9 0 O 1 N l Y 3 R p b 2 4 x L 1 B s Y X l l c k R 1 b 1 N p b H Z l c i 9 Q a X Z v d G V k I E N v b H V t b i 5 7 S n V z d C B h I E N v d X B s Z S B v Z i B N Z X J j c y w x f S Z x d W 9 0 O y w m c X V v d D t T Z W N 0 a W 9 u M S 9 Q b G F 5 Z X J E d W 9 T a W x 2 Z X I v U G l 2 b 3 R l Z C B D b 2 x 1 b W 4 u e 0 x l Z 2 F j e S w y f S Z x d W 9 0 O y w m c X V v d D t T Z W N 0 a W 9 u M S 9 Q b G F 5 Z X J E d W 9 T a W x 2 Z X I v U G l 2 b 3 R l Z C B D b 2 x 1 b W 4 u e 0 1 h c m t z b W F u I F J h a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k R 1 b 1 N p b H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T a W x 2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2 l s d m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2 l s d m V y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2 l s d m V y P C 9 J d G V t U G F 0 a D 4 8 L 0 l 0 Z W 1 M b 2 N h d G l v b j 4 8 U 3 R h Y m x l R W 5 0 c m l l c z 4 8 R W 5 0 c n k g V H l w Z T 0 i R m l s b F R h c m d l d C I g V m F s d W U 9 I n N Q b G F 5 Z X J T b 2 x v U 2 l s d m V y I i A v P j x F b n R y e S B U e X B l P S J R d W V y e U l E I i B W Y W x 1 Z T 0 i c 2 I 3 M G U z N m U y L W M 1 M T M t N G Q 1 O C 1 i Z T E z L W Y x M j N m M j g 1 Y m M w O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0 J s Y W N r d 2 F 0 Y 2 g g T 3 J p Z 2 l u Y W w m c X V v d D s s J n F 1 b 3 Q 7 R 2 h v c 3 Q m c X V v d D s s J n F 1 b 3 Q 7 T W 9 y Z H V z X H U w M D I 3 I E N h b G l i c m F 0 a W 9 u c y Z x d W 9 0 O 1 0 i I C 8 + P E V u d H J 5 I F R 5 c G U 9 I k Z p b G x D b 2 x 1 b W 5 U e X B l c y I g V m F s d W U 9 I n N C Z 1 V G Q l E 9 P S I g L z 4 8 R W 5 0 c n k g V H l w Z T 0 i R m l s b E x h c 3 R V c G R h d G V k I i B W Y W x 1 Z T 0 i Z D I w M T k t M D U t M D J U M T Q 6 M z A 6 M D M u M T A x M T c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T b 2 x v U 2 l s d m V y L 1 B p d m 9 0 Z W Q g Q 2 9 s d W 1 u L n t Q b G F 5 Z X I s M H 0 m c X V v d D s s J n F 1 b 3 Q 7 U 2 V j d G l v b j E v U G x h e W V y U 2 9 s b 1 N p b H Z l c i 9 Q a X Z v d G V k I E N v b H V t b i 5 7 Q m x h Y 2 t 3 Y X R j a C B P c m l n a W 5 h b C w x f S Z x d W 9 0 O y w m c X V v d D t T Z W N 0 a W 9 u M S 9 Q b G F 5 Z X J T b 2 x v U 2 l s d m V y L 1 B p d m 9 0 Z W Q g Q 2 9 s d W 1 u L n t H a G 9 z d C w y f S Z x d W 9 0 O y w m c X V v d D t T Z W N 0 a W 9 u M S 9 Q b G F 5 Z X J T b 2 x v U 2 l s d m V y L 1 B p d m 9 0 Z W Q g Q 2 9 s d W 1 u L n t N b 3 J k d X N c d T A w M j c g Q 2 F s a W J y Y X R p b 2 5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s Y X l l c l N v b G 9 T a W x 2 Z X I v U G l 2 b 3 R l Z C B D b 2 x 1 b W 4 u e 1 B s Y X l l c i w w f S Z x d W 9 0 O y w m c X V v d D t T Z W N 0 a W 9 u M S 9 Q b G F 5 Z X J T b 2 x v U 2 l s d m V y L 1 B p d m 9 0 Z W Q g Q 2 9 s d W 1 u L n t C b G F j a 3 d h d G N o I E 9 y a W d p b m F s L D F 9 J n F 1 b 3 Q 7 L C Z x d W 9 0 O 1 N l Y 3 R p b 2 4 x L 1 B s Y X l l c l N v b G 9 T a W x 2 Z X I v U G l 2 b 3 R l Z C B D b 2 x 1 b W 4 u e 0 d o b 3 N 0 L D J 9 J n F 1 b 3 Q 7 L C Z x d W 9 0 O 1 N l Y 3 R p b 2 4 x L 1 B s Y X l l c l N v b G 9 T a W x 2 Z X I v U G l 2 b 3 R l Z C B D b 2 x 1 b W 4 u e 0 1 v c m R 1 c 1 x 1 M D A y N y B D Y W x p Y n J h d G l v b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N v b G 9 T a W x 2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N p b H Z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2 l s d m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N p b H Z l c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V B s Y X R p b n V t P C 9 J d G V t U G F 0 a D 4 8 L 0 l 0 Z W 1 M b 2 N h d G l v b j 4 8 U 3 R h Y m x l R W 5 0 c m l l c z 4 8 R W 5 0 c n k g V H l w Z T 0 i R m l s b F R h c m d l d C I g V m F s d W U 9 I n N Q b G F 5 Z X J U Z W F t U G x h d G l u d W 0 i I C 8 + P E V u d H J 5 I F R 5 c G U 9 I l F 1 Z X J 5 S U Q i I F Z h b H V l P S J z Z T V h N D E w Z G I t Y m E w Z S 0 0 M W E w L T l k M 2 E t M D A w Y j k 1 M m N k M T Y 4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l Q x N D o z M D o w M y 4 w M j A x N T I y W i I g L z 4 8 R W 5 0 c n k g V H l w Z T 0 i R m l s b E N v b H V t b l R 5 c G V z I i B W Y W x 1 Z T 0 i c 0 J n V U Z C U T 0 9 I i A v P j x F b n R y e S B U e X B l P S J G a W x s Q 2 9 s d W 1 u T m F t Z X M i I F Z h b H V l P S J z W y Z x d W 9 0 O 1 B s Y X l l c i Z x d W 9 0 O y w m c X V v d D t D e W 9 u Z V x 1 M D A y N 3 M g R X R l c m 5 h b C B E Z W Z l b n N l J n F 1 b 3 Q 7 L C Z x d W 9 0 O 0 l u Z m l s d H J h d G l v b i B p c y B J b X B l c m F 0 a X Z l J n F 1 b 3 Q 7 L C Z x d W 9 0 O 1 N w Z W N p Y W w t T 3 A g U m V p b m Z v c m N l b W V u d H M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I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l Y W 1 Q b G F 0 a W 5 1 b S 9 Q a X Z v d G V k I E N v b H V t b i 5 7 U G x h e W V y L D B 9 J n F 1 b 3 Q 7 L C Z x d W 9 0 O 1 N l Y 3 R p b 2 4 x L 1 B s Y X l l c l R l Y W 1 Q b G F 0 a W 5 1 b S 9 Q a X Z v d G V k I E N v b H V t b i 5 7 Q 3 l v b m V c d T A w M j d z I E V 0 Z X J u Y W w g R G V m Z W 5 z Z S w x f S Z x d W 9 0 O y w m c X V v d D t T Z W N 0 a W 9 u M S 9 Q b G F 5 Z X J U Z W F t U G x h d G l u d W 0 v U G l 2 b 3 R l Z C B D b 2 x 1 b W 4 u e 0 l u Z m l s d H J h d G l v b i B p c y B J b X B l c m F 0 a X Z l L D J 9 J n F 1 b 3 Q 7 L C Z x d W 9 0 O 1 N l Y 3 R p b 2 4 x L 1 B s Y X l l c l R l Y W 1 Q b G F 0 a W 5 1 b S 9 Q a X Z v d G V k I E N v b H V t b i 5 7 U 3 B l Y 2 l h b C 1 P c C B S Z W l u Z m 9 y Y 2 V t Z W 5 0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b G F 5 Z X J U Z W F t U G x h d G l u d W 0 v U G l 2 b 3 R l Z C B D b 2 x 1 b W 4 u e 1 B s Y X l l c i w w f S Z x d W 9 0 O y w m c X V v d D t T Z W N 0 a W 9 u M S 9 Q b G F 5 Z X J U Z W F t U G x h d G l u d W 0 v U G l 2 b 3 R l Z C B D b 2 x 1 b W 4 u e 0 N 5 b 2 5 l X H U w M D I 3 c y B F d G V y b m F s I E R l Z m V u c 2 U s M X 0 m c X V v d D s s J n F 1 b 3 Q 7 U 2 V j d G l v b j E v U G x h e W V y V G V h b V B s Y X R p b n V t L 1 B p d m 9 0 Z W Q g Q 2 9 s d W 1 u L n t J b m Z p b H R y Y X R p b 2 4 g a X M g S W 1 w Z X J h d G l 2 Z S w y f S Z x d W 9 0 O y w m c X V v d D t T Z W N 0 a W 9 u M S 9 Q b G F 5 Z X J U Z W F t U G x h d G l u d W 0 v U G l 2 b 3 R l Z C B D b 2 x 1 b W 4 u e 1 N w Z W N p Y W w t T 3 A g U m V p b m Z v c m N l b W V u d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R l Y W 1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V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V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G l u d W 0 8 L 0 l 0 Z W 1 Q Y X R o P j w v S X R l b U x v Y 2 F 0 a W 9 u P j x T d G F i b G V F b n R y a W V z P j x F b n R y e S B U e X B l P S J G a W x s V G F y Z 2 V 0 I i B W Y W x 1 Z T 0 i c 1 B s Y X l l c l R y a W 9 Q b G F 0 a W 5 1 b S I g L z 4 8 R W 5 0 c n k g V H l w Z T 0 i U X V l c n l J R C I g V m F s d W U 9 I n M 3 Y j h j O T N h Z i 1 h N G Y 2 L T Q 1 Y W E t Y j Q z M S 0 1 O W I y Y T J k M T I 1 M m U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B b n R p L W d y Y X Z p d H k m c X V v d D s s J n F 1 b 3 Q 7 R G V j a W J l b C Z x d W 9 0 O y w m c X V v d D t T a W x l b m N l Z C B C Y W 5 z a G V l c y Z x d W 9 0 O 1 0 i I C 8 + P E V u d H J 5 I F R 5 c G U 9 I k Z p b G x D b 2 x 1 b W 5 U e X B l c y I g V m F s d W U 9 I n N C Z 1 V G Q l E 9 P S I g L z 4 8 R W 5 0 c n k g V H l w Z T 0 i R m l s b E x h c 3 R V c G R h d G V k I i B W Y W x 1 Z T 0 i Z D I w M T k t M D U t M D J U M T Q 6 M z A 6 M D I u O T g w M T Q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U c m l v U G x h d G l u d W 0 v U G l 2 b 3 R l Z C B D b 2 x 1 b W 4 u e 1 B s Y X l l c i w w f S Z x d W 9 0 O y w m c X V v d D t T Z W N 0 a W 9 u M S 9 Q b G F 5 Z X J U c m l v U G x h d G l u d W 0 v U G l 2 b 3 R l Z C B D b 2 x 1 b W 4 u e 0 F u d G k t Z 3 J h d m l 0 e S w x f S Z x d W 9 0 O y w m c X V v d D t T Z W N 0 a W 9 u M S 9 Q b G F 5 Z X J U c m l v U G x h d G l u d W 0 v U G l 2 b 3 R l Z C B D b 2 x 1 b W 4 u e 0 R l Y 2 l i Z W w s M n 0 m c X V v d D s s J n F 1 b 3 Q 7 U 2 V j d G l v b j E v U G x h e W V y V H J p b 1 B s Y X R p b n V t L 1 B p d m 9 0 Z W Q g Q 2 9 s d W 1 u L n t T a W x l b m N l Z C B C Y W 5 z a G V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b G F 5 Z X J U c m l v U G x h d G l u d W 0 v U G l 2 b 3 R l Z C B D b 2 x 1 b W 4 u e 1 B s Y X l l c i w w f S Z x d W 9 0 O y w m c X V v d D t T Z W N 0 a W 9 u M S 9 Q b G F 5 Z X J U c m l v U G x h d G l u d W 0 v U G l 2 b 3 R l Z C B D b 2 x 1 b W 4 u e 0 F u d G k t Z 3 J h d m l 0 e S w x f S Z x d W 9 0 O y w m c X V v d D t T Z W N 0 a W 9 u M S 9 Q b G F 5 Z X J U c m l v U G x h d G l u d W 0 v U G l 2 b 3 R l Z C B D b 2 x 1 b W 4 u e 0 R l Y 2 l i Z W w s M n 0 m c X V v d D s s J n F 1 b 3 Q 7 U 2 V j d G l v b j E v U G x h e W V y V H J p b 1 B s Y X R p b n V t L 1 B p d m 9 0 Z W Q g Q 2 9 s d W 1 u L n t T a W x l b m N l Z C B C Y W 5 z a G V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V H J p b 1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R p b n V t P C 9 J d G V t U G F 0 a D 4 8 L 0 l 0 Z W 1 M b 2 N h d G l v b j 4 8 U 3 R h Y m x l R W 5 0 c m l l c z 4 8 R W 5 0 c n k g V H l w Z T 0 i R m l s b F R h c m d l d C I g V m F s d W U 9 I n N Q b G F 5 Z X J E d W 9 Q b G F 0 a W 5 1 b S I g L z 4 8 R W 5 0 c n k g V H l w Z T 0 i U X V l c n l J R C I g V m F s d W U 9 I n M 1 Y z c 0 Y 2 Q 4 M S 1 j M T h l L T Q 1 Z D E t Y T g 5 N C 1 j N W Z j M j Z m Y W E 4 M 2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y V D E 0 O j M w O j A y L j k w N z E y N z R a I i A v P j x F b n R y e S B U e X B l P S J G a W x s Q 2 9 s d W 1 u V H l w Z X M i I F Z h b H V l P S J z Q m d V R k J R P T 0 i I C 8 + P E V u d H J 5 I F R 5 c G U 9 I k Z p b G x D b 2 x 1 b W 5 O Y W 1 l c y I g V m F s d W U 9 I n N b J n F 1 b 3 Q 7 U G x h e W V y J n F 1 b 3 Q 7 L C Z x d W 9 0 O 0 p 1 c 3 Q g Y S B D b 3 V w b G U g b 2 Y g T W V y Y 3 M m c X V v d D s s J n F 1 b 3 Q 7 T G V n Y W N 5 J n F 1 b 3 Q 7 L C Z x d W 9 0 O 0 1 h c m t z b W F u I F J h a W Q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R 1 b 1 B s Y X R p b n V t L 1 B p d m 9 0 Z W Q g Q 2 9 s d W 1 u L n t Q b G F 5 Z X I s M H 0 m c X V v d D s s J n F 1 b 3 Q 7 U 2 V j d G l v b j E v U G x h e W V y R H V v U G x h d G l u d W 0 v U G l 2 b 3 R l Z C B D b 2 x 1 b W 4 u e 0 p 1 c 3 Q g Y S B D b 3 V w b G U g b 2 Y g T W V y Y 3 M s M X 0 m c X V v d D s s J n F 1 b 3 Q 7 U 2 V j d G l v b j E v U G x h e W V y R H V v U G x h d G l u d W 0 v U G l 2 b 3 R l Z C B D b 2 x 1 b W 4 u e 0 x l Z 2 F j e S w y f S Z x d W 9 0 O y w m c X V v d D t T Z W N 0 a W 9 u M S 9 Q b G F 5 Z X J E d W 9 Q b G F 0 a W 5 1 b S 9 Q a X Z v d G V k I E N v b H V t b i 5 7 T W F y a 3 N t Y W 4 g U m F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b G F 5 Z X J E d W 9 Q b G F 0 a W 5 1 b S 9 Q a X Z v d G V k I E N v b H V t b i 5 7 U G x h e W V y L D B 9 J n F 1 b 3 Q 7 L C Z x d W 9 0 O 1 N l Y 3 R p b 2 4 x L 1 B s Y X l l c k R 1 b 1 B s Y X R p b n V t L 1 B p d m 9 0 Z W Q g Q 2 9 s d W 1 u L n t K d X N 0 I G E g Q 2 9 1 c G x l I G 9 m I E 1 l c m N z L D F 9 J n F 1 b 3 Q 7 L C Z x d W 9 0 O 1 N l Y 3 R p b 2 4 x L 1 B s Y X l l c k R 1 b 1 B s Y X R p b n V t L 1 B p d m 9 0 Z W Q g Q 2 9 s d W 1 u L n t M Z W d h Y 3 k s M n 0 m c X V v d D s s J n F 1 b 3 Q 7 U 2 V j d G l v b j E v U G x h e W V y R H V v U G x h d G l u d W 0 v U G l 2 b 3 R l Z C B D b 2 x 1 b W 4 u e 0 1 h c m t z b W F u I F J h a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k R 1 b 1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a W 5 1 b T w v S X R l b V B h d G g + P C 9 J d G V t T G 9 j Y X R p b 2 4 + P F N 0 Y W J s Z U V u d H J p Z X M + P E V u d H J 5 I F R 5 c G U 9 I k Z p b G x U Y X J n Z X Q i I F Z h b H V l P S J z U G x h e W V y U 2 9 s b 1 B s Y X R p b n V t I i A v P j x F b n R y e S B U e X B l P S J R d W V y e U l E I i B W Y W x 1 Z T 0 i c 2 I y O T Z j M m J l L T F j Z j Y t N D U 1 N C 0 4 O D N k L T d h O D I 5 Z W V i M z c 1 Y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0 J s Y W N r d 2 F 0 Y 2 g g T 3 J p Z 2 l u Y W w m c X V v d D s s J n F 1 b 3 Q 7 R 2 h v c 3 Q m c X V v d D s s J n F 1 b 3 Q 7 T W 9 y Z H V z X H U w M D I 3 I E N h b G l i c m F 0 a W 9 u c y Z x d W 9 0 O 1 0 i I C 8 + P E V u d H J 5 I F R 5 c G U 9 I k Z p b G x D b 2 x 1 b W 5 U e X B l c y I g V m F s d W U 9 I n N C Z 1 V G Q l E 9 P S I g L z 4 8 R W 5 0 c n k g V H l w Z T 0 i R m l s b E x h c 3 R V c G R h d G V k I i B W Y W x 1 Z T 0 i Z D I w M T k t M D U t M D J U M T Q 6 M z A 6 M D I u O D g x M T I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T b 2 x v U G x h d G l u d W 0 v U G l 2 b 3 R l Z C B D b 2 x 1 b W 4 u e 1 B s Y X l l c i w w f S Z x d W 9 0 O y w m c X V v d D t T Z W N 0 a W 9 u M S 9 Q b G F 5 Z X J T b 2 x v U G x h d G l u d W 0 v U G l 2 b 3 R l Z C B D b 2 x 1 b W 4 u e 0 J s Y W N r d 2 F 0 Y 2 g g T 3 J p Z 2 l u Y W w s M X 0 m c X V v d D s s J n F 1 b 3 Q 7 U 2 V j d G l v b j E v U G x h e W V y U 2 9 s b 1 B s Y X R p b n V t L 1 B p d m 9 0 Z W Q g Q 2 9 s d W 1 u L n t H a G 9 z d C w y f S Z x d W 9 0 O y w m c X V v d D t T Z W N 0 a W 9 u M S 9 Q b G F 5 Z X J T b 2 x v U G x h d G l u d W 0 v U G l 2 b 3 R l Z C B D b 2 x 1 b W 4 u e 0 1 v c m R 1 c 1 x 1 M D A y N y B D Y W x p Y n J h d G l v b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x h e W V y U 2 9 s b 1 B s Y X R p b n V t L 1 B p d m 9 0 Z W Q g Q 2 9 s d W 1 u L n t Q b G F 5 Z X I s M H 0 m c X V v d D s s J n F 1 b 3 Q 7 U 2 V j d G l v b j E v U G x h e W V y U 2 9 s b 1 B s Y X R p b n V t L 1 B p d m 9 0 Z W Q g Q 2 9 s d W 1 u L n t C b G F j a 3 d h d G N o I E 9 y a W d p b m F s L D F 9 J n F 1 b 3 Q 7 L C Z x d W 9 0 O 1 N l Y 3 R p b 2 4 x L 1 B s Y X l l c l N v b G 9 Q b G F 0 a W 5 1 b S 9 Q a X Z v d G V k I E N v b H V t b i 5 7 R 2 h v c 3 Q s M n 0 m c X V v d D s s J n F 1 b 3 Q 7 U 2 V j d G l v b j E v U G x h e W V y U 2 9 s b 1 B s Y X R p b n V t L 1 B p d m 9 0 Z W Q g Q 2 9 s d W 1 u L n t N b 3 J k d X N c d T A w M j c g Q 2 F s a W J y Y X R p b 2 5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T b 2 x v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Q b G F 0 a W 5 1 b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Y W 1 U Z W F t U G x h d G l u d W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Z W F t J n F 1 b 3 Q 7 L C Z x d W 9 0 O 0 N 5 b 2 5 l X H U w M D I 3 c y B F d G V y b m F s I E R l Z m V u c 2 U m c X V v d D s s J n F 1 b 3 Q 7 S W 5 m a W x 0 c m F 0 a W 9 u I G l z I E l t c G V y Y X R p d m U m c X V v d D s s J n F 1 b 3 Q 7 U 3 B l Y 2 l h b C 1 P c C B S Z W l u Z m 9 y Y 2 V t Z W 5 0 c y Z x d W 9 0 O 1 0 i I C 8 + P E V u d H J 5 I F R 5 c G U 9 I k Z p b G x D b 2 x 1 b W 5 U e X B l c y I g V m F s d W U 9 I n N C Z 1 V G Q l E 9 P S I g L z 4 8 R W 5 0 c n k g V H l w Z T 0 i R m l s b E x h c 3 R V c G R h d G V k I i B W Y W x 1 Z T 0 i Z D I w M T k t M D U t M D J U M T Q 6 M z A 6 M D I u O D E 2 M T A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R d W V y e U l E I i B W Y W x 1 Z T 0 i c 2 R h Z G R l Z D V i L T F m O T E t N D I 0 M C 0 5 Y j M w L W F i Y j N j Z T g 0 M T V i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G V h b V B s Y X R p b n V t L 1 B p d m 9 0 Z W Q g Q 2 9 s d W 1 u L n t U Z W F t L D B 9 J n F 1 b 3 Q 7 L C Z x d W 9 0 O 1 N l Y 3 R p b 2 4 x L 1 R l Y W 1 U Z W F t U G x h d G l u d W 0 v U G l 2 b 3 R l Z C B D b 2 x 1 b W 4 u e 0 N 5 b 2 5 l X H U w M D I 3 c y B F d G V y b m F s I E R l Z m V u c 2 U s M X 0 m c X V v d D s s J n F 1 b 3 Q 7 U 2 V j d G l v b j E v V G V h b V R l Y W 1 Q b G F 0 a W 5 1 b S 9 Q a X Z v d G V k I E N v b H V t b i 5 7 S W 5 m a W x 0 c m F 0 a W 9 u I G l z I E l t c G V y Y X R p d m U s M n 0 m c X V v d D s s J n F 1 b 3 Q 7 U 2 V j d G l v b j E v V G V h b V R l Y W 1 Q b G F 0 a W 5 1 b S 9 Q a X Z v d G V k I E N v b H V t b i 5 7 U 3 B l Y 2 l h b C 1 P c C B S Z W l u Z m 9 y Y 2 V t Z W 5 0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W F t V G V h b V B s Y X R p b n V t L 1 B p d m 9 0 Z W Q g Q 2 9 s d W 1 u L n t U Z W F t L D B 9 J n F 1 b 3 Q 7 L C Z x d W 9 0 O 1 N l Y 3 R p b 2 4 x L 1 R l Y W 1 U Z W F t U G x h d G l u d W 0 v U G l 2 b 3 R l Z C B D b 2 x 1 b W 4 u e 0 N 5 b 2 5 l X H U w M D I 3 c y B F d G V y b m F s I E R l Z m V u c 2 U s M X 0 m c X V v d D s s J n F 1 b 3 Q 7 U 2 V j d G l v b j E v V G V h b V R l Y W 1 Q b G F 0 a W 5 1 b S 9 Q a X Z v d G V k I E N v b H V t b i 5 7 S W 5 m a W x 0 c m F 0 a W 9 u I G l z I E l t c G V y Y X R p d m U s M n 0 m c X V v d D s s J n F 1 b 3 Q 7 U 2 V j d G l v b j E v V G V h b V R l Y W 1 Q b G F 0 a W 5 1 b S 9 Q a X Z v d G V k I E N v b H V t b i 5 7 U 3 B l Y 2 l h b C 1 P c C B S Z W l u Z m 9 y Y 2 V t Z W 5 0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l Y W 1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V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V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U d v b G Q 8 L 0 l 0 Z W 1 Q Y X R o P j w v S X R l b U x v Y 2 F 0 a W 9 u P j x T d G F i b G V F b n R y a W V z P j x F b n R y e S B U e X B l P S J G a W x s V G F y Z 2 V 0 I i B W Y W x 1 Z T 0 i c 1 R l Y W 1 U Z W F t R 2 9 s Z C I g L z 4 8 R W 5 0 c n k g V H l w Z T 0 i U X V l c n l J R C I g V m F s d W U 9 I n M x M D d h Z T V l M y 0 0 Z m J j L T R i N T Q t Y W U x Y i 0 z Y W E 1 Z D Y 2 Z T A 4 Z j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y V D E 0 O j M w O j A y L j c 4 N z E w M D Z a I i A v P j x F b n R y e S B U e X B l P S J G a W x s Q 2 9 s d W 1 u V H l w Z X M i I F Z h b H V l P S J z Q m d V R k J R P T 0 i I C 8 + P E V u d H J 5 I F R 5 c G U 9 I k Z p b G x D b 2 x 1 b W 5 O Y W 1 l c y I g V m F s d W U 9 I n N b J n F 1 b 3 Q 7 V G V h b S Z x d W 9 0 O y w m c X V v d D t D e W 9 u Z V x 1 M D A y N 3 M g R X R l c m 5 h b C B E Z W Z l b n N l J n F 1 b 3 Q 7 L C Z x d W 9 0 O 0 l u Z m l s d H J h d G l v b i B p c y B J b X B l c m F 0 a X Z l J n F 1 b 3 Q 7 L C Z x d W 9 0 O 1 N w Z W N p Y W w t T 3 A g U m V p b m Z v c m N l b W V u d H M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Z W F t R 2 9 s Z C 9 Q a X Z v d G V k I E N v b H V t b i 5 7 V G V h b S w w f S Z x d W 9 0 O y w m c X V v d D t T Z W N 0 a W 9 u M S 9 U Z W F t V G V h b U d v b G Q v U G l 2 b 3 R l Z C B D b 2 x 1 b W 4 u e 0 N 5 b 2 5 l X H U w M D I 3 c y B F d G V y b m F s I E R l Z m V u c 2 U s M X 0 m c X V v d D s s J n F 1 b 3 Q 7 U 2 V j d G l v b j E v V G V h b V R l Y W 1 H b 2 x k L 1 B p d m 9 0 Z W Q g Q 2 9 s d W 1 u L n t J b m Z p b H R y Y X R p b 2 4 g a X M g S W 1 w Z X J h d G l 2 Z S w y f S Z x d W 9 0 O y w m c X V v d D t T Z W N 0 a W 9 u M S 9 U Z W F t V G V h b U d v b G Q v U G l 2 b 3 R l Z C B D b 2 x 1 b W 4 u e 1 N w Z W N p Y W w t T 3 A g U m V p b m Z v c m N l b W V u d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V h b V R l Y W 1 H b 2 x k L 1 B p d m 9 0 Z W Q g Q 2 9 s d W 1 u L n t U Z W F t L D B 9 J n F 1 b 3 Q 7 L C Z x d W 9 0 O 1 N l Y 3 R p b 2 4 x L 1 R l Y W 1 U Z W F t R 2 9 s Z C 9 Q a X Z v d G V k I E N v b H V t b i 5 7 Q 3 l v b m V c d T A w M j d z I E V 0 Z X J u Y W w g R G V m Z W 5 z Z S w x f S Z x d W 9 0 O y w m c X V v d D t T Z W N 0 a W 9 u M S 9 U Z W F t V G V h b U d v b G Q v U G l 2 b 3 R l Z C B D b 2 x 1 b W 4 u e 0 l u Z m l s d H J h d G l v b i B p c y B J b X B l c m F 0 a X Z l L D J 9 J n F 1 b 3 Q 7 L C Z x d W 9 0 O 1 N l Y 3 R p b 2 4 x L 1 R l Y W 1 U Z W F t R 2 9 s Z C 9 Q a X Z v d G V k I E N v b H V t b i 5 7 U 3 B l Y 2 l h b C 1 P c C B S Z W l u Z m 9 y Y 2 V t Z W 5 0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l Y W 1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U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U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G l u d W 0 8 L 0 l 0 Z W 1 Q Y X R o P j w v S X R l b U x v Y 2 F 0 a W 9 u P j x T d G F i b G V F b n R y a W V z P j x F b n R y e S B U e X B l P S J G a W x s V G F y Z 2 V 0 I i B W Y W x 1 Z T 0 i c 1 R l Y W 1 U c m l v U G x h d G l u d W 0 i I C 8 + P E V u d H J 5 I F R 5 c G U 9 I l F 1 Z X J 5 S U Q i I F Z h b H V l P S J z Z W Q y M D Y z O T Y t Y W I z O C 0 0 N m U 5 L W E 5 M z U t O D M 5 M G R h O T E x M D Q 1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l Q x N D o z M D o w M i 4 3 N z A w O T U 1 W i I g L z 4 8 R W 5 0 c n k g V H l w Z T 0 i R m l s b E N v b H V t b l R 5 c G V z I i B W Y W x 1 Z T 0 i c 0 J n V U Z C U T 0 9 I i A v P j x F b n R y e S B U e X B l P S J G a W x s Q 2 9 s d W 1 u T m F t Z X M i I F Z h b H V l P S J z W y Z x d W 9 0 O 1 R l Y W 0 m c X V v d D s s J n F 1 b 3 Q 7 Q W 5 0 a S 1 n c m F 2 a X R 5 J n F 1 b 3 Q 7 L C Z x d W 9 0 O 0 R l Y 2 l i Z W w m c X V v d D s s J n F 1 b 3 Q 7 U 2 l s Z W 5 j Z W Q g Q m F u c 2 h l Z X M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c m l v U G x h d G l u d W 0 v U G l 2 b 3 R l Z C B D b 2 x 1 b W 4 u e 1 R l Y W 0 s M H 0 m c X V v d D s s J n F 1 b 3 Q 7 U 2 V j d G l v b j E v V G V h b V R y a W 9 Q b G F 0 a W 5 1 b S 9 Q a X Z v d G V k I E N v b H V t b i 5 7 Q W 5 0 a S 1 n c m F 2 a X R 5 L D F 9 J n F 1 b 3 Q 7 L C Z x d W 9 0 O 1 N l Y 3 R p b 2 4 x L 1 R l Y W 1 U c m l v U G x h d G l u d W 0 v U G l 2 b 3 R l Z C B D b 2 x 1 b W 4 u e 0 R l Y 2 l i Z W w s M n 0 m c X V v d D s s J n F 1 b 3 Q 7 U 2 V j d G l v b j E v V G V h b V R y a W 9 Q b G F 0 a W 5 1 b S 9 Q a X Z v d G V k I E N v b H V t b i 5 7 U 2 l s Z W 5 j Z W Q g Q m F u c 2 h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V h b V R y a W 9 Q b G F 0 a W 5 1 b S 9 Q a X Z v d G V k I E N v b H V t b i 5 7 V G V h b S w w f S Z x d W 9 0 O y w m c X V v d D t T Z W N 0 a W 9 u M S 9 U Z W F t V H J p b 1 B s Y X R p b n V t L 1 B p d m 9 0 Z W Q g Q 2 9 s d W 1 u L n t B b n R p L W d y Y X Z p d H k s M X 0 m c X V v d D s s J n F 1 b 3 Q 7 U 2 V j d G l v b j E v V G V h b V R y a W 9 Q b G F 0 a W 5 1 b S 9 Q a X Z v d G V k I E N v b H V t b i 5 7 R G V j a W J l b C w y f S Z x d W 9 0 O y w m c X V v d D t T Z W N 0 a W 9 u M S 9 U Z W F t V H J p b 1 B s Y X R p b n V t L 1 B p d m 9 0 Z W Q g Q 2 9 s d W 1 u L n t T a W x l b m N l Z C B C Y W 5 z a G V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y a W 9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8 L 0 l 0 Z W 1 Q Y X R o P j w v S X R l b U x v Y 2 F 0 a W 9 u P j x T d G F i b G V F b n R y a W V z P j x F b n R y e S B U e X B l P S J G a W x s V G F y Z 2 V 0 I i B W Y W x 1 Z T 0 i c 1 R l Y W 1 U c m l v R 2 9 s Z C I g L z 4 8 R W 5 0 c n k g V H l w Z T 0 i U X V l c n l J R C I g V m F s d W U 9 I n M 5 N D A 5 Z W Z i N S 0 0 M j N i L T R k Z D Y t Y T h m M y 0 3 Z D R k Z G R k Y j A 5 N W Y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R l Y W 0 m c X V v d D s s J n F 1 b 3 Q 7 Q W 5 0 a S 1 n c m F 2 a X R 5 J n F 1 b 3 Q 7 L C Z x d W 9 0 O 0 R l Y 2 l i Z W w m c X V v d D s s J n F 1 b 3 Q 7 U 2 l s Z W 5 j Z W Q g Q m F u c 2 h l Z X M m c X V v d D t d I i A v P j x F b n R y e S B U e X B l P S J G a W x s Q 2 9 s d W 1 u V H l w Z X M i I F Z h b H V l P S J z Q m d V R k J R P T 0 i I C 8 + P E V u d H J 5 I F R 5 c G U 9 I k Z p b G x M Y X N 0 V X B k Y X R l Z C I g V m F s d W U 9 I m Q y M D E 5 L T A 1 L T A y V D E 0 O j M w O j A y L j c z N T A 4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z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R y a W 9 H b 2 x k L 1 B p d m 9 0 Z W Q g Q 2 9 s d W 1 u L n t U Z W F t L D B 9 J n F 1 b 3 Q 7 L C Z x d W 9 0 O 1 N l Y 3 R p b 2 4 x L 1 R l Y W 1 U c m l v R 2 9 s Z C 9 Q a X Z v d G V k I E N v b H V t b i 5 7 Q W 5 0 a S 1 n c m F 2 a X R 5 L D F 9 J n F 1 b 3 Q 7 L C Z x d W 9 0 O 1 N l Y 3 R p b 2 4 x L 1 R l Y W 1 U c m l v R 2 9 s Z C 9 Q a X Z v d G V k I E N v b H V t b i 5 7 R G V j a W J l b C w y f S Z x d W 9 0 O y w m c X V v d D t T Z W N 0 a W 9 u M S 9 U Z W F t V H J p b 0 d v b G Q v U G l 2 b 3 R l Z C B D b 2 x 1 b W 4 u e 1 N p b G V u Y 2 V k I E J h b n N o Z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l Y W 1 U c m l v R 2 9 s Z C 9 Q a X Z v d G V k I E N v b H V t b i 5 7 V G V h b S w w f S Z x d W 9 0 O y w m c X V v d D t T Z W N 0 a W 9 u M S 9 U Z W F t V H J p b 0 d v b G Q v U G l 2 b 3 R l Z C B D b 2 x 1 b W 4 u e 0 F u d G k t Z 3 J h d m l 0 e S w x f S Z x d W 9 0 O y w m c X V v d D t T Z W N 0 a W 9 u M S 9 U Z W F t V H J p b 0 d v b G Q v U G l 2 b 3 R l Z C B D b 2 x 1 b W 4 u e 0 R l Y 2 l i Z W w s M n 0 m c X V v d D s s J n F 1 b 3 Q 7 U 2 V j d G l v b j E v V G V h b V R y a W 9 H b 2 x k L 1 B p d m 9 0 Z W Q g Q 2 9 s d W 1 u L n t T a W x l b m N l Z C B C Y W 5 z a G V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y a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a W 5 1 b T w v S X R l b V B h d G g + P C 9 J d G V t T G 9 j Y X R p b 2 4 + P F N 0 Y W J s Z U V u d H J p Z X M + P E V u d H J 5 I F R 5 c G U 9 I k Z p b G x U Y X J n Z X Q i I F Z h b H V l P S J z V G V h b U R 1 b 1 B s Y X R p b n V t I i A v P j x F b n R y e S B U e X B l P S J R d W V y e U l E I i B W Y W x 1 Z T 0 i c z M 4 Z T N m N T c 5 L T E 0 N j c t N G U w N i 1 h N W Z h L W M 3 Z T Z h N G R h M 2 M x M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V G V h b S Z x d W 9 0 O y w m c X V v d D t K d X N 0 I G E g Q 2 9 1 c G x l I G 9 m I E 1 l c m N z J n F 1 b 3 Q 7 L C Z x d W 9 0 O 0 x l Z 2 F j e S Z x d W 9 0 O y w m c X V v d D t N Y X J r c 2 1 h b i B S Y W l k J n F 1 b 3 Q 7 X S I g L z 4 8 R W 5 0 c n k g V H l w Z T 0 i R m l s b E N v b H V t b l R 5 c G V z I i B W Y W x 1 Z T 0 i c 0 J n V U Z C U T 0 9 I i A v P j x F b n R y e S B U e X B l P S J G a W x s T G F z d F V w Z G F 0 Z W Q i I F Z h b H V l P S J k M j A x O S 0 w N S 0 w M l Q x N D o y O T o 1 M y 4 0 M j U x O D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E d W 9 Q b G F 0 a W 5 1 b S 9 Q a X Z v d G V k I E N v b H V t b i 5 7 V G V h b S w w f S Z x d W 9 0 O y w m c X V v d D t T Z W N 0 a W 9 u M S 9 U Z W F t R H V v U G x h d G l u d W 0 v U G l 2 b 3 R l Z C B D b 2 x 1 b W 4 u e 0 p 1 c 3 Q g Y S B D b 3 V w b G U g b 2 Y g T W V y Y 3 M s M X 0 m c X V v d D s s J n F 1 b 3 Q 7 U 2 V j d G l v b j E v V G V h b U R 1 b 1 B s Y X R p b n V t L 1 B p d m 9 0 Z W Q g Q 2 9 s d W 1 u L n t M Z W d h Y 3 k s M n 0 m c X V v d D s s J n F 1 b 3 Q 7 U 2 V j d G l v b j E v V G V h b U R 1 b 1 B s Y X R p b n V t L 1 B p d m 9 0 Z W Q g Q 2 9 s d W 1 u L n t N Y X J r c 2 1 h b i B S Y W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l Y W 1 E d W 9 Q b G F 0 a W 5 1 b S 9 Q a X Z v d G V k I E N v b H V t b i 5 7 V G V h b S w w f S Z x d W 9 0 O y w m c X V v d D t T Z W N 0 a W 9 u M S 9 U Z W F t R H V v U G x h d G l u d W 0 v U G l 2 b 3 R l Z C B D b 2 x 1 b W 4 u e 0 p 1 c 3 Q g Y S B D b 3 V w b G U g b 2 Y g T W V y Y 3 M s M X 0 m c X V v d D s s J n F 1 b 3 Q 7 U 2 V j d G l v b j E v V G V h b U R 1 b 1 B s Y X R p b n V t L 1 B p d m 9 0 Z W Q g Q 2 9 s d W 1 u L n t M Z W d h Y 3 k s M n 0 m c X V v d D s s J n F 1 b 3 Q 7 U 2 V j d G l v b j E v V G V h b U R 1 b 1 B s Y X R p b n V t L 1 B p d m 9 0 Z W Q g Q 2 9 s d W 1 u L n t N Y X J r c 2 1 h b i B S Y W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R H V v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8 L 0 l 0 Z W 1 Q Y X R o P j w v S X R l b U x v Y 2 F 0 a W 9 u P j x T d G F i b G V F b n R y a W V z P j x F b n R y e S B U e X B l P S J G a W x s V G F y Z 2 V 0 I i B W Y W x 1 Z T 0 i c 1 R l Y W 1 E d W 9 H b 2 x k I i A v P j x F b n R y e S B U e X B l P S J R d W V y e U l E I i B W Y W x 1 Z T 0 i c 2 M 3 Z j J j N m Y y L T V k Z m E t N D N m N S 1 h N z M 4 L W Y 3 N G J m N j c y Z T h k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J U M T Q 6 M j k 6 N T M u M j U 5 M T Q 2 M F o i I C 8 + P E V u d H J 5 I F R 5 c G U 9 I k Z p b G x D b 2 x 1 b W 5 U e X B l c y I g V m F s d W U 9 I n N C Z 1 V G Q l E 9 P S I g L z 4 8 R W 5 0 c n k g V H l w Z T 0 i R m l s b E N v b H V t b k 5 h b W V z I i B W Y W x 1 Z T 0 i c 1 s m c X V v d D t U Z W F t J n F 1 b 3 Q 7 L C Z x d W 9 0 O 0 p 1 c 3 Q g Y S B D b 3 V w b G U g b 2 Y g T W V y Y 3 M m c X V v d D s s J n F 1 b 3 Q 7 T G V n Y W N 5 J n F 1 b 3 Q 7 L C Z x d W 9 0 O 0 1 h c m t z b W F u I F J h a W Q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Q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E d W 9 H b 2 x k L 1 B p d m 9 0 Z W Q g Q 2 9 s d W 1 u L n t U Z W F t L D B 9 J n F 1 b 3 Q 7 L C Z x d W 9 0 O 1 N l Y 3 R p b 2 4 x L 1 R l Y W 1 E d W 9 H b 2 x k L 1 B p d m 9 0 Z W Q g Q 2 9 s d W 1 u L n t K d X N 0 I G E g Q 2 9 1 c G x l I G 9 m I E 1 l c m N z L D F 9 J n F 1 b 3 Q 7 L C Z x d W 9 0 O 1 N l Y 3 R p b 2 4 x L 1 R l Y W 1 E d W 9 H b 2 x k L 1 B p d m 9 0 Z W Q g Q 2 9 s d W 1 u L n t M Z W d h Y 3 k s M n 0 m c X V v d D s s J n F 1 b 3 Q 7 U 2 V j d G l v b j E v V G V h b U R 1 b 0 d v b G Q v U G l 2 b 3 R l Z C B D b 2 x 1 b W 4 u e 0 1 h c m t z b W F u I F J h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V h b U R 1 b 0 d v b G Q v U G l 2 b 3 R l Z C B D b 2 x 1 b W 4 u e 1 R l Y W 0 s M H 0 m c X V v d D s s J n F 1 b 3 Q 7 U 2 V j d G l v b j E v V G V h b U R 1 b 0 d v b G Q v U G l 2 b 3 R l Z C B D b 2 x 1 b W 4 u e 0 p 1 c 3 Q g Y S B D b 3 V w b G U g b 2 Y g T W V y Y 3 M s M X 0 m c X V v d D s s J n F 1 b 3 Q 7 U 2 V j d G l v b j E v V G V h b U R 1 b 0 d v b G Q v U G l 2 b 3 R l Z C B D b 2 x 1 b W 4 u e 0 x l Z 2 F j e S w y f S Z x d W 9 0 O y w m c X V v d D t T Z W N 0 a W 9 u M S 9 U Z W F t R H V v R 2 9 s Z C 9 Q a X Z v d G V k I E N v b H V t b i 5 7 T W F y a 3 N t Y W 4 g U m F p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U R 1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N p b H Z l c j w v S X R l b V B h d G g + P C 9 J d G V t T G 9 j Y X R p b 2 4 + P F N 0 Y W J s Z U V u d H J p Z X M + P E V u d H J 5 I F R 5 c G U 9 I k Z p b G x U Y X J n Z X Q i I F Z h b H V l P S J z V G V h b U R 1 b 1 N p b H Z l c i I g L z 4 8 R W 5 0 c n k g V H l w Z T 0 i U X V l c n l J R C I g V m F s d W U 9 I n M 0 M z Y z Y j V m O C 0 z N m U w L T R m M z I t Y j V m N S 0 3 M z g 3 Z T J m M m V i Y j Q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R l Y W 0 m c X V v d D s s J n F 1 b 3 Q 7 S n V z d C B h I E N v d X B s Z S B v Z i B N Z X J j c y Z x d W 9 0 O y w m c X V v d D t M Z W d h Y 3 k m c X V v d D s s J n F 1 b 3 Q 7 T W F y a 3 N t Y W 4 g U m F p Z C Z x d W 9 0 O 1 0 i I C 8 + P E V u d H J 5 I F R 5 c G U 9 I k Z p b G x D b 2 x 1 b W 5 U e X B l c y I g V m F s d W U 9 I n N C Z 1 V G Q l E 9 P S I g L z 4 8 R W 5 0 c n k g V H l w Z T 0 i R m l s b E x h c 3 R V c G R h d G V k I i B W Y W x 1 Z T 0 i Z D I w M T k t M D U t M D J U M T Q 6 M j k 6 N T M u M z Q 4 M T Y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H V v U 2 l s d m V y L 1 B p d m 9 0 Z W Q g Q 2 9 s d W 1 u L n t U Z W F t L D B 9 J n F 1 b 3 Q 7 L C Z x d W 9 0 O 1 N l Y 3 R p b 2 4 x L 1 R l Y W 1 E d W 9 T a W x 2 Z X I v U G l 2 b 3 R l Z C B D b 2 x 1 b W 4 u e 0 p 1 c 3 Q g Y S B D b 3 V w b G U g b 2 Y g T W V y Y 3 M s M X 0 m c X V v d D s s J n F 1 b 3 Q 7 U 2 V j d G l v b j E v V G V h b U R 1 b 1 N p b H Z l c i 9 Q a X Z v d G V k I E N v b H V t b i 5 7 T G V n Y W N 5 L D J 9 J n F 1 b 3 Q 7 L C Z x d W 9 0 O 1 N l Y 3 R p b 2 4 x L 1 R l Y W 1 E d W 9 T a W x 2 Z X I v U G l 2 b 3 R l Z C B D b 2 x 1 b W 4 u e 0 1 h c m t z b W F u I F J h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V h b U R 1 b 1 N p b H Z l c i 9 Q a X Z v d G V k I E N v b H V t b i 5 7 V G V h b S w w f S Z x d W 9 0 O y w m c X V v d D t T Z W N 0 a W 9 u M S 9 U Z W F t R H V v U 2 l s d m V y L 1 B p d m 9 0 Z W Q g Q 2 9 s d W 1 u L n t K d X N 0 I G E g Q 2 9 1 c G x l I G 9 m I E 1 l c m N z L D F 9 J n F 1 b 3 Q 7 L C Z x d W 9 0 O 1 N l Y 3 R p b 2 4 x L 1 R l Y W 1 E d W 9 T a W x 2 Z X I v U G l 2 b 3 R l Z C B D b 2 x 1 b W 4 u e 0 x l Z 2 F j e S w y f S Z x d W 9 0 O y w m c X V v d D t T Z W N 0 a W 9 u M S 9 U Z W F t R H V v U 2 l s d m V y L 1 B p d m 9 0 Z W Q g Q 2 9 s d W 1 u L n t N Y X J r c 2 1 h b i B S Y W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R H V v U 2 l s d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T a W x 2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N p b H Z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T a W x 2 Z X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W N r b 3 V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s Y W N r b 3 V 0 I i A v P j x F b n R y e S B U e X B l P S J G a W x s Z W R D b 2 1 w b G V 0 Z V J l c 3 V s d F R v V 2 9 y a 3 N o Z W V 0 I i B W Y W x 1 Z T 0 i b D E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l Q x N D o z M D o w O C 4 w N z I 3 M D A 2 W i I g L z 4 8 R W 5 0 c n k g V H l w Z T 0 i R m l s b E N v b H V t b l R 5 c G V z I i B W Y W x 1 Z T 0 i c 0 J n V U Z C U V V G Q l F Z R k J R V U Z C U V V G Q l F V R k J R V U d C U V V G Q l F V R k J R V U Z C U V V G I i A v P j x F b n R y e S B U e X B l P S J G a W x s Q 2 9 s d W 1 u T m F t Z X M i I F Z h b H V l P S J z W y Z x d W 9 0 O 1 B s Y X l l c i Z x d W 9 0 O y w m c X V v d D t C b G F j a 3 d h d G N o I E 9 y a W d p b m F s J n F 1 b 3 Q 7 L C Z x d W 9 0 O 0 d o b 3 N 0 J n F 1 b 3 Q 7 L C Z x d W 9 0 O 0 p 1 c 3 Q g Y S B D b 3 V w b G U g b 2 Y g T W V y Y 3 M m c X V v d D s s J n F 1 b 3 Q 7 T G V n Y W N 5 J n F 1 b 3 Q 7 L C Z x d W 9 0 O 0 1 h c m t z b W F u I F J h a W Q m c X V v d D s s J n F 1 b 3 Q 7 T W 9 y Z H V z X H U w M D I 3 I E N h b G l i c m F 0 a W 9 u c y Z x d W 9 0 O y w m c X V v d D t Q b G F 5 Z X J H b 2 x k L l B s Y X l l c i Z x d W 9 0 O y w m c X V v d D t Q b G F 5 Z X J H b 2 x k L l N w Z W N p Y W w t T 3 A g U m V p b m Z v c m N l b W V u d H M m c X V v d D s s J n F 1 b 3 Q 7 U G x h e W V y R 2 9 s Z C 5 D e W 9 u Z V x 1 M D A y N 3 M g R X R l c m 5 h b C B E Z W Z l b n N l J n F 1 b 3 Q 7 L C Z x d W 9 0 O 1 B s Y X l l c k d v b G Q u S W 5 m a W x 0 c m F 0 a W 9 u I G l z I E l t c G V y Y X R p d m U m c X V v d D s s J n F 1 b 3 Q 7 U G x h e W V y R 2 9 s Z C 5 E Z W N p Y m V s J n F 1 b 3 Q 7 L C Z x d W 9 0 O 1 B s Y X l l c k d v b G Q u U 2 l s Z W 5 j Z W Q g Q m F u c 2 h l Z X M m c X V v d D s s J n F 1 b 3 Q 7 U G x h e W V y R 2 9 s Z C 5 B b n R p L W d y Y X Z p d H k m c X V v d D s s J n F 1 b 3 Q 7 U G x h e W V y R 2 9 s Z C 5 N Y X J r c 2 1 h b i B S Y W l k J n F 1 b 3 Q 7 L C Z x d W 9 0 O 1 B s Y X l l c k d v b G Q u S n V z d C B h I E N v d X B s Z S B v Z i B N Z X J j c y Z x d W 9 0 O y w m c X V v d D t Q b G F 5 Z X J H b 2 x k L k x l Z 2 F j e S Z x d W 9 0 O y w m c X V v d D t Q b G F 5 Z X J H b 2 x k L k J s Y W N r d 2 F 0 Y 2 g g T 3 J p Z 2 l u Y W w m c X V v d D s s J n F 1 b 3 Q 7 U G x h e W V y R 2 9 s Z C 5 H a G 9 z d C Z x d W 9 0 O y w m c X V v d D t Q b G F 5 Z X J H b 2 x k L k 1 v c m R 1 c 1 x 1 M D A y N y B D Y W x p Y n J h d G l v b n M m c X V v d D s s J n F 1 b 3 Q 7 U G x h e W V y U G x h d G l u d W 0 u U G x h e W V y J n F 1 b 3 Q 7 L C Z x d W 9 0 O 1 B s Y X l l c l B s Y X R p b n V t L l N w Z W N p Y W w t T 3 A g U m V p b m Z v c m N l b W V u d H M m c X V v d D s s J n F 1 b 3 Q 7 U G x h e W V y U G x h d G l u d W 0 u Q 3 l v b m V c d T A w M j d z I E V 0 Z X J u Y W w g R G V m Z W 5 z Z S Z x d W 9 0 O y w m c X V v d D t Q b G F 5 Z X J Q b G F 0 a W 5 1 b S 5 J b m Z p b H R y Y X R p b 2 4 g a X M g S W 1 w Z X J h d G l 2 Z S Z x d W 9 0 O y w m c X V v d D t Q b G F 5 Z X J Q b G F 0 a W 5 1 b S 5 E Z W N p Y m V s J n F 1 b 3 Q 7 L C Z x d W 9 0 O 1 B s Y X l l c l B s Y X R p b n V t L l N p b G V u Y 2 V k I E J h b n N o Z W V z J n F 1 b 3 Q 7 L C Z x d W 9 0 O 1 B s Y X l l c l B s Y X R p b n V t L k F u d G k t Z 3 J h d m l 0 e S Z x d W 9 0 O y w m c X V v d D t Q b G F 5 Z X J Q b G F 0 a W 5 1 b S 5 N Y X J r c 2 1 h b i B S Y W l k J n F 1 b 3 Q 7 L C Z x d W 9 0 O 1 B s Y X l l c l B s Y X R p b n V t L k p 1 c 3 Q g Y S B D b 3 V w b G U g b 2 Y g T W V y Y 3 M m c X V v d D s s J n F 1 b 3 Q 7 U G x h e W V y U G x h d G l u d W 0 u T G V n Y W N 5 J n F 1 b 3 Q 7 L C Z x d W 9 0 O 1 B s Y X l l c l B s Y X R p b n V t L k J s Y W N r d 2 F 0 Y 2 g g T 3 J p Z 2 l u Y W w m c X V v d D s s J n F 1 b 3 Q 7 U G x h e W V y U G x h d G l u d W 0 u R 2 h v c 3 Q m c X V v d D s s J n F 1 b 3 Q 7 U G x h e W V y U G x h d G l u d W 0 u T W 9 y Z H V z X H U w M D I 3 I E N h b G l i c m F 0 a W 9 u c y Z x d W 9 0 O 1 0 i I C 8 + P E V u d H J 5 I F R 5 c G U 9 I k Z p b G x T d G F 0 d X M i I F Z h b H V l P S J z Q 2 9 t c G x l d G U i I C 8 + P E V u d H J 5 I F R 5 c G U 9 I l F 1 Z X J 5 S U Q i I F Z h b H V l P S J z O W I w Z G Q z O T Q t N j E z Y S 0 0 Y T R l L W I x O T M t Z j R l M m I w Y z M 2 Z j U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Q b G F 5 Z X J H b 2 x k L 1 B p d m 9 0 Z W Q g Q 2 9 s d W 1 u L n t Q b G F 5 Z X I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Q b G F 5 Z X J Q b G F 0 a W 5 1 b S 9 Q a X Z v d G V k I E N v b H V t b i 5 7 U G x h e W V y L D B 9 J n F 1 b 3 Q 7 L C Z x d W 9 0 O 0 t l e U N v b H V t b k N v d W 5 0 J n F 1 b 3 Q 7 O j F 9 X S w m c X V v d D t j b 2 x 1 b W 5 J Z G V u d G l 0 a W V z J n F 1 b 3 Q 7 O l s m c X V v d D t T Z W N 0 a W 9 u M S 9 Q b G F 5 Z X J T a W x 2 Z X I v U G l 2 b 3 R l Z C B D b 2 x 1 b W 4 u e 1 B s Y X l l c i w w f S Z x d W 9 0 O y w m c X V v d D t T Z W N 0 a W 9 u M S 9 Q b G F 5 Z X J T a W x 2 Z X I v U G l 2 b 3 R l Z C B D b 2 x 1 b W 4 u e 0 J s Y W N r d 2 F 0 Y 2 g g T 3 J p Z 2 l u Y W w s M X 0 m c X V v d D s s J n F 1 b 3 Q 7 U 2 V j d G l v b j E v U G x h e W V y U 2 l s d m V y L 1 B p d m 9 0 Z W Q g Q 2 9 s d W 1 u L n t H a G 9 z d C w y f S Z x d W 9 0 O y w m c X V v d D t T Z W N 0 a W 9 u M S 9 Q b G F 5 Z X J T a W x 2 Z X I v U G l 2 b 3 R l Z C B D b 2 x 1 b W 4 u e 0 p 1 c 3 Q g Y S B D b 3 V w b G U g b 2 Y g T W V y Y 3 M s M 3 0 m c X V v d D s s J n F 1 b 3 Q 7 U 2 V j d G l v b j E v U G x h e W V y U 2 l s d m V y L 1 B p d m 9 0 Z W Q g Q 2 9 s d W 1 u L n t M Z W d h Y 3 k s N H 0 m c X V v d D s s J n F 1 b 3 Q 7 U 2 V j d G l v b j E v U G x h e W V y U 2 l s d m V y L 1 B p d m 9 0 Z W Q g Q 2 9 s d W 1 u L n t N Y X J r c 2 1 h b i B S Y W l k L D V 9 J n F 1 b 3 Q 7 L C Z x d W 9 0 O 1 N l Y 3 R p b 2 4 x L 1 B s Y X l l c l N p b H Z l c i 9 Q a X Z v d G V k I E N v b H V t b i 5 7 T W 9 y Z H V z X H U w M D I 3 I E N h b G l i c m F 0 a W 9 u c y w 2 f S Z x d W 9 0 O y w m c X V v d D t T Z W N 0 a W 9 u M S 9 Q b G F 5 Z X J H b 2 x k L 1 B p d m 9 0 Z W Q g Q 2 9 s d W 1 u L n t Q b G F 5 Z X I s M H 0 m c X V v d D s s J n F 1 b 3 Q 7 U 2 V j d G l v b j E v U G x h e W V y R 2 9 s Z C 9 Q a X Z v d G V k I E N v b H V t b i 5 7 U 3 B l Y 2 l h b C 1 P c C B S Z W l u Z m 9 y Y 2 V t Z W 5 0 c y w x M n 0 m c X V v d D s s J n F 1 b 3 Q 7 U 2 V j d G l v b j E v U G x h e W V y R 2 9 s Z C 9 Q a X Z v d G V k I E N v b H V t b i 5 7 Q 3 l v b m V c d T A w M j d z I E V 0 Z X J u Y W w g R G V m Z W 5 z Z S w z f S Z x d W 9 0 O y w m c X V v d D t T Z W N 0 a W 9 u M S 9 Q b G F 5 Z X J H b 2 x k L 1 B p d m 9 0 Z W Q g Q 2 9 s d W 1 u L n t J b m Z p b H R y Y X R p b 2 4 g a X M g S W 1 w Z X J h d G l 2 Z S w 2 f S Z x d W 9 0 O y w m c X V v d D t T Z W N 0 a W 9 u M S 9 Q b G F 5 Z X J H b 2 x k L 1 B p d m 9 0 Z W Q g Q 2 9 s d W 1 u L n t E Z W N p Y m V s L D R 9 J n F 1 b 3 Q 7 L C Z x d W 9 0 O 1 N l Y 3 R p b 2 4 x L 1 B s Y X l l c k d v b G Q v U G l 2 b 3 R l Z C B D b 2 x 1 b W 4 u e 1 N p b G V u Y 2 V k I E J h b n N o Z W V z L D E x f S Z x d W 9 0 O y w m c X V v d D t T Z W N 0 a W 9 u M S 9 Q b G F 5 Z X J H b 2 x k L 1 B p d m 9 0 Z W Q g Q 2 9 s d W 1 u L n t B b n R p L W d y Y X Z p d H k s M X 0 m c X V v d D s s J n F 1 b 3 Q 7 U 2 V j d G l v b j E v U G x h e W V y R 2 9 s Z C 9 Q a X Z v d G V k I E N v b H V t b i 5 7 T W F y a 3 N t Y W 4 g U m F p Z C w 5 f S Z x d W 9 0 O y w m c X V v d D t T Z W N 0 a W 9 u M S 9 Q b G F 5 Z X J H b 2 x k L 1 B p d m 9 0 Z W Q g Q 2 9 s d W 1 u L n t K d X N 0 I G E g Q 2 9 1 c G x l I G 9 m I E 1 l c m N z L D d 9 J n F 1 b 3 Q 7 L C Z x d W 9 0 O 1 N l Y 3 R p b 2 4 x L 1 B s Y X l l c k d v b G Q v U G l 2 b 3 R l Z C B D b 2 x 1 b W 4 u e 0 x l Z 2 F j e S w 4 f S Z x d W 9 0 O y w m c X V v d D t T Z W N 0 a W 9 u M S 9 Q b G F 5 Z X J H b 2 x k L 1 B p d m 9 0 Z W Q g Q 2 9 s d W 1 u L n t C b G F j a 3 d h d G N o I E 9 y a W d p b m F s L D J 9 J n F 1 b 3 Q 7 L C Z x d W 9 0 O 1 N l Y 3 R p b 2 4 x L 1 B s Y X l l c k d v b G Q v U G l 2 b 3 R l Z C B D b 2 x 1 b W 4 u e 0 d o b 3 N 0 L D V 9 J n F 1 b 3 Q 7 L C Z x d W 9 0 O 1 N l Y 3 R p b 2 4 x L 1 B s Y X l l c k d v b G Q v U G l 2 b 3 R l Z C B D b 2 x 1 b W 4 u e 0 1 v c m R 1 c 1 x 1 M D A y N y B D Y W x p Y n J h d G l v b n M s M T B 9 J n F 1 b 3 Q 7 L C Z x d W 9 0 O 1 N l Y 3 R p b 2 4 x L 1 B s Y X l l c l B s Y X R p b n V t L 1 B p d m 9 0 Z W Q g Q 2 9 s d W 1 u L n t Q b G F 5 Z X I s M H 0 m c X V v d D s s J n F 1 b 3 Q 7 U 2 V j d G l v b j E v U G x h e W V y U G x h d G l u d W 0 v U G l 2 b 3 R l Z C B D b 2 x 1 b W 4 u e 1 N w Z W N p Y W w t T 3 A g U m V p b m Z v c m N l b W V u d H M s M T J 9 J n F 1 b 3 Q 7 L C Z x d W 9 0 O 1 N l Y 3 R p b 2 4 x L 1 B s Y X l l c l B s Y X R p b n V t L 1 B p d m 9 0 Z W Q g Q 2 9 s d W 1 u L n t D e W 9 u Z V x 1 M D A y N 3 M g R X R l c m 5 h b C B E Z W Z l b n N l L D N 9 J n F 1 b 3 Q 7 L C Z x d W 9 0 O 1 N l Y 3 R p b 2 4 x L 1 B s Y X l l c l B s Y X R p b n V t L 1 B p d m 9 0 Z W Q g Q 2 9 s d W 1 u L n t J b m Z p b H R y Y X R p b 2 4 g a X M g S W 1 w Z X J h d G l 2 Z S w 2 f S Z x d W 9 0 O y w m c X V v d D t T Z W N 0 a W 9 u M S 9 Q b G F 5 Z X J Q b G F 0 a W 5 1 b S 9 Q a X Z v d G V k I E N v b H V t b i 5 7 R G V j a W J l b C w 0 f S Z x d W 9 0 O y w m c X V v d D t T Z W N 0 a W 9 u M S 9 Q b G F 5 Z X J Q b G F 0 a W 5 1 b S 9 Q a X Z v d G V k I E N v b H V t b i 5 7 U 2 l s Z W 5 j Z W Q g Q m F u c 2 h l Z X M s M T F 9 J n F 1 b 3 Q 7 L C Z x d W 9 0 O 1 N l Y 3 R p b 2 4 x L 1 B s Y X l l c l B s Y X R p b n V t L 1 B p d m 9 0 Z W Q g Q 2 9 s d W 1 u L n t B b n R p L W d y Y X Z p d H k s M X 0 m c X V v d D s s J n F 1 b 3 Q 7 U 2 V j d G l v b j E v U G x h e W V y U G x h d G l u d W 0 v U G l 2 b 3 R l Z C B D b 2 x 1 b W 4 u e 0 1 h c m t z b W F u I F J h a W Q s O X 0 m c X V v d D s s J n F 1 b 3 Q 7 U 2 V j d G l v b j E v U G x h e W V y U G x h d G l u d W 0 v U G l 2 b 3 R l Z C B D b 2 x 1 b W 4 u e 0 p 1 c 3 Q g Y S B D b 3 V w b G U g b 2 Y g T W V y Y 3 M s N 3 0 m c X V v d D s s J n F 1 b 3 Q 7 U 2 V j d G l v b j E v U G x h e W V y U G x h d G l u d W 0 v U G l 2 b 3 R l Z C B D b 2 x 1 b W 4 u e 0 x l Z 2 F j e S w 4 f S Z x d W 9 0 O y w m c X V v d D t T Z W N 0 a W 9 u M S 9 Q b G F 5 Z X J Q b G F 0 a W 5 1 b S 9 Q a X Z v d G V k I E N v b H V t b i 5 7 Q m x h Y 2 t 3 Y X R j a C B P c m l n a W 5 h b C w y f S Z x d W 9 0 O y w m c X V v d D t T Z W N 0 a W 9 u M S 9 Q b G F 5 Z X J Q b G F 0 a W 5 1 b S 9 Q a X Z v d G V k I E N v b H V t b i 5 7 R 2 h v c 3 Q s N X 0 m c X V v d D s s J n F 1 b 3 Q 7 U 2 V j d G l v b j E v U G x h e W V y U G x h d G l u d W 0 v U G l 2 b 3 R l Z C B D b 2 x 1 b W 4 u e 0 1 v c m R 1 c 1 x 1 M D A y N y B D Y W x p Y n J h d G l v b n M s M T B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Q b G F 5 Z X J T a W x 2 Z X I v U G l 2 b 3 R l Z C B D b 2 x 1 b W 4 u e 1 B s Y X l l c i w w f S Z x d W 9 0 O y w m c X V v d D t T Z W N 0 a W 9 u M S 9 Q b G F 5 Z X J T a W x 2 Z X I v U G l 2 b 3 R l Z C B D b 2 x 1 b W 4 u e 0 J s Y W N r d 2 F 0 Y 2 g g T 3 J p Z 2 l u Y W w s M X 0 m c X V v d D s s J n F 1 b 3 Q 7 U 2 V j d G l v b j E v U G x h e W V y U 2 l s d m V y L 1 B p d m 9 0 Z W Q g Q 2 9 s d W 1 u L n t H a G 9 z d C w y f S Z x d W 9 0 O y w m c X V v d D t T Z W N 0 a W 9 u M S 9 Q b G F 5 Z X J T a W x 2 Z X I v U G l 2 b 3 R l Z C B D b 2 x 1 b W 4 u e 0 p 1 c 3 Q g Y S B D b 3 V w b G U g b 2 Y g T W V y Y 3 M s M 3 0 m c X V v d D s s J n F 1 b 3 Q 7 U 2 V j d G l v b j E v U G x h e W V y U 2 l s d m V y L 1 B p d m 9 0 Z W Q g Q 2 9 s d W 1 u L n t M Z W d h Y 3 k s N H 0 m c X V v d D s s J n F 1 b 3 Q 7 U 2 V j d G l v b j E v U G x h e W V y U 2 l s d m V y L 1 B p d m 9 0 Z W Q g Q 2 9 s d W 1 u L n t N Y X J r c 2 1 h b i B S Y W l k L D V 9 J n F 1 b 3 Q 7 L C Z x d W 9 0 O 1 N l Y 3 R p b 2 4 x L 1 B s Y X l l c l N p b H Z l c i 9 Q a X Z v d G V k I E N v b H V t b i 5 7 T W 9 y Z H V z X H U w M D I 3 I E N h b G l i c m F 0 a W 9 u c y w 2 f S Z x d W 9 0 O y w m c X V v d D t T Z W N 0 a W 9 u M S 9 Q b G F 5 Z X J H b 2 x k L 1 B p d m 9 0 Z W Q g Q 2 9 s d W 1 u L n t Q b G F 5 Z X I s M H 0 m c X V v d D s s J n F 1 b 3 Q 7 U 2 V j d G l v b j E v U G x h e W V y R 2 9 s Z C 9 Q a X Z v d G V k I E N v b H V t b i 5 7 U 3 B l Y 2 l h b C 1 P c C B S Z W l u Z m 9 y Y 2 V t Z W 5 0 c y w x M n 0 m c X V v d D s s J n F 1 b 3 Q 7 U 2 V j d G l v b j E v U G x h e W V y R 2 9 s Z C 9 Q a X Z v d G V k I E N v b H V t b i 5 7 Q 3 l v b m V c d T A w M j d z I E V 0 Z X J u Y W w g R G V m Z W 5 z Z S w z f S Z x d W 9 0 O y w m c X V v d D t T Z W N 0 a W 9 u M S 9 Q b G F 5 Z X J H b 2 x k L 1 B p d m 9 0 Z W Q g Q 2 9 s d W 1 u L n t J b m Z p b H R y Y X R p b 2 4 g a X M g S W 1 w Z X J h d G l 2 Z S w 2 f S Z x d W 9 0 O y w m c X V v d D t T Z W N 0 a W 9 u M S 9 Q b G F 5 Z X J H b 2 x k L 1 B p d m 9 0 Z W Q g Q 2 9 s d W 1 u L n t E Z W N p Y m V s L D R 9 J n F 1 b 3 Q 7 L C Z x d W 9 0 O 1 N l Y 3 R p b 2 4 x L 1 B s Y X l l c k d v b G Q v U G l 2 b 3 R l Z C B D b 2 x 1 b W 4 u e 1 N p b G V u Y 2 V k I E J h b n N o Z W V z L D E x f S Z x d W 9 0 O y w m c X V v d D t T Z W N 0 a W 9 u M S 9 Q b G F 5 Z X J H b 2 x k L 1 B p d m 9 0 Z W Q g Q 2 9 s d W 1 u L n t B b n R p L W d y Y X Z p d H k s M X 0 m c X V v d D s s J n F 1 b 3 Q 7 U 2 V j d G l v b j E v U G x h e W V y R 2 9 s Z C 9 Q a X Z v d G V k I E N v b H V t b i 5 7 T W F y a 3 N t Y W 4 g U m F p Z C w 5 f S Z x d W 9 0 O y w m c X V v d D t T Z W N 0 a W 9 u M S 9 Q b G F 5 Z X J H b 2 x k L 1 B p d m 9 0 Z W Q g Q 2 9 s d W 1 u L n t K d X N 0 I G E g Q 2 9 1 c G x l I G 9 m I E 1 l c m N z L D d 9 J n F 1 b 3 Q 7 L C Z x d W 9 0 O 1 N l Y 3 R p b 2 4 x L 1 B s Y X l l c k d v b G Q v U G l 2 b 3 R l Z C B D b 2 x 1 b W 4 u e 0 x l Z 2 F j e S w 4 f S Z x d W 9 0 O y w m c X V v d D t T Z W N 0 a W 9 u M S 9 Q b G F 5 Z X J H b 2 x k L 1 B p d m 9 0 Z W Q g Q 2 9 s d W 1 u L n t C b G F j a 3 d h d G N o I E 9 y a W d p b m F s L D J 9 J n F 1 b 3 Q 7 L C Z x d W 9 0 O 1 N l Y 3 R p b 2 4 x L 1 B s Y X l l c k d v b G Q v U G l 2 b 3 R l Z C B D b 2 x 1 b W 4 u e 0 d o b 3 N 0 L D V 9 J n F 1 b 3 Q 7 L C Z x d W 9 0 O 1 N l Y 3 R p b 2 4 x L 1 B s Y X l l c k d v b G Q v U G l 2 b 3 R l Z C B D b 2 x 1 b W 4 u e 0 1 v c m R 1 c 1 x 1 M D A y N y B D Y W x p Y n J h d G l v b n M s M T B 9 J n F 1 b 3 Q 7 L C Z x d W 9 0 O 1 N l Y 3 R p b 2 4 x L 1 B s Y X l l c l B s Y X R p b n V t L 1 B p d m 9 0 Z W Q g Q 2 9 s d W 1 u L n t Q b G F 5 Z X I s M H 0 m c X V v d D s s J n F 1 b 3 Q 7 U 2 V j d G l v b j E v U G x h e W V y U G x h d G l u d W 0 v U G l 2 b 3 R l Z C B D b 2 x 1 b W 4 u e 1 N w Z W N p Y W w t T 3 A g U m V p b m Z v c m N l b W V u d H M s M T J 9 J n F 1 b 3 Q 7 L C Z x d W 9 0 O 1 N l Y 3 R p b 2 4 x L 1 B s Y X l l c l B s Y X R p b n V t L 1 B p d m 9 0 Z W Q g Q 2 9 s d W 1 u L n t D e W 9 u Z V x 1 M D A y N 3 M g R X R l c m 5 h b C B E Z W Z l b n N l L D N 9 J n F 1 b 3 Q 7 L C Z x d W 9 0 O 1 N l Y 3 R p b 2 4 x L 1 B s Y X l l c l B s Y X R p b n V t L 1 B p d m 9 0 Z W Q g Q 2 9 s d W 1 u L n t J b m Z p b H R y Y X R p b 2 4 g a X M g S W 1 w Z X J h d G l 2 Z S w 2 f S Z x d W 9 0 O y w m c X V v d D t T Z W N 0 a W 9 u M S 9 Q b G F 5 Z X J Q b G F 0 a W 5 1 b S 9 Q a X Z v d G V k I E N v b H V t b i 5 7 R G V j a W J l b C w 0 f S Z x d W 9 0 O y w m c X V v d D t T Z W N 0 a W 9 u M S 9 Q b G F 5 Z X J Q b G F 0 a W 5 1 b S 9 Q a X Z v d G V k I E N v b H V t b i 5 7 U 2 l s Z W 5 j Z W Q g Q m F u c 2 h l Z X M s M T F 9 J n F 1 b 3 Q 7 L C Z x d W 9 0 O 1 N l Y 3 R p b 2 4 x L 1 B s Y X l l c l B s Y X R p b n V t L 1 B p d m 9 0 Z W Q g Q 2 9 s d W 1 u L n t B b n R p L W d y Y X Z p d H k s M X 0 m c X V v d D s s J n F 1 b 3 Q 7 U 2 V j d G l v b j E v U G x h e W V y U G x h d G l u d W 0 v U G l 2 b 3 R l Z C B D b 2 x 1 b W 4 u e 0 1 h c m t z b W F u I F J h a W Q s O X 0 m c X V v d D s s J n F 1 b 3 Q 7 U 2 V j d G l v b j E v U G x h e W V y U G x h d G l u d W 0 v U G l 2 b 3 R l Z C B D b 2 x 1 b W 4 u e 0 p 1 c 3 Q g Y S B D b 3 V w b G U g b 2 Y g T W V y Y 3 M s N 3 0 m c X V v d D s s J n F 1 b 3 Q 7 U 2 V j d G l v b j E v U G x h e W V y U G x h d G l u d W 0 v U G l 2 b 3 R l Z C B D b 2 x 1 b W 4 u e 0 x l Z 2 F j e S w 4 f S Z x d W 9 0 O y w m c X V v d D t T Z W N 0 a W 9 u M S 9 Q b G F 5 Z X J Q b G F 0 a W 5 1 b S 9 Q a X Z v d G V k I E N v b H V t b i 5 7 Q m x h Y 2 t 3 Y X R j a C B P c m l n a W 5 h b C w y f S Z x d W 9 0 O y w m c X V v d D t T Z W N 0 a W 9 u M S 9 Q b G F 5 Z X J Q b G F 0 a W 5 1 b S 9 Q a X Z v d G V k I E N v b H V t b i 5 7 R 2 h v c 3 Q s N X 0 m c X V v d D s s J n F 1 b 3 Q 7 U 2 V j d G l v b j E v U G x h e W V y U G x h d G l u d W 0 v U G l 2 b 3 R l Z C B D b 2 x 1 b W 4 u e 0 1 v c m R 1 c 1 x 1 M D A y N y B D Y W x p Y n J h d G l v b n M s M T B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B s Y X l l c k d v b G Q v U G l 2 b 3 R l Z C B D b 2 x 1 b W 4 u e 1 B s Y X l l c i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1 B s Y X l l c l B s Y X R p b n V t L 1 B p d m 9 0 Z W Q g Q 2 9 s d W 1 u L n t Q b G F 5 Z X I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C b G F j a 2 9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j a 2 9 1 d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Y 2 t v d X Q v R X h w Y W 5 k Z W Q l M j B Q b G F 5 Z X J H b 2 x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Y 2 t v d X Q v R X h w Y W 5 k Z W Q l M j B Q b G F 5 Z X J Q b G F 0 a W 5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N C e V B s Y X l l c k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E 5 L T A 1 L T E x V D A 3 O j Q 1 O j Q 4 L j A 1 M D k z O D l a I i A v P j x F b n R y e S B U e X B l P S J G a W x s U 3 R h d H V z I i B W Y W x 1 Z T 0 i c 0 N v b X B s Z X R l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f M m N 2 D v X S p u m m a c s I w E p A A A A A A I A A A A A A B B m A A A A A Q A A I A A A A B d d U O k S u X l V P D c g D u U Z b Y e v T 2 1 5 b P R g C L i W L c b 4 f T 1 x A A A A A A 6 A A A A A A g A A I A A A A J R Y F d u n F 7 R h p W f O + B W Q t U N A 6 6 R Q N / O i r 0 D h 1 f Z c 0 A w / U A A A A P / Z + 4 f A h N Q K E w L G t s Z J T / e g n v y K l C J w 4 r 1 6 W o J k s 1 m T t 9 P y v 4 H 5 a F k L q L q v d q T W N k v r w b u k e t l W e k v G 6 3 q S M A X 1 W u o C U i 3 M s n 4 U j K C + z + Y 2 Q A A A A L s k h V G 4 i 1 q B B F p e 8 g C t c / 8 E Z t k 9 Z R k 7 J v P c / o M 9 6 b 5 c 6 J J e t 9 b Q w F X E 4 j V j d 5 e M a 3 L V 8 + T h e l o I W g 2 A a E 6 h 6 E A = < / D a t a M a s h u p > 
</file>

<file path=customXml/itemProps1.xml><?xml version="1.0" encoding="utf-8"?>
<ds:datastoreItem xmlns:ds="http://schemas.openxmlformats.org/officeDocument/2006/customXml" ds:itemID="{C0436B4F-7D95-4274-9EA6-39FE12DD47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Sheet26</vt:lpstr>
      <vt:lpstr>Sheet25</vt:lpstr>
      <vt:lpstr>Team Duo Gold</vt:lpstr>
      <vt:lpstr>Team Duo Platinum</vt:lpstr>
      <vt:lpstr>Team Trio Gold</vt:lpstr>
      <vt:lpstr>Sheet21</vt:lpstr>
      <vt:lpstr>Team Team Gold</vt:lpstr>
      <vt:lpstr>Team Team Platinum</vt:lpstr>
      <vt:lpstr>Player Solo Platinum</vt:lpstr>
      <vt:lpstr>Player Duo Platinum</vt:lpstr>
      <vt:lpstr>Player Trio Platinum</vt:lpstr>
      <vt:lpstr>Player Team Platinum</vt:lpstr>
      <vt:lpstr>Player Solo Silver</vt:lpstr>
      <vt:lpstr>Player Duo Silver</vt:lpstr>
      <vt:lpstr>Player Solo Gold</vt:lpstr>
      <vt:lpstr>Player Duo Gold</vt:lpstr>
      <vt:lpstr>Player Trio Gold</vt:lpstr>
      <vt:lpstr>Player Team Gold</vt:lpstr>
      <vt:lpstr>Blackout</vt:lpstr>
      <vt:lpstr>Player Platinum</vt:lpstr>
      <vt:lpstr>Player Gold</vt:lpstr>
      <vt:lpstr>Player Silver</vt:lpstr>
      <vt:lpstr>Player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2018-07-06T06:06:29Z</dcterms:created>
  <dcterms:modified xsi:type="dcterms:W3CDTF">2019-05-11T07:45:52Z</dcterms:modified>
</cp:coreProperties>
</file>