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F1685CD2-0083-467A-AF16-AADE7D445F2C}" xr6:coauthVersionLast="45" xr6:coauthVersionMax="45" xr10:uidLastSave="{00000000-0000-0000-0000-000000000000}"/>
  <bookViews>
    <workbookView xWindow="-120" yWindow="-120" windowWidth="27870" windowHeight="18240" tabRatio="691" activeTab="3" xr2:uid="{9F2D2FE6-A0DD-4820-905C-B4D9C4675850}"/>
  </bookViews>
  <sheets>
    <sheet name="PlayerSoloPlat" sheetId="13" r:id="rId1"/>
    <sheet name="PlayerSoloGold" sheetId="12" r:id="rId2"/>
    <sheet name="TeamDuoPlat" sheetId="11" r:id="rId3"/>
    <sheet name="TeamDuoGold" sheetId="10" r:id="rId4"/>
    <sheet name="PlayerDuoPlat" sheetId="9" r:id="rId5"/>
    <sheet name="PlayerDuoGold" sheetId="8" r:id="rId6"/>
    <sheet name="TeamTrioPlat" sheetId="7" r:id="rId7"/>
    <sheet name="TeamTrioGold" sheetId="6" r:id="rId8"/>
    <sheet name="PlayerTrioPlat" sheetId="5" r:id="rId9"/>
    <sheet name="PlayerTrioGold" sheetId="4" r:id="rId10"/>
  </sheets>
  <definedNames>
    <definedName name="ExternalData_10" localSheetId="2" hidden="1">TeamDuoPlat!$C$1:$P$5</definedName>
    <definedName name="ExternalData_11" localSheetId="1" hidden="1">PlayerSoloGold!$C$1:$P$14</definedName>
    <definedName name="ExternalData_12" localSheetId="0" hidden="1">PlayerSoloPlat!$A$1:$F$3</definedName>
    <definedName name="ExternalData_3" localSheetId="9" hidden="1">PlayerTrioGold!$C$1:$P$12</definedName>
    <definedName name="ExternalData_4" localSheetId="8" hidden="1">PlayerTrioPlat!$C$1:$P$7</definedName>
    <definedName name="ExternalData_5" localSheetId="7" hidden="1">TeamTrioGold!$C$1:$P$9</definedName>
    <definedName name="ExternalData_6" localSheetId="6" hidden="1">TeamTrioPlat!$C$1:$P$4</definedName>
    <definedName name="ExternalData_7" localSheetId="5" hidden="1">PlayerDuoGold!$C$1:$P$13</definedName>
    <definedName name="ExternalData_8" localSheetId="4" hidden="1">PlayerDuoPlat!$C$1:$P$7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D2" i="4"/>
  <c r="D3" i="4"/>
  <c r="D4" i="4"/>
  <c r="D5" i="4"/>
  <c r="D6" i="4"/>
  <c r="D7" i="4"/>
  <c r="D8" i="4"/>
  <c r="D9" i="4"/>
  <c r="D10" i="4"/>
  <c r="D11" i="4"/>
  <c r="D12" i="4"/>
  <c r="A10" i="8"/>
  <c r="A12" i="8"/>
  <c r="A6" i="8"/>
  <c r="A3" i="8"/>
  <c r="A9" i="8"/>
  <c r="A11" i="8"/>
  <c r="A7" i="8"/>
  <c r="A4" i="8"/>
  <c r="A8" i="8"/>
  <c r="A13" i="8"/>
  <c r="A5" i="8"/>
  <c r="A2" i="8"/>
  <c r="D10" i="8"/>
  <c r="D12" i="8"/>
  <c r="D6" i="8"/>
  <c r="D3" i="8"/>
  <c r="D9" i="8"/>
  <c r="D11" i="8"/>
  <c r="D7" i="8"/>
  <c r="D4" i="8"/>
  <c r="D8" i="8"/>
  <c r="D13" i="8"/>
  <c r="D5" i="8"/>
  <c r="D2" i="8"/>
  <c r="A2" i="5"/>
  <c r="A3" i="5"/>
  <c r="A4" i="5"/>
  <c r="A5" i="5"/>
  <c r="A6" i="5"/>
  <c r="A7" i="5"/>
  <c r="D2" i="5"/>
  <c r="D3" i="5"/>
  <c r="D4" i="5"/>
  <c r="D5" i="5"/>
  <c r="D6" i="5"/>
  <c r="D7" i="5"/>
  <c r="A2" i="9"/>
  <c r="A3" i="9"/>
  <c r="A7" i="9"/>
  <c r="A4" i="9"/>
  <c r="A6" i="9"/>
  <c r="A5" i="9"/>
  <c r="D2" i="9"/>
  <c r="D3" i="9"/>
  <c r="D7" i="9"/>
  <c r="D4" i="9"/>
  <c r="D6" i="9"/>
  <c r="D5" i="9"/>
  <c r="A2" i="6"/>
  <c r="A3" i="6"/>
  <c r="A4" i="6"/>
  <c r="A5" i="6"/>
  <c r="A6" i="6"/>
  <c r="A7" i="6"/>
  <c r="A8" i="6"/>
  <c r="A9" i="6"/>
  <c r="D2" i="6"/>
  <c r="D3" i="6"/>
  <c r="D4" i="6"/>
  <c r="D5" i="6"/>
  <c r="D6" i="6"/>
  <c r="D7" i="6"/>
  <c r="D8" i="6"/>
  <c r="D9" i="6"/>
  <c r="A10" i="10"/>
  <c r="A4" i="10"/>
  <c r="A3" i="10"/>
  <c r="A2" i="10"/>
  <c r="A11" i="10"/>
  <c r="A8" i="10"/>
  <c r="A5" i="10"/>
  <c r="A6" i="10"/>
  <c r="A9" i="10"/>
  <c r="A7" i="10"/>
  <c r="D10" i="10"/>
  <c r="D4" i="10"/>
  <c r="D3" i="10"/>
  <c r="D2" i="10"/>
  <c r="D11" i="10"/>
  <c r="D8" i="10"/>
  <c r="D5" i="10"/>
  <c r="D6" i="10"/>
  <c r="D9" i="10"/>
  <c r="D7" i="10"/>
  <c r="A2" i="7"/>
  <c r="A3" i="7"/>
  <c r="A4" i="7"/>
  <c r="D2" i="7"/>
  <c r="D3" i="7"/>
  <c r="D4" i="7"/>
  <c r="A2" i="11"/>
  <c r="A3" i="11"/>
  <c r="A4" i="11"/>
  <c r="A5" i="11"/>
  <c r="D2" i="11"/>
  <c r="D3" i="11"/>
  <c r="D4" i="11"/>
  <c r="D5" i="11"/>
  <c r="A12" i="12"/>
  <c r="A14" i="12"/>
  <c r="A2" i="12"/>
  <c r="A8" i="12"/>
  <c r="A7" i="12"/>
  <c r="A11" i="12"/>
  <c r="A9" i="12"/>
  <c r="A4" i="12"/>
  <c r="A10" i="12"/>
  <c r="A3" i="12"/>
  <c r="A5" i="12"/>
  <c r="A6" i="12"/>
  <c r="A13" i="12"/>
  <c r="D12" i="12"/>
  <c r="D14" i="12"/>
  <c r="D2" i="12"/>
  <c r="D8" i="12"/>
  <c r="D7" i="12"/>
  <c r="D11" i="12"/>
  <c r="D9" i="12"/>
  <c r="D4" i="12"/>
  <c r="D10" i="12"/>
  <c r="D3" i="12"/>
  <c r="D5" i="12"/>
  <c r="D6" i="12"/>
  <c r="D13" i="12"/>
</calcChain>
</file>

<file path=xl/sharedStrings.xml><?xml version="1.0" encoding="utf-8"?>
<sst xmlns="http://schemas.openxmlformats.org/spreadsheetml/2006/main" count="292" uniqueCount="83">
  <si>
    <t>Player</t>
  </si>
  <si>
    <t>Week 10.2</t>
  </si>
  <si>
    <t>x3lander</t>
  </si>
  <si>
    <t>Week 12.2</t>
  </si>
  <si>
    <t>Week 1.1</t>
  </si>
  <si>
    <t>Alfonsedode</t>
  </si>
  <si>
    <t>Week 10.1</t>
  </si>
  <si>
    <t>Week 4.1</t>
  </si>
  <si>
    <t>Smehur</t>
  </si>
  <si>
    <t>Week 11.1</t>
  </si>
  <si>
    <t>Week 6.2</t>
  </si>
  <si>
    <t>Week 12.1</t>
  </si>
  <si>
    <t>Week 2.1</t>
  </si>
  <si>
    <t>Week 2.2</t>
  </si>
  <si>
    <t>TheTechnoTurian</t>
  </si>
  <si>
    <t>TheNightSlasher</t>
  </si>
  <si>
    <t>AW_FC_1986</t>
  </si>
  <si>
    <t>capn233</t>
  </si>
  <si>
    <t>Week 3.1</t>
  </si>
  <si>
    <t>Week 1.2</t>
  </si>
  <si>
    <t>ex-Clusum</t>
  </si>
  <si>
    <t>XAN1_95</t>
  </si>
  <si>
    <t>evnltn</t>
  </si>
  <si>
    <t>Week 1.3</t>
  </si>
  <si>
    <t>ark_ryv_</t>
  </si>
  <si>
    <t>Okami_Sanjuro</t>
  </si>
  <si>
    <t>The_Doctor46N7</t>
  </si>
  <si>
    <t>Week 2.3</t>
  </si>
  <si>
    <t>Week 5.1</t>
  </si>
  <si>
    <t>mexximal</t>
  </si>
  <si>
    <t>Week 3.2</t>
  </si>
  <si>
    <t>Week 3.3</t>
  </si>
  <si>
    <t>Week 4.2</t>
  </si>
  <si>
    <t>Week 4.3</t>
  </si>
  <si>
    <t>Week 6.1</t>
  </si>
  <si>
    <t>Week 5.2</t>
  </si>
  <si>
    <t>Week 5.3</t>
  </si>
  <si>
    <t>Week 6.3</t>
  </si>
  <si>
    <t>Week 7.1</t>
  </si>
  <si>
    <t>N7-Gerbil</t>
  </si>
  <si>
    <t>ctc91</t>
  </si>
  <si>
    <t>iDa5h</t>
  </si>
  <si>
    <t>Week 7.2</t>
  </si>
  <si>
    <t>Week 7.3</t>
  </si>
  <si>
    <t>Week 8.1</t>
  </si>
  <si>
    <t>Week 8.2</t>
  </si>
  <si>
    <t>Week 8.3</t>
  </si>
  <si>
    <t>Week 9.1</t>
  </si>
  <si>
    <t>Week 9.2</t>
  </si>
  <si>
    <t>Week 9.3</t>
  </si>
  <si>
    <t>Week 10.3</t>
  </si>
  <si>
    <t>Week 11.2</t>
  </si>
  <si>
    <t>Week 11.3</t>
  </si>
  <si>
    <t>Week 12.3</t>
  </si>
  <si>
    <t>ClydeInTheShell</t>
  </si>
  <si>
    <t>q5tyhj</t>
  </si>
  <si>
    <t>Team</t>
  </si>
  <si>
    <t>The_Doctor46N7 | x3lander</t>
  </si>
  <si>
    <t>Alfonsedode | The_Doctor46N7</t>
  </si>
  <si>
    <t>AW_FC_1986 | The_Doctor46N7</t>
  </si>
  <si>
    <t>AW_FC_1986 | x3lander</t>
  </si>
  <si>
    <t>ex-Clusum | TheTechnoTurian</t>
  </si>
  <si>
    <t>ClydeInTheShell | XAN1_95</t>
  </si>
  <si>
    <t>evnltn | XAN1_95</t>
  </si>
  <si>
    <t>mexximal | XAN1_95</t>
  </si>
  <si>
    <t>ex-Clusum | Smehur</t>
  </si>
  <si>
    <t>AW_FC_1986 | The_Doctor46N7 | x3lander</t>
  </si>
  <si>
    <t>ex-Clusum | Smehur | TheNightSlasher</t>
  </si>
  <si>
    <t>AW_FC_1986 | TheTechnoTurian | The_Doctor46N7</t>
  </si>
  <si>
    <t>ex-Clusum | Smehur | TheTechnoTurian</t>
  </si>
  <si>
    <t>ark_ryv_ | mexximal | XAN1_95</t>
  </si>
  <si>
    <t>TheNightSlasher | The_Doctor46N7 | x3lander</t>
  </si>
  <si>
    <t>Alfonsedode | AW_FC_1986</t>
  </si>
  <si>
    <t>mexximal | q5tyhj | XAN1_95</t>
  </si>
  <si>
    <t>ark_ryv_ | mexximal | q5tyhj</t>
  </si>
  <si>
    <t>AW_FC_1986 | TheNightSlasher | The_Doctor46N7</t>
  </si>
  <si>
    <t>Time</t>
  </si>
  <si>
    <t xml:space="preserve"> - </t>
  </si>
  <si>
    <t>Count</t>
  </si>
  <si>
    <t>DocSteely</t>
  </si>
  <si>
    <t>DocSteely | The_Doctor46N7</t>
  </si>
  <si>
    <t>Alfonsedode | frank_is_crank</t>
  </si>
  <si>
    <t>frank_is_crank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</si>
</sst>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CD0275-7269-4014-ADFB-BA601E6D29CF}" name="PlayerSoloPlat" displayName="PlayerSoloPlat" ref="A1:F3" totalsRowShown="0">
  <autoFilter ref="A1:F3" xr:uid="{38F10278-E7DA-450D-8642-1B96557E7A1C}"/>
  <tableColumns count="6">
    <tableColumn id="1" xr3:uid="{36517171-B540-4B0C-BDC4-26223704BB45}" name="Player" dataDxfId="36"/>
    <tableColumn id="6" xr3:uid="{22318C15-B068-4674-BCF2-4A1F95C47FC1}" name="Week 11.1"/>
    <tableColumn id="2" xr3:uid="{ACBBE506-8C00-44B9-9C7E-026DA5CC2377}" name="Week 2.1"/>
    <tableColumn id="3" xr3:uid="{CA8ADD14-C524-4983-A3A9-0D7C1DFEDFB9}" name="Week 3.1"/>
    <tableColumn id="4" xr3:uid="{C3B3146A-7354-48C5-A032-505C1667E8CD}" name="Week 7.1"/>
    <tableColumn id="5" xr3:uid="{66B7D924-97EF-47D3-8B1C-91CFFF54B1E8}" name="Week 8.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499AB9-AA7F-4BE0-A182-6F1C4CC34608}" name="PlayerTrioGold" displayName="PlayerTrioGold" ref="A1:P12" totalsRowShown="0">
  <autoFilter ref="A1:P12" xr:uid="{27E64847-9D25-4319-8C40-AF220924C73A}">
    <filterColumn colId="3">
      <filters>
        <filter val="12"/>
      </filters>
    </filterColumn>
  </autoFilter>
  <tableColumns count="16">
    <tableColumn id="14" xr3:uid="{60E6433D-8A4C-49DF-9A8E-2D8E013B8432}" name="Time" dataDxfId="3">
      <calculatedColumnFormula>SUM(PlayerTrioGold[[#This Row],[Week 1.3]:[Week 12.3]])</calculatedColumnFormula>
    </tableColumn>
    <tableColumn id="15" xr3:uid="{873D091A-E663-497D-9542-FE02B965F59C}" name=" - " dataDxfId="2"/>
    <tableColumn id="1" xr3:uid="{5A86CD57-9748-48BD-B03A-957EF236F892}" name="Player" dataDxfId="1"/>
    <tableColumn id="16" xr3:uid="{DB7E9234-F22F-4658-AAC1-99433E3FDF8C}" name="Count" dataDxfId="0">
      <calculatedColumnFormula>COUNT(PlayerTrioGold[[#This Row],[Week 1.3]:[Week 12.3]])</calculatedColumnFormula>
    </tableColumn>
    <tableColumn id="2" xr3:uid="{27297F1E-BD5C-4D04-A144-393C3ED6AD2E}" name="Week 1.3"/>
    <tableColumn id="3" xr3:uid="{DE882899-0C7B-4E43-9C55-666467E3CBF9}" name="Week 2.3"/>
    <tableColumn id="4" xr3:uid="{AEA11F2F-42A8-4ACB-9CF3-5D6F4A8218FF}" name="Week 3.3"/>
    <tableColumn id="5" xr3:uid="{47FB8DAF-1BBA-43A3-A069-3791777082C4}" name="Week 4.3"/>
    <tableColumn id="6" xr3:uid="{314E5F58-7557-4AD6-885B-A2F63883CCA4}" name="Week 5.3"/>
    <tableColumn id="7" xr3:uid="{EE47AD4E-332C-4005-84B4-EBA90D7D3B7E}" name="Week 6.3"/>
    <tableColumn id="8" xr3:uid="{FC48B5F1-932D-45B5-A12D-2301E583E8D3}" name="Week 7.3"/>
    <tableColumn id="9" xr3:uid="{CCD25859-DD8B-494D-AACA-0F5860C93274}" name="Week 8.3"/>
    <tableColumn id="10" xr3:uid="{45B38156-132E-4DCC-B47B-171820A1650A}" name="Week 9.3"/>
    <tableColumn id="11" xr3:uid="{4922C2DF-D3E8-4148-A892-EE59AB9B5330}" name="Week 10.3"/>
    <tableColumn id="12" xr3:uid="{F5E2B2DC-F187-42B6-BCF2-7F181DB5E2BF}" name="Week 11.3"/>
    <tableColumn id="13" xr3:uid="{6B86A31F-97E3-407D-8A90-91332DBEA7E0}" name="Week 12.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BCBEC1-47A6-4337-98EF-0D164B821B3E}" name="PlayerSoloGold" displayName="PlayerSoloGold" ref="A1:P14" totalsRowShown="0">
  <autoFilter ref="A1:P14" xr:uid="{0213B5F3-81D7-4CF5-99D0-A2A1FE6D6E56}">
    <filterColumn colId="3">
      <filters>
        <filter val="12"/>
      </filters>
    </filterColumn>
  </autoFilter>
  <sortState xmlns:xlrd2="http://schemas.microsoft.com/office/spreadsheetml/2017/richdata2" ref="A2:P14">
    <sortCondition ref="A1:A14"/>
  </sortState>
  <tableColumns count="16">
    <tableColumn id="14" xr3:uid="{C0E303C4-5E52-4535-9BC5-34264E7037F4}" name="Time" dataDxfId="35">
      <calculatedColumnFormula>SUM(PlayerSoloGold[[#This Row],[Week 1.1]:[Week 12.1]])</calculatedColumnFormula>
    </tableColumn>
    <tableColumn id="15" xr3:uid="{AB2907F8-5B5C-4B71-B3DF-832EA23546FA}" name=" - " dataDxfId="34"/>
    <tableColumn id="1" xr3:uid="{485C990E-8D14-4959-8E8B-230EF2EB361F}" name="Player" dataDxfId="33"/>
    <tableColumn id="16" xr3:uid="{B9B97188-2F0F-43EE-B2F2-6D984B58365A}" name="Count" dataDxfId="32">
      <calculatedColumnFormula>COUNT(PlayerSoloGold[[#This Row],[Week 1.1]:[Week 12.1]])</calculatedColumnFormula>
    </tableColumn>
    <tableColumn id="2" xr3:uid="{29B89749-5D6D-4B3C-885F-DDAD6E225DE0}" name="Week 1.1"/>
    <tableColumn id="7" xr3:uid="{77B072EE-A98E-49AC-A16C-E6C3DBE54653}" name="Week 2.1"/>
    <tableColumn id="8" xr3:uid="{D5200E41-AFC5-4272-8AFA-39B79F671911}" name="Week 3.1"/>
    <tableColumn id="4" xr3:uid="{CB37FB7E-E137-4D42-9640-D33737CA6DF8}" name="Week 4.1"/>
    <tableColumn id="9" xr3:uid="{80837C2F-ADF2-4086-BF47-A11C4D39A562}" name="Week 5.1"/>
    <tableColumn id="10" xr3:uid="{FB620D38-94E4-4BCD-8E85-E66ACD28F296}" name="Week 6.1"/>
    <tableColumn id="11" xr3:uid="{8688C9C0-9983-4286-8830-CCE174D07795}" name="Week 7.1"/>
    <tableColumn id="12" xr3:uid="{773ABBD6-E740-4198-B2C6-BB243193A9E5}" name="Week 8.1"/>
    <tableColumn id="13" xr3:uid="{E91AE4F7-8DFF-431E-A152-82C2C11DBF26}" name="Week 9.1"/>
    <tableColumn id="3" xr3:uid="{11CE6228-67B8-475F-B91F-B48A309D381A}" name="Week 10.1"/>
    <tableColumn id="5" xr3:uid="{5CAB9141-E464-41E9-9FC2-597634B425FA}" name="Week 11.1"/>
    <tableColumn id="6" xr3:uid="{26161777-AA4E-4B65-8415-8FC8FF066CBB}" name="Week 12.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DD4FB4A-D2C3-4C40-9A02-6FFE5FFD4E5D}" name="TeamDuoPlat" displayName="TeamDuoPlat" ref="A1:P5" totalsRowShown="0">
  <autoFilter ref="A1:P5" xr:uid="{C45A022A-2C5B-4348-A3AD-A2823E8488C9}">
    <filterColumn colId="3">
      <filters>
        <filter val="12"/>
      </filters>
    </filterColumn>
  </autoFilter>
  <tableColumns count="16">
    <tableColumn id="14" xr3:uid="{BBBB311B-6407-4BB3-8A3B-31794DD84808}" name="Time" dataDxfId="31">
      <calculatedColumnFormula>SUM(TeamDuoPlat[[#This Row],[Week 1.2]:[Week 12.2]])</calculatedColumnFormula>
    </tableColumn>
    <tableColumn id="15" xr3:uid="{2F0FF602-925F-434B-84ED-5585589CBD0D}" name=" - " dataDxfId="30"/>
    <tableColumn id="1" xr3:uid="{4F0E8219-F8B1-4666-9AFF-6CCB2CD11D92}" name="Team" dataDxfId="29"/>
    <tableColumn id="16" xr3:uid="{98CBDD91-E36A-461E-B6D4-ECBB8F883286}" name="Count" dataDxfId="28">
      <calculatedColumnFormula>COUNT(TeamDuoPlat[[#This Row],[Week 1.2]:[Week 12.2]])</calculatedColumnFormula>
    </tableColumn>
    <tableColumn id="5" xr3:uid="{9445358A-CE3A-4995-990E-20BD3AADC83F}" name="Week 1.2"/>
    <tableColumn id="6" xr3:uid="{666DDA40-4BF4-4587-9870-FFA7A88D6936}" name="Week 2.2"/>
    <tableColumn id="7" xr3:uid="{E16EA335-AC55-4A46-96C2-0392B8A87600}" name="Week 3.2"/>
    <tableColumn id="8" xr3:uid="{61757882-1ACA-4012-B9E9-74F1B0AA0640}" name="Week 4.2"/>
    <tableColumn id="9" xr3:uid="{B845B0F4-9F5B-4185-9767-04FA774CA570}" name="Week 5.2"/>
    <tableColumn id="4" xr3:uid="{23811428-35E7-478A-A409-589A21D99FBE}" name="Week 6.2"/>
    <tableColumn id="10" xr3:uid="{E3B9C5B4-DC09-41B3-92CB-7B3A2D68CE6D}" name="Week 7.2"/>
    <tableColumn id="11" xr3:uid="{C3AE90E9-D93A-42A7-A0AE-3E6591986DF2}" name="Week 8.2"/>
    <tableColumn id="12" xr3:uid="{6C6D61BB-DBA0-4523-A792-6F4ACB958044}" name="Week 9.2"/>
    <tableColumn id="2" xr3:uid="{960EA130-330A-4FB7-B6C4-5AD1A4FB22D8}" name="Week 10.2"/>
    <tableColumn id="13" xr3:uid="{80440BD5-D849-4F48-831C-C84AD44BABF9}" name="Week 11.2"/>
    <tableColumn id="3" xr3:uid="{92371A91-AE0E-4B9D-944C-F1A92E137911}" name="Week 12.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55440E-2BF1-4755-9875-5D782D3A5970}" name="TeamDuoGold" displayName="TeamDuoGold" ref="A1:P11" totalsRowShown="0">
  <autoFilter ref="A1:P11" xr:uid="{5CEA7086-23CA-4AB4-A291-7946F8893CDB}">
    <filterColumn colId="3">
      <filters>
        <filter val="12"/>
      </filters>
    </filterColumn>
  </autoFilter>
  <sortState xmlns:xlrd2="http://schemas.microsoft.com/office/spreadsheetml/2017/richdata2" ref="A2:P11">
    <sortCondition ref="A1:A11"/>
  </sortState>
  <tableColumns count="16">
    <tableColumn id="14" xr3:uid="{F5AB3B8C-EF21-450C-AF3D-AF9E7D95F75D}" name="Time" dataDxfId="27">
      <calculatedColumnFormula>SUM(TeamDuoGold[[#This Row],[Week 1.2]:[Week 12.2]])</calculatedColumnFormula>
    </tableColumn>
    <tableColumn id="15" xr3:uid="{8B16B390-91B1-49E9-8D4E-F02A89EF9AC6}" name=" - " dataDxfId="26"/>
    <tableColumn id="1" xr3:uid="{0A658949-4776-4FAE-86C7-5F2D6AD6D4C0}" name="Team" dataDxfId="25"/>
    <tableColumn id="16" xr3:uid="{0198948C-AE8D-482F-845F-97687505EF67}" name="Count" dataDxfId="24">
      <calculatedColumnFormula>COUNT(TeamDuoGold[[#This Row],[Week 1.2]:[Week 12.2]])</calculatedColumnFormula>
    </tableColumn>
    <tableColumn id="3" xr3:uid="{1F7B410C-7460-4724-ACC4-3B3BC13E315C}" name="Week 1.2"/>
    <tableColumn id="2" xr3:uid="{68B9793C-C494-449E-A99C-57E1A201FB2A}" name="Week 2.2"/>
    <tableColumn id="4" xr3:uid="{9A66B7ED-5337-43BF-B598-967A119D983F}" name="Week 3.2"/>
    <tableColumn id="5" xr3:uid="{F02C6786-BD1E-47D5-944E-DDB0ECCA58F3}" name="Week 4.2"/>
    <tableColumn id="6" xr3:uid="{87E78FCF-F7F4-4416-B766-9088832A7F92}" name="Week 5.2"/>
    <tableColumn id="7" xr3:uid="{24716C08-C98D-41D7-8C29-9F7A83FFF135}" name="Week 6.2"/>
    <tableColumn id="8" xr3:uid="{7E968BC1-C42F-4296-A679-D0F3DC124342}" name="Week 7.2"/>
    <tableColumn id="9" xr3:uid="{BE8288AC-A27F-4A88-835E-08047C28AC68}" name="Week 8.2"/>
    <tableColumn id="10" xr3:uid="{1FDF0146-2EB2-489A-929A-065816A0EFDA}" name="Week 9.2"/>
    <tableColumn id="11" xr3:uid="{929BB7A4-F951-4203-9728-24739D0AFE84}" name="Week 10.2"/>
    <tableColumn id="12" xr3:uid="{4B1E01E1-EF6D-4A2D-B21F-E42560FFF717}" name="Week 11.2"/>
    <tableColumn id="13" xr3:uid="{8E76EC03-1291-4169-9A26-809FADFD4ED5}" name="Week 12.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5F097B0-9E13-4FDF-8D87-37D5C073D37F}" name="PlayerDuoPlat" displayName="PlayerDuoPlat" ref="A1:P7" totalsRowShown="0">
  <autoFilter ref="A1:P7" xr:uid="{4D6F920D-E5EA-42A8-81DB-6F6A74E8B830}">
    <filterColumn colId="3">
      <filters>
        <filter val="12"/>
      </filters>
    </filterColumn>
  </autoFilter>
  <sortState xmlns:xlrd2="http://schemas.microsoft.com/office/spreadsheetml/2017/richdata2" ref="A2:P7">
    <sortCondition ref="A2:A7"/>
    <sortCondition ref="C2:C7"/>
  </sortState>
  <tableColumns count="16">
    <tableColumn id="14" xr3:uid="{D5062B9F-CB2C-41C6-8B23-0F2975756D6F}" name="Time" dataDxfId="23">
      <calculatedColumnFormula>SUM(PlayerDuoPlat[[#This Row],[Week 1.2]:[Week 12.2]])</calculatedColumnFormula>
    </tableColumn>
    <tableColumn id="15" xr3:uid="{0B69C3F8-1E4F-4E23-9CED-D21C83937A84}" name=" - " dataDxfId="22"/>
    <tableColumn id="1" xr3:uid="{CB4B4803-60B1-434E-B528-08562E1265F0}" name="Player" dataDxfId="21"/>
    <tableColumn id="16" xr3:uid="{B4F56484-1ED5-433C-9359-E85238E03029}" name="Count" dataDxfId="20">
      <calculatedColumnFormula>COUNT(PlayerDuoPlat[[#This Row],[Week 1.2]:[Week 12.2]])</calculatedColumnFormula>
    </tableColumn>
    <tableColumn id="5" xr3:uid="{F0E9EF83-4E51-45D1-AF47-3298D1D40CD0}" name="Week 1.2"/>
    <tableColumn id="6" xr3:uid="{A67C8520-EB29-4945-9C14-415E9024BC23}" name="Week 2.2"/>
    <tableColumn id="7" xr3:uid="{5BF93CDC-2A26-4736-9602-5DB56EE0BF2C}" name="Week 3.2"/>
    <tableColumn id="8" xr3:uid="{1CB22CB2-AF8F-4CE8-B4E3-7A0AA219091B}" name="Week 4.2"/>
    <tableColumn id="9" xr3:uid="{A32E6BCA-ADA3-43B3-8F88-95CF91F41330}" name="Week 5.2"/>
    <tableColumn id="4" xr3:uid="{1654879D-C07B-4E93-8F51-592F83D342C6}" name="Week 6.2"/>
    <tableColumn id="10" xr3:uid="{790FD8ED-00DB-4DFD-AF1E-BFF4A02F9399}" name="Week 7.2"/>
    <tableColumn id="11" xr3:uid="{06578DC6-5840-44A8-B500-3DC1FACDE875}" name="Week 8.2"/>
    <tableColumn id="12" xr3:uid="{A1AE5DD9-5F0D-4F5A-A97A-966DE5682B6C}" name="Week 9.2"/>
    <tableColumn id="2" xr3:uid="{03252108-18C0-4312-B9F1-3C8FB6975029}" name="Week 10.2"/>
    <tableColumn id="13" xr3:uid="{8D5BE335-1BB3-4AC8-8255-96504DC839F2}" name="Week 11.2"/>
    <tableColumn id="3" xr3:uid="{85D690F3-F0A5-4C2D-A5EA-4BEF8AFB0A47}" name="Week 12.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205521-2CB8-431A-A07C-81330D99DE49}" name="PlayerDuoGold" displayName="PlayerDuoGold" ref="A1:P13" totalsRowShown="0">
  <autoFilter ref="A1:P13" xr:uid="{8B2E417C-476A-4C48-8CD1-D8EA5829C9A2}">
    <filterColumn colId="3">
      <filters>
        <filter val="12"/>
      </filters>
    </filterColumn>
  </autoFilter>
  <sortState xmlns:xlrd2="http://schemas.microsoft.com/office/spreadsheetml/2017/richdata2" ref="A2:P13">
    <sortCondition ref="A2:A13"/>
    <sortCondition ref="C2:C13"/>
  </sortState>
  <tableColumns count="16">
    <tableColumn id="14" xr3:uid="{65A65767-C0A4-43FF-9236-D58A1CE86E7E}" name="Time" dataDxfId="19">
      <calculatedColumnFormula>SUM(PlayerDuoGold[[#This Row],[Week 1.2]:[Week 12.2]])</calculatedColumnFormula>
    </tableColumn>
    <tableColumn id="15" xr3:uid="{7B038A94-46FE-470E-BD06-6A01BA362A00}" name=" - " dataDxfId="18"/>
    <tableColumn id="1" xr3:uid="{23EAE9E9-C26F-4F1A-B384-21B4536666C8}" name="Player" dataDxfId="17"/>
    <tableColumn id="16" xr3:uid="{8FF24A94-786D-469B-B967-884AAB2DC790}" name="Count" dataDxfId="16">
      <calculatedColumnFormula>COUNT(PlayerDuoGold[[#This Row],[Week 1.2]:[Week 12.2]])</calculatedColumnFormula>
    </tableColumn>
    <tableColumn id="3" xr3:uid="{DC2F9018-A5B2-407C-BEA0-58A045C1F1A0}" name="Week 1.2"/>
    <tableColumn id="2" xr3:uid="{ABAD80D8-674A-4062-A6EE-4E5EA4F55E15}" name="Week 2.2"/>
    <tableColumn id="4" xr3:uid="{E805FFBA-68D0-480C-9503-9A23BF61CA15}" name="Week 3.2"/>
    <tableColumn id="5" xr3:uid="{00900FD7-8A53-4918-8ADA-BA8679B47639}" name="Week 4.2"/>
    <tableColumn id="6" xr3:uid="{91159664-FA73-4B83-8676-9881835DCF8D}" name="Week 5.2"/>
    <tableColumn id="7" xr3:uid="{74316FDF-5492-40B8-B829-196528E2AF86}" name="Week 6.2"/>
    <tableColumn id="8" xr3:uid="{8D0993EB-FDE3-4144-812C-456B3C551EA6}" name="Week 7.2"/>
    <tableColumn id="9" xr3:uid="{8FCAC193-F0D7-418B-B835-2CA3C608FBA2}" name="Week 8.2"/>
    <tableColumn id="10" xr3:uid="{E6DD3FAA-4F4E-4E57-A22A-68FEF610AAE4}" name="Week 9.2"/>
    <tableColumn id="11" xr3:uid="{798573E0-E321-408B-974D-08A79E98BE69}" name="Week 10.2"/>
    <tableColumn id="12" xr3:uid="{728B6405-81B0-4786-959E-9BED9C9EE224}" name="Week 11.2"/>
    <tableColumn id="13" xr3:uid="{DA303087-D731-459F-8BBE-CEA2AAFF5173}" name="Week 12.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C7F8F3A-D1B8-4A44-BECD-63115591B1D2}" name="TeamTrioPlat" displayName="TeamTrioPlat" ref="A1:P4" totalsRowShown="0">
  <autoFilter ref="A1:P4" xr:uid="{B3FE7FB6-CBC1-4FBF-99C6-2FD6FB69E228}">
    <filterColumn colId="3">
      <filters>
        <filter val="12"/>
      </filters>
    </filterColumn>
  </autoFilter>
  <tableColumns count="16">
    <tableColumn id="14" xr3:uid="{9209F752-D289-4CC9-B957-44F115BE91E0}" name="Time" dataDxfId="15">
      <calculatedColumnFormula>SUM(TeamTrioPlat[[#This Row],[Week 1.3]:[Week 12.3]])</calculatedColumnFormula>
    </tableColumn>
    <tableColumn id="15" xr3:uid="{8C167D86-65BB-4CFB-8988-E1F59E981953}" name=" - " dataDxfId="14"/>
    <tableColumn id="1" xr3:uid="{9A5FA0FD-B3D6-47BD-8EE0-83AD3B57ACDB}" name="Team" dataDxfId="13"/>
    <tableColumn id="16" xr3:uid="{7BEAE252-F769-4970-BB2F-B985A35AA199}" name="Count" dataDxfId="12">
      <calculatedColumnFormula>COUNT(TeamTrioPlat[[#This Row],[Week 1.3]:[Week 12.3]])</calculatedColumnFormula>
    </tableColumn>
    <tableColumn id="2" xr3:uid="{03ADC8ED-CE55-4240-87BA-0FACFBD7C8A8}" name="Week 1.3"/>
    <tableColumn id="3" xr3:uid="{5AA8D001-9972-4F4D-9614-37E45F95974E}" name="Week 2.3"/>
    <tableColumn id="4" xr3:uid="{19F9091A-1971-415F-ADC6-5B0A6DA0B5A1}" name="Week 3.3"/>
    <tableColumn id="5" xr3:uid="{9E5666AE-116D-4E24-A2E8-276BE73102BA}" name="Week 4.3"/>
    <tableColumn id="6" xr3:uid="{9BFB11E4-9E67-4DFD-BC2E-8F2FE3D385D9}" name="Week 5.3"/>
    <tableColumn id="7" xr3:uid="{A3AB7512-2669-475D-B683-413BC0ED25E0}" name="Week 6.3"/>
    <tableColumn id="8" xr3:uid="{24BD6D8C-7C00-46A8-8C9B-0ACEE684D6BE}" name="Week 7.3"/>
    <tableColumn id="9" xr3:uid="{BEADD126-ECAB-47B4-BB2A-195D1BEA6921}" name="Week 8.3"/>
    <tableColumn id="10" xr3:uid="{3987E2A8-FB9C-432C-9FD2-3E891102DB63}" name="Week 9.3"/>
    <tableColumn id="11" xr3:uid="{2E5A25AD-EBC4-4E97-B22A-669351989898}" name="Week 10.3"/>
    <tableColumn id="12" xr3:uid="{8ED1DF58-2260-4AED-87F9-04C9DDC649DE}" name="Week 11.3"/>
    <tableColumn id="13" xr3:uid="{A380A213-95D6-437B-95BD-494E407829A8}" name="Week 12.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A3ED48-1452-40A3-A01F-91126846B805}" name="TeamTrioGold" displayName="TeamTrioGold" ref="A1:P9" totalsRowShown="0">
  <autoFilter ref="A1:P9" xr:uid="{72F7AD48-B9AB-4A70-A961-4A9A4F269BEB}">
    <filterColumn colId="3">
      <filters>
        <filter val="12"/>
      </filters>
    </filterColumn>
  </autoFilter>
  <tableColumns count="16">
    <tableColumn id="14" xr3:uid="{2E36F7A4-55A9-4E98-ADC9-BACA8A6906E2}" name="Time" dataDxfId="11">
      <calculatedColumnFormula>SUM(TeamTrioGold[[#This Row],[Week 1.3]:[Week 12.3]])</calculatedColumnFormula>
    </tableColumn>
    <tableColumn id="15" xr3:uid="{AE5C5FFA-D73E-483A-B303-46658DE4C690}" name=" - " dataDxfId="10"/>
    <tableColumn id="1" xr3:uid="{22023D42-D886-44FA-AB03-1E8D40329252}" name="Team" dataDxfId="9"/>
    <tableColumn id="16" xr3:uid="{444ED8CD-8744-4878-89BC-D642F8ADE20A}" name="Count" dataDxfId="8">
      <calculatedColumnFormula>COUNT(TeamTrioGold[[#This Row],[Week 1.3]:[Week 12.3]])</calculatedColumnFormula>
    </tableColumn>
    <tableColumn id="2" xr3:uid="{8F9DFB7B-0627-4B0B-8B31-499CE8B34F87}" name="Week 1.3"/>
    <tableColumn id="3" xr3:uid="{BE949AA6-C7AA-4BF9-B341-E305AC0CFE55}" name="Week 2.3"/>
    <tableColumn id="4" xr3:uid="{7E7A27A6-52E9-4D17-BDA8-1DC328BD47C7}" name="Week 3.3"/>
    <tableColumn id="5" xr3:uid="{0B2DFBC5-02C3-4EC5-8494-7662F1C02870}" name="Week 4.3"/>
    <tableColumn id="6" xr3:uid="{2978888C-1608-4844-A458-4B7DE2CCDF71}" name="Week 5.3"/>
    <tableColumn id="7" xr3:uid="{5B1052D3-ACAC-4481-A101-17CDBD544D4B}" name="Week 6.3"/>
    <tableColumn id="8" xr3:uid="{24453174-49F0-44EA-B64E-BB05174E78C4}" name="Week 7.3"/>
    <tableColumn id="9" xr3:uid="{2036DE39-54DB-4804-B58E-36DC3D324A12}" name="Week 8.3"/>
    <tableColumn id="10" xr3:uid="{CA3210B7-B77B-4088-A1C1-ECF23AC14C71}" name="Week 9.3"/>
    <tableColumn id="11" xr3:uid="{4C57C798-6AA7-4D7C-9055-1D748AB7AB88}" name="Week 10.3"/>
    <tableColumn id="12" xr3:uid="{EE9A9D0E-653E-41E4-BB99-D2E6D5B88506}" name="Week 11.3"/>
    <tableColumn id="13" xr3:uid="{79CE192E-BC36-4CF7-A87E-26943A66D19F}" name="Week 12.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CCD22D-4082-4732-B18C-4D7E5FE3C475}" name="PlayerTrioPlat" displayName="PlayerTrioPlat" ref="A1:P7" totalsRowShown="0">
  <autoFilter ref="A1:P7" xr:uid="{805F57DB-0C01-468D-8318-903247824207}">
    <filterColumn colId="3">
      <filters>
        <filter val="12"/>
      </filters>
    </filterColumn>
  </autoFilter>
  <tableColumns count="16">
    <tableColumn id="14" xr3:uid="{29D276EE-B754-4410-8D03-2A02FC307066}" name="Time" dataDxfId="7">
      <calculatedColumnFormula>SUM(PlayerTrioPlat[[#This Row],[Week 1.3]:[Week 12.3]])</calculatedColumnFormula>
    </tableColumn>
    <tableColumn id="15" xr3:uid="{F7BD11B1-4DF8-4558-BF51-93C963A3ED4F}" name=" - " dataDxfId="6"/>
    <tableColumn id="1" xr3:uid="{73428E45-7877-4401-ABF0-63CA4A8AF714}" name="Player" dataDxfId="5"/>
    <tableColumn id="16" xr3:uid="{BE3BE880-EADD-4FD5-BDC0-BDC0B62956F1}" name="Count" dataDxfId="4">
      <calculatedColumnFormula>COUNT(PlayerTrioPlat[[#This Row],[Week 1.3]:[Week 12.3]])</calculatedColumnFormula>
    </tableColumn>
    <tableColumn id="2" xr3:uid="{8BDC297F-0966-4F24-8645-051570793FD8}" name="Week 1.3"/>
    <tableColumn id="3" xr3:uid="{AB15AC5E-8C73-4A96-86F7-1F75D901B3B0}" name="Week 2.3"/>
    <tableColumn id="4" xr3:uid="{2C83A7E8-118A-4B88-8608-BA6F9ABCFE97}" name="Week 3.3"/>
    <tableColumn id="5" xr3:uid="{15792DFA-90ED-4729-AAE4-7DF880DB3195}" name="Week 4.3"/>
    <tableColumn id="6" xr3:uid="{BF03E779-81C6-46DE-AB94-0053E897922B}" name="Week 5.3"/>
    <tableColumn id="7" xr3:uid="{92F86599-6230-47D9-95D5-8B4414149DFA}" name="Week 6.3"/>
    <tableColumn id="8" xr3:uid="{479F24AD-0A29-4782-8D91-6265798DF764}" name="Week 7.3"/>
    <tableColumn id="9" xr3:uid="{66F13A01-73D5-46E0-B001-E3469EEDB80D}" name="Week 8.3"/>
    <tableColumn id="10" xr3:uid="{8A6ADDAF-ECD8-4F98-BB72-9FD6166E3436}" name="Week 9.3"/>
    <tableColumn id="11" xr3:uid="{07758BDB-15CA-46D7-A570-878FA8AA526D}" name="Week 10.3"/>
    <tableColumn id="12" xr3:uid="{4B84295A-2E57-4C60-948F-C7943C9134A4}" name="Week 11.3"/>
    <tableColumn id="13" xr3:uid="{1C050E9E-1690-4228-BF65-95EFF3C8A63A}" name="Week 12.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2286-EA67-47A6-8310-9DC8D2C1FCB5}">
  <dimension ref="A1:F3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2.5703125" bestFit="1" customWidth="1"/>
    <col min="3" max="6" width="12" bestFit="1" customWidth="1"/>
  </cols>
  <sheetData>
    <row r="1" spans="1:6" x14ac:dyDescent="0.25">
      <c r="A1" t="s">
        <v>0</v>
      </c>
      <c r="B1" t="s">
        <v>9</v>
      </c>
      <c r="C1" t="s">
        <v>12</v>
      </c>
      <c r="D1" t="s">
        <v>18</v>
      </c>
      <c r="E1" t="s">
        <v>38</v>
      </c>
      <c r="F1" t="s">
        <v>44</v>
      </c>
    </row>
    <row r="2" spans="1:6" x14ac:dyDescent="0.25">
      <c r="A2" s="1" t="s">
        <v>15</v>
      </c>
      <c r="B2">
        <v>3.920138888888889E-2</v>
      </c>
      <c r="D2">
        <v>3.4594907407407408E-2</v>
      </c>
    </row>
    <row r="3" spans="1:6" x14ac:dyDescent="0.25">
      <c r="A3" s="1" t="s">
        <v>26</v>
      </c>
      <c r="C3">
        <v>3.3981481481481481E-2</v>
      </c>
      <c r="E3">
        <v>4.0810185185185185E-2</v>
      </c>
      <c r="F3">
        <v>2.9074074074074075E-2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1943-B686-49F1-8624-A102A2CA543A}">
  <dimension ref="A1:P12"/>
  <sheetViews>
    <sheetView workbookViewId="0">
      <selection activeCell="H5" sqref="H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3" width="12" bestFit="1" customWidth="1"/>
    <col min="14" max="18" width="12.5703125" bestFit="1" customWidth="1"/>
  </cols>
  <sheetData>
    <row r="1" spans="1:16" x14ac:dyDescent="0.25">
      <c r="A1" t="s">
        <v>76</v>
      </c>
      <c r="B1" t="s">
        <v>77</v>
      </c>
      <c r="C1" t="s">
        <v>0</v>
      </c>
      <c r="D1" t="s">
        <v>78</v>
      </c>
      <c r="E1" t="s">
        <v>23</v>
      </c>
      <c r="F1" t="s">
        <v>27</v>
      </c>
      <c r="G1" t="s">
        <v>31</v>
      </c>
      <c r="H1" t="s">
        <v>33</v>
      </c>
      <c r="I1" t="s">
        <v>36</v>
      </c>
      <c r="J1" t="s">
        <v>37</v>
      </c>
      <c r="K1" t="s">
        <v>43</v>
      </c>
      <c r="L1" t="s">
        <v>46</v>
      </c>
      <c r="M1" t="s">
        <v>49</v>
      </c>
      <c r="N1" t="s">
        <v>50</v>
      </c>
      <c r="O1" t="s">
        <v>52</v>
      </c>
      <c r="P1" t="s">
        <v>53</v>
      </c>
    </row>
    <row r="2" spans="1:16" hidden="1" x14ac:dyDescent="0.25">
      <c r="A2" s="2">
        <f>SUM(PlayerTrioGold[[#This Row],[Week 1.3]:[Week 12.3]])</f>
        <v>3.9594907407407405E-2</v>
      </c>
      <c r="B2" s="1" t="s">
        <v>77</v>
      </c>
      <c r="C2" s="1" t="s">
        <v>16</v>
      </c>
      <c r="D2" s="1">
        <f>COUNT(PlayerTrioGold[[#This Row],[Week 1.3]:[Week 12.3]])</f>
        <v>3</v>
      </c>
      <c r="E2">
        <v>1.3692129629629629E-2</v>
      </c>
      <c r="F2">
        <v>1.4178240740740741E-2</v>
      </c>
      <c r="N2">
        <v>1.1724537037037035E-2</v>
      </c>
    </row>
    <row r="3" spans="1:16" x14ac:dyDescent="0.25">
      <c r="A3" s="2">
        <f>SUM(PlayerTrioGold[[#This Row],[Week 1.3]:[Week 12.3]])</f>
        <v>0.19707175925925924</v>
      </c>
      <c r="B3" s="1" t="s">
        <v>77</v>
      </c>
      <c r="C3" s="1" t="s">
        <v>8</v>
      </c>
      <c r="D3" s="1">
        <f>COUNT(PlayerTrioGold[[#This Row],[Week 1.3]:[Week 12.3]])</f>
        <v>12</v>
      </c>
      <c r="E3">
        <v>1.40625E-2</v>
      </c>
      <c r="F3">
        <v>1.4988425925925926E-2</v>
      </c>
      <c r="G3">
        <v>1.6331018518518519E-2</v>
      </c>
      <c r="H3">
        <v>1.5717592592592592E-2</v>
      </c>
      <c r="I3">
        <v>1.8726851851851852E-2</v>
      </c>
      <c r="J3">
        <v>2.0104166666666666E-2</v>
      </c>
      <c r="K3">
        <v>1.5462962962962963E-2</v>
      </c>
      <c r="L3">
        <v>1.3715277777777778E-2</v>
      </c>
      <c r="M3">
        <v>1.6736111111111111E-2</v>
      </c>
      <c r="N3">
        <v>1.7754629629629631E-2</v>
      </c>
      <c r="O3">
        <v>1.4247685185185184E-2</v>
      </c>
      <c r="P3">
        <v>1.9224537037037037E-2</v>
      </c>
    </row>
    <row r="4" spans="1:16" hidden="1" x14ac:dyDescent="0.25">
      <c r="A4" s="2">
        <f>SUM(PlayerTrioGold[[#This Row],[Week 1.3]:[Week 12.3]])</f>
        <v>2.5787037037037035E-2</v>
      </c>
      <c r="B4" s="1" t="s">
        <v>77</v>
      </c>
      <c r="C4" s="1" t="s">
        <v>15</v>
      </c>
      <c r="D4" s="1">
        <f>COUNT(PlayerTrioGold[[#This Row],[Week 1.3]:[Week 12.3]])</f>
        <v>2</v>
      </c>
      <c r="E4">
        <v>1.40625E-2</v>
      </c>
      <c r="N4">
        <v>1.1724537037037035E-2</v>
      </c>
    </row>
    <row r="5" spans="1:16" x14ac:dyDescent="0.25">
      <c r="A5" s="2">
        <f>SUM(PlayerTrioGold[[#This Row],[Week 1.3]:[Week 12.3]])</f>
        <v>0.19687499999999999</v>
      </c>
      <c r="B5" s="1" t="s">
        <v>77</v>
      </c>
      <c r="C5" s="1" t="s">
        <v>14</v>
      </c>
      <c r="D5" s="1">
        <f>COUNT(PlayerTrioGold[[#This Row],[Week 1.3]:[Week 12.3]])</f>
        <v>12</v>
      </c>
      <c r="E5">
        <v>1.4675925925925926E-2</v>
      </c>
      <c r="F5">
        <v>1.4178240740740741E-2</v>
      </c>
      <c r="G5">
        <v>1.6331018518518519E-2</v>
      </c>
      <c r="H5">
        <v>1.5717592592592592E-2</v>
      </c>
      <c r="I5">
        <v>1.8726851851851852E-2</v>
      </c>
      <c r="J5">
        <v>2.0104166666666666E-2</v>
      </c>
      <c r="K5">
        <v>1.5462962962962963E-2</v>
      </c>
      <c r="L5">
        <v>1.3715277777777778E-2</v>
      </c>
      <c r="M5">
        <v>1.6736111111111111E-2</v>
      </c>
      <c r="N5">
        <v>1.7754629629629631E-2</v>
      </c>
      <c r="O5">
        <v>1.4247685185185184E-2</v>
      </c>
      <c r="P5">
        <v>1.9224537037037037E-2</v>
      </c>
    </row>
    <row r="6" spans="1:16" hidden="1" x14ac:dyDescent="0.25">
      <c r="A6" s="2">
        <f>SUM(PlayerTrioGold[[#This Row],[Week 1.3]:[Week 12.3]])</f>
        <v>3.9594907407407405E-2</v>
      </c>
      <c r="B6" s="1" t="s">
        <v>77</v>
      </c>
      <c r="C6" s="1" t="s">
        <v>26</v>
      </c>
      <c r="D6" s="1">
        <f>COUNT(PlayerTrioGold[[#This Row],[Week 1.3]:[Week 12.3]])</f>
        <v>3</v>
      </c>
      <c r="E6">
        <v>1.3692129629629629E-2</v>
      </c>
      <c r="F6">
        <v>1.4178240740740741E-2</v>
      </c>
      <c r="N6">
        <v>1.1724537037037035E-2</v>
      </c>
    </row>
    <row r="7" spans="1:16" hidden="1" x14ac:dyDescent="0.25">
      <c r="A7" s="2">
        <f>SUM(PlayerTrioGold[[#This Row],[Week 1.3]:[Week 12.3]])</f>
        <v>6.1261574074074072E-2</v>
      </c>
      <c r="B7" s="1" t="s">
        <v>77</v>
      </c>
      <c r="C7" s="1" t="s">
        <v>21</v>
      </c>
      <c r="D7" s="1">
        <f>COUNT(PlayerTrioGold[[#This Row],[Week 1.3]:[Week 12.3]])</f>
        <v>4</v>
      </c>
      <c r="E7">
        <v>1.5300925925925926E-2</v>
      </c>
      <c r="F7">
        <v>1.4212962962962962E-2</v>
      </c>
      <c r="G7">
        <v>1.6562500000000001E-2</v>
      </c>
      <c r="H7">
        <v>1.5185185185185185E-2</v>
      </c>
    </row>
    <row r="8" spans="1:16" hidden="1" x14ac:dyDescent="0.25">
      <c r="A8" s="2">
        <f>SUM(PlayerTrioGold[[#This Row],[Week 1.3]:[Week 12.3]])</f>
        <v>2.97337962962963E-2</v>
      </c>
      <c r="B8" s="1" t="s">
        <v>77</v>
      </c>
      <c r="C8" s="1" t="s">
        <v>24</v>
      </c>
      <c r="D8" s="1">
        <f>COUNT(PlayerTrioGold[[#This Row],[Week 1.3]:[Week 12.3]])</f>
        <v>2</v>
      </c>
      <c r="E8">
        <v>1.5300925925925926E-2</v>
      </c>
      <c r="I8">
        <v>1.4432870370370372E-2</v>
      </c>
    </row>
    <row r="9" spans="1:16" x14ac:dyDescent="0.25">
      <c r="A9" s="2">
        <f>SUM(PlayerTrioGold[[#This Row],[Week 1.3]:[Week 12.3]])</f>
        <v>0.19707175925925924</v>
      </c>
      <c r="B9" s="1" t="s">
        <v>77</v>
      </c>
      <c r="C9" s="1" t="s">
        <v>20</v>
      </c>
      <c r="D9" s="1">
        <f>COUNT(PlayerTrioGold[[#This Row],[Week 1.3]:[Week 12.3]])</f>
        <v>12</v>
      </c>
      <c r="E9">
        <v>1.40625E-2</v>
      </c>
      <c r="F9">
        <v>1.4988425925925926E-2</v>
      </c>
      <c r="G9">
        <v>1.6331018518518519E-2</v>
      </c>
      <c r="H9">
        <v>1.5717592592592592E-2</v>
      </c>
      <c r="I9">
        <v>1.8726851851851852E-2</v>
      </c>
      <c r="J9">
        <v>2.0104166666666666E-2</v>
      </c>
      <c r="K9">
        <v>1.5462962962962963E-2</v>
      </c>
      <c r="L9">
        <v>1.3715277777777778E-2</v>
      </c>
      <c r="M9">
        <v>1.6736111111111111E-2</v>
      </c>
      <c r="N9">
        <v>1.7754629629629631E-2</v>
      </c>
      <c r="O9">
        <v>1.4247685185185184E-2</v>
      </c>
      <c r="P9">
        <v>1.9224537037037037E-2</v>
      </c>
    </row>
    <row r="10" spans="1:16" hidden="1" x14ac:dyDescent="0.25">
      <c r="A10" s="2">
        <f>SUM(PlayerTrioGold[[#This Row],[Week 1.3]:[Week 12.3]])</f>
        <v>7.5694444444444439E-2</v>
      </c>
      <c r="B10" s="1" t="s">
        <v>77</v>
      </c>
      <c r="C10" s="1" t="s">
        <v>29</v>
      </c>
      <c r="D10" s="1">
        <f>COUNT(PlayerTrioGold[[#This Row],[Week 1.3]:[Week 12.3]])</f>
        <v>5</v>
      </c>
      <c r="E10">
        <v>1.5300925925925926E-2</v>
      </c>
      <c r="F10">
        <v>1.4212962962962962E-2</v>
      </c>
      <c r="G10">
        <v>1.6562500000000001E-2</v>
      </c>
      <c r="H10">
        <v>1.5185185185185185E-2</v>
      </c>
      <c r="I10">
        <v>1.4432870370370372E-2</v>
      </c>
    </row>
    <row r="11" spans="1:16" hidden="1" x14ac:dyDescent="0.25">
      <c r="A11" s="2">
        <f>SUM(PlayerTrioGold[[#This Row],[Week 1.3]:[Week 12.3]])</f>
        <v>6.039351851851852E-2</v>
      </c>
      <c r="B11" s="1" t="s">
        <v>77</v>
      </c>
      <c r="C11" s="1" t="s">
        <v>55</v>
      </c>
      <c r="D11" s="1">
        <f>COUNT(PlayerTrioGold[[#This Row],[Week 1.3]:[Week 12.3]])</f>
        <v>4</v>
      </c>
      <c r="F11">
        <v>1.4212962962962962E-2</v>
      </c>
      <c r="G11">
        <v>1.6562500000000001E-2</v>
      </c>
      <c r="H11">
        <v>1.5185185185185185E-2</v>
      </c>
      <c r="I11">
        <v>1.4432870370370372E-2</v>
      </c>
    </row>
    <row r="12" spans="1:16" hidden="1" x14ac:dyDescent="0.25">
      <c r="A12" s="2">
        <f>SUM(PlayerTrioGold[[#This Row],[Week 1.3]:[Week 12.3]])</f>
        <v>1.3692129629629629E-2</v>
      </c>
      <c r="B12" s="1" t="s">
        <v>77</v>
      </c>
      <c r="C12" s="1" t="s">
        <v>2</v>
      </c>
      <c r="D12" s="1">
        <f>COUNT(PlayerTrioGold[[#This Row],[Week 1.3]:[Week 12.3]])</f>
        <v>1</v>
      </c>
      <c r="E12">
        <v>1.3692129629629629E-2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B1B5-62F1-46D7-A648-FB5E36D1F1EB}">
  <dimension ref="A1:P14"/>
  <sheetViews>
    <sheetView workbookViewId="0">
      <selection activeCell="E11" sqref="E1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3" width="12" bestFit="1" customWidth="1"/>
    <col min="14" max="16" width="12.5703125" bestFit="1" customWidth="1"/>
    <col min="17" max="18" width="12" bestFit="1" customWidth="1"/>
  </cols>
  <sheetData>
    <row r="1" spans="1:16" x14ac:dyDescent="0.25">
      <c r="A1" t="s">
        <v>76</v>
      </c>
      <c r="B1" t="s">
        <v>77</v>
      </c>
      <c r="C1" t="s">
        <v>0</v>
      </c>
      <c r="D1" t="s">
        <v>78</v>
      </c>
      <c r="E1" t="s">
        <v>4</v>
      </c>
      <c r="F1" t="s">
        <v>12</v>
      </c>
      <c r="G1" t="s">
        <v>18</v>
      </c>
      <c r="H1" t="s">
        <v>7</v>
      </c>
      <c r="I1" t="s">
        <v>28</v>
      </c>
      <c r="J1" t="s">
        <v>34</v>
      </c>
      <c r="K1" t="s">
        <v>38</v>
      </c>
      <c r="L1" t="s">
        <v>44</v>
      </c>
      <c r="M1" t="s">
        <v>47</v>
      </c>
      <c r="N1" t="s">
        <v>6</v>
      </c>
      <c r="O1" t="s">
        <v>9</v>
      </c>
      <c r="P1" t="s">
        <v>11</v>
      </c>
    </row>
    <row r="2" spans="1:16" hidden="1" x14ac:dyDescent="0.25">
      <c r="A2" s="2">
        <f>SUM(PlayerSoloGold[[#This Row],[Week 1.1]:[Week 12.1]])</f>
        <v>1.7916666666666668E-2</v>
      </c>
      <c r="B2" s="1" t="s">
        <v>77</v>
      </c>
      <c r="C2" s="1" t="s">
        <v>39</v>
      </c>
      <c r="D2" s="1">
        <f>COUNT(PlayerSoloGold[[#This Row],[Week 1.1]:[Week 12.1]])</f>
        <v>1</v>
      </c>
      <c r="K2">
        <v>1.7916666666666668E-2</v>
      </c>
    </row>
    <row r="3" spans="1:16" hidden="1" x14ac:dyDescent="0.25">
      <c r="A3" s="2">
        <f>SUM(PlayerSoloGold[[#This Row],[Week 1.1]:[Week 12.1]])</f>
        <v>1.8587962962962962E-2</v>
      </c>
      <c r="B3" s="1" t="s">
        <v>77</v>
      </c>
      <c r="C3" s="1" t="s">
        <v>40</v>
      </c>
      <c r="D3" s="1">
        <f>COUNT(PlayerSoloGold[[#This Row],[Week 1.1]:[Week 12.1]])</f>
        <v>1</v>
      </c>
      <c r="K3">
        <v>1.8587962962962962E-2</v>
      </c>
    </row>
    <row r="4" spans="1:16" hidden="1" x14ac:dyDescent="0.25">
      <c r="A4" s="2">
        <f>SUM(PlayerSoloGold[[#This Row],[Week 1.1]:[Week 12.1]])</f>
        <v>1.9768518518518515E-2</v>
      </c>
      <c r="B4" s="1" t="s">
        <v>77</v>
      </c>
      <c r="C4" s="1" t="s">
        <v>26</v>
      </c>
      <c r="D4" s="1">
        <f>COUNT(PlayerSoloGold[[#This Row],[Week 1.1]:[Week 12.1]])</f>
        <v>1</v>
      </c>
      <c r="K4">
        <v>1.9768518518518515E-2</v>
      </c>
    </row>
    <row r="5" spans="1:16" hidden="1" x14ac:dyDescent="0.25">
      <c r="A5" s="2">
        <f>SUM(PlayerSoloGold[[#This Row],[Week 1.1]:[Week 12.1]])</f>
        <v>2.1099537037037038E-2</v>
      </c>
      <c r="B5" s="1" t="s">
        <v>77</v>
      </c>
      <c r="C5" s="1" t="s">
        <v>41</v>
      </c>
      <c r="D5" s="1">
        <f>COUNT(PlayerSoloGold[[#This Row],[Week 1.1]:[Week 12.1]])</f>
        <v>1</v>
      </c>
      <c r="K5">
        <v>2.1099537037037038E-2</v>
      </c>
    </row>
    <row r="6" spans="1:16" hidden="1" x14ac:dyDescent="0.25">
      <c r="A6" s="2">
        <f>SUM(PlayerSoloGold[[#This Row],[Week 1.1]:[Week 12.1]])</f>
        <v>2.8252314814814813E-2</v>
      </c>
      <c r="B6" s="1" t="s">
        <v>77</v>
      </c>
      <c r="C6" s="1" t="s">
        <v>29</v>
      </c>
      <c r="D6" s="1">
        <f>COUNT(PlayerSoloGold[[#This Row],[Week 1.1]:[Week 12.1]])</f>
        <v>1</v>
      </c>
      <c r="G6">
        <v>2.8252314814814813E-2</v>
      </c>
    </row>
    <row r="7" spans="1:16" hidden="1" x14ac:dyDescent="0.25">
      <c r="A7" s="2">
        <f>SUM(PlayerSoloGold[[#This Row],[Week 1.1]:[Week 12.1]])</f>
        <v>2.9062500000000002E-2</v>
      </c>
      <c r="B7" s="1" t="s">
        <v>77</v>
      </c>
      <c r="C7" s="1" t="s">
        <v>8</v>
      </c>
      <c r="D7" s="1">
        <f>COUNT(PlayerSoloGold[[#This Row],[Week 1.1]:[Week 12.1]])</f>
        <v>1</v>
      </c>
      <c r="H7">
        <v>2.9062500000000002E-2</v>
      </c>
    </row>
    <row r="8" spans="1:16" hidden="1" x14ac:dyDescent="0.25">
      <c r="A8" s="2">
        <f>SUM(PlayerSoloGold[[#This Row],[Week 1.1]:[Week 12.1]])</f>
        <v>8.2291666666666666E-2</v>
      </c>
      <c r="B8" s="1" t="s">
        <v>77</v>
      </c>
      <c r="C8" s="1" t="s">
        <v>25</v>
      </c>
      <c r="D8" s="1">
        <f>COUNT(PlayerSoloGold[[#This Row],[Week 1.1]:[Week 12.1]])</f>
        <v>1</v>
      </c>
      <c r="F8">
        <v>8.2291666666666666E-2</v>
      </c>
    </row>
    <row r="9" spans="1:16" hidden="1" x14ac:dyDescent="0.25">
      <c r="A9" s="2">
        <f>SUM(PlayerSoloGold[[#This Row],[Week 1.1]:[Week 12.1]])</f>
        <v>0.15599537037037037</v>
      </c>
      <c r="B9" s="1" t="s">
        <v>77</v>
      </c>
      <c r="C9" s="1" t="s">
        <v>14</v>
      </c>
      <c r="D9" s="1">
        <f>COUNT(PlayerSoloGold[[#This Row],[Week 1.1]:[Week 12.1]])</f>
        <v>8</v>
      </c>
      <c r="E9">
        <v>1.7719907407407406E-2</v>
      </c>
      <c r="F9">
        <v>1.9606481481481482E-2</v>
      </c>
      <c r="G9">
        <v>1.7685185185185182E-2</v>
      </c>
      <c r="H9">
        <v>2.1851851851851848E-2</v>
      </c>
      <c r="I9">
        <v>1.8819444444444448E-2</v>
      </c>
      <c r="J9">
        <v>2.3298611111111107E-2</v>
      </c>
      <c r="K9">
        <v>1.7685185185185182E-2</v>
      </c>
      <c r="L9">
        <v>1.9328703703703702E-2</v>
      </c>
    </row>
    <row r="10" spans="1:16" hidden="1" x14ac:dyDescent="0.25">
      <c r="A10" s="2">
        <f>SUM(PlayerSoloGold[[#This Row],[Week 1.1]:[Week 12.1]])</f>
        <v>0.22582175925925926</v>
      </c>
      <c r="B10" s="1" t="s">
        <v>77</v>
      </c>
      <c r="C10" s="1" t="s">
        <v>17</v>
      </c>
      <c r="D10" s="1">
        <f>COUNT(PlayerSoloGold[[#This Row],[Week 1.1]:[Week 12.1]])</f>
        <v>10</v>
      </c>
      <c r="E10">
        <v>2.6365740740740742E-2</v>
      </c>
      <c r="F10">
        <v>2.494212962962963E-2</v>
      </c>
      <c r="G10">
        <v>2.0185185185185184E-2</v>
      </c>
      <c r="H10">
        <v>2.6018518518518521E-2</v>
      </c>
      <c r="I10">
        <v>2.4432870370370369E-2</v>
      </c>
      <c r="J10">
        <v>2.5266203703703704E-2</v>
      </c>
      <c r="K10">
        <v>1.7071759259259259E-2</v>
      </c>
      <c r="L10">
        <v>1.8414351851851852E-2</v>
      </c>
      <c r="M10">
        <v>2.6238425925925925E-2</v>
      </c>
      <c r="N10">
        <v>1.6886574074074075E-2</v>
      </c>
    </row>
    <row r="11" spans="1:16" x14ac:dyDescent="0.25">
      <c r="A11" s="2">
        <f>SUM(PlayerSoloGold[[#This Row],[Week 1.1]:[Week 12.1]])</f>
        <v>0.23575231481481485</v>
      </c>
      <c r="B11" s="1" t="s">
        <v>77</v>
      </c>
      <c r="C11" s="1" t="s">
        <v>15</v>
      </c>
      <c r="D11" s="1">
        <f>COUNT(PlayerSoloGold[[#This Row],[Week 1.1]:[Week 12.1]])</f>
        <v>12</v>
      </c>
      <c r="E11">
        <v>1.9490740740740743E-2</v>
      </c>
      <c r="F11">
        <v>1.9016203703703705E-2</v>
      </c>
      <c r="G11">
        <v>1.6979166666666667E-2</v>
      </c>
      <c r="H11">
        <v>2.6273148148148153E-2</v>
      </c>
      <c r="I11">
        <v>2.238425925925926E-2</v>
      </c>
      <c r="J11">
        <v>2.0706018518518519E-2</v>
      </c>
      <c r="K11">
        <v>1.7789351851851851E-2</v>
      </c>
      <c r="L11">
        <v>1.8865740740740742E-2</v>
      </c>
      <c r="M11">
        <v>2.0914351851851851E-2</v>
      </c>
      <c r="N11">
        <v>1.5752314814814813E-2</v>
      </c>
      <c r="O11">
        <v>2.1446759259259259E-2</v>
      </c>
      <c r="P11">
        <v>1.6134259259259261E-2</v>
      </c>
    </row>
    <row r="12" spans="1:16" x14ac:dyDescent="0.25">
      <c r="A12" s="2">
        <f>SUM(PlayerSoloGold[[#This Row],[Week 1.1]:[Week 12.1]])</f>
        <v>0.26747685185185183</v>
      </c>
      <c r="B12" s="1" t="s">
        <v>77</v>
      </c>
      <c r="C12" s="1" t="s">
        <v>16</v>
      </c>
      <c r="D12" s="1">
        <f>COUNT(PlayerSoloGold[[#This Row],[Week 1.1]:[Week 12.1]])</f>
        <v>12</v>
      </c>
      <c r="E12">
        <v>2.0185185185185184E-2</v>
      </c>
      <c r="F12">
        <v>2.2268518518518521E-2</v>
      </c>
      <c r="G12">
        <v>1.8240740740740741E-2</v>
      </c>
      <c r="H12">
        <v>2.119212962962963E-2</v>
      </c>
      <c r="I12">
        <v>2.4756944444444443E-2</v>
      </c>
      <c r="J12">
        <v>2.4502314814814814E-2</v>
      </c>
      <c r="K12">
        <v>2.0682870370370372E-2</v>
      </c>
      <c r="L12">
        <v>2.1030092592592597E-2</v>
      </c>
      <c r="M12">
        <v>2.7557870370370368E-2</v>
      </c>
      <c r="N12">
        <v>1.894675925925926E-2</v>
      </c>
      <c r="O12">
        <v>2.4884259259259259E-2</v>
      </c>
      <c r="P12">
        <v>2.3229166666666665E-2</v>
      </c>
    </row>
    <row r="13" spans="1:16" x14ac:dyDescent="0.25">
      <c r="A13" s="2">
        <f>SUM(PlayerSoloGold[[#This Row],[Week 1.1]:[Week 12.1]])</f>
        <v>0.31680555555555556</v>
      </c>
      <c r="B13" s="1" t="s">
        <v>77</v>
      </c>
      <c r="C13" s="1" t="s">
        <v>2</v>
      </c>
      <c r="D13" s="1">
        <f>COUNT(PlayerSoloGold[[#This Row],[Week 1.1]:[Week 12.1]])</f>
        <v>12</v>
      </c>
      <c r="E13">
        <v>2.3483796296296298E-2</v>
      </c>
      <c r="F13">
        <v>2.5914351851851855E-2</v>
      </c>
      <c r="G13">
        <v>2.4375000000000004E-2</v>
      </c>
      <c r="H13">
        <v>2.7997685185185184E-2</v>
      </c>
      <c r="I13">
        <v>2.836805555555556E-2</v>
      </c>
      <c r="J13">
        <v>2.6666666666666668E-2</v>
      </c>
      <c r="K13">
        <v>1.9942129629629629E-2</v>
      </c>
      <c r="L13">
        <v>2.6562499999999999E-2</v>
      </c>
      <c r="M13">
        <v>3.4861111111111114E-2</v>
      </c>
      <c r="N13">
        <v>2.1944444444444447E-2</v>
      </c>
      <c r="O13">
        <v>3.0428240740740742E-2</v>
      </c>
      <c r="P13">
        <v>2.6261574074074076E-2</v>
      </c>
    </row>
    <row r="14" spans="1:16" x14ac:dyDescent="0.25">
      <c r="A14" s="2">
        <f>SUM(PlayerSoloGold[[#This Row],[Week 1.1]:[Week 12.1]])</f>
        <v>0.35415509259259265</v>
      </c>
      <c r="B14" s="1" t="s">
        <v>77</v>
      </c>
      <c r="C14" s="1" t="s">
        <v>5</v>
      </c>
      <c r="D14" s="1">
        <f>COUNT(PlayerSoloGold[[#This Row],[Week 1.1]:[Week 12.1]])</f>
        <v>12</v>
      </c>
      <c r="E14">
        <v>2.9386574074074075E-2</v>
      </c>
      <c r="F14">
        <v>3.2199074074074074E-2</v>
      </c>
      <c r="G14">
        <v>2.5451388888888888E-2</v>
      </c>
      <c r="H14">
        <v>2.7175925925925926E-2</v>
      </c>
      <c r="I14">
        <v>3.0590277777777775E-2</v>
      </c>
      <c r="J14">
        <v>3.2986111111111112E-2</v>
      </c>
      <c r="K14">
        <v>2.5289351851851851E-2</v>
      </c>
      <c r="L14">
        <v>2.342592592592593E-2</v>
      </c>
      <c r="M14">
        <v>3.2523148148148148E-2</v>
      </c>
      <c r="N14">
        <v>2.7118055555555552E-2</v>
      </c>
      <c r="O14">
        <v>4.207175925925926E-2</v>
      </c>
      <c r="P14">
        <v>2.5937500000000002E-2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C551-B551-4A5C-8CBE-8D7B77E9E74C}">
  <dimension ref="A1:P5"/>
  <sheetViews>
    <sheetView workbookViewId="0">
      <selection activeCell="C5" sqref="C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29.28515625" bestFit="1" customWidth="1"/>
    <col min="4" max="4" width="8.5703125" bestFit="1" customWidth="1"/>
    <col min="5" max="13" width="12" bestFit="1" customWidth="1"/>
    <col min="14" max="16" width="12.5703125" bestFit="1" customWidth="1"/>
    <col min="17" max="17" width="12" bestFit="1" customWidth="1"/>
    <col min="18" max="18" width="12.5703125" bestFit="1" customWidth="1"/>
  </cols>
  <sheetData>
    <row r="1" spans="1:16" x14ac:dyDescent="0.25">
      <c r="A1" t="s">
        <v>76</v>
      </c>
      <c r="B1" t="s">
        <v>77</v>
      </c>
      <c r="C1" t="s">
        <v>56</v>
      </c>
      <c r="D1" t="s">
        <v>78</v>
      </c>
      <c r="E1" t="s">
        <v>19</v>
      </c>
      <c r="F1" t="s">
        <v>13</v>
      </c>
      <c r="G1" t="s">
        <v>30</v>
      </c>
      <c r="H1" t="s">
        <v>32</v>
      </c>
      <c r="I1" t="s">
        <v>35</v>
      </c>
      <c r="J1" t="s">
        <v>10</v>
      </c>
      <c r="K1" t="s">
        <v>42</v>
      </c>
      <c r="L1" t="s">
        <v>45</v>
      </c>
      <c r="M1" t="s">
        <v>48</v>
      </c>
      <c r="N1" t="s">
        <v>1</v>
      </c>
      <c r="O1" t="s">
        <v>51</v>
      </c>
      <c r="P1" t="s">
        <v>3</v>
      </c>
    </row>
    <row r="2" spans="1:16" hidden="1" x14ac:dyDescent="0.25">
      <c r="A2" s="2">
        <f>SUM(TeamDuoPlat[[#This Row],[Week 1.2]:[Week 12.2]])</f>
        <v>2.0798611111111111E-2</v>
      </c>
      <c r="B2" s="1" t="s">
        <v>77</v>
      </c>
      <c r="C2" s="1" t="s">
        <v>59</v>
      </c>
      <c r="D2" s="1">
        <f>COUNT(TeamDuoPlat[[#This Row],[Week 1.2]:[Week 12.2]])</f>
        <v>1</v>
      </c>
      <c r="E2">
        <v>2.0798611111111111E-2</v>
      </c>
    </row>
    <row r="3" spans="1:16" hidden="1" x14ac:dyDescent="0.25">
      <c r="A3" s="2">
        <f>SUM(TeamDuoPlat[[#This Row],[Week 1.2]:[Week 12.2]])</f>
        <v>0.15241898148148147</v>
      </c>
      <c r="B3" s="1" t="s">
        <v>77</v>
      </c>
      <c r="C3" s="1" t="s">
        <v>80</v>
      </c>
      <c r="D3" s="1">
        <f>COUNT(TeamDuoPlat[[#This Row],[Week 1.2]:[Week 12.2]])</f>
        <v>6</v>
      </c>
      <c r="E3">
        <v>2.1377314814814818E-2</v>
      </c>
      <c r="F3">
        <v>2.0949074074074075E-2</v>
      </c>
      <c r="G3">
        <v>2.9178240740740741E-2</v>
      </c>
      <c r="I3">
        <v>3.3206018518518517E-2</v>
      </c>
      <c r="M3">
        <v>2.7881944444444445E-2</v>
      </c>
      <c r="P3">
        <v>1.982638888888889E-2</v>
      </c>
    </row>
    <row r="4" spans="1:16" x14ac:dyDescent="0.25">
      <c r="A4" s="2">
        <f>SUM(TeamDuoPlat[[#This Row],[Week 1.2]:[Week 12.2]])</f>
        <v>0.2819328703703704</v>
      </c>
      <c r="B4" s="1"/>
      <c r="C4" s="1" t="s">
        <v>57</v>
      </c>
      <c r="D4" s="1">
        <f>COUNT(TeamDuoPlat[[#This Row],[Week 1.2]:[Week 12.2]])</f>
        <v>12</v>
      </c>
      <c r="E4">
        <v>2.4421296296296292E-2</v>
      </c>
      <c r="F4">
        <v>2.0046296296296295E-2</v>
      </c>
      <c r="G4">
        <v>2.7210648148148147E-2</v>
      </c>
      <c r="H4">
        <v>3.0277777777777778E-2</v>
      </c>
      <c r="I4">
        <v>2.5787037037037039E-2</v>
      </c>
      <c r="J4">
        <v>2.2453703703703708E-2</v>
      </c>
      <c r="K4">
        <v>2.5868055555555557E-2</v>
      </c>
      <c r="L4">
        <v>2.0405092592592593E-2</v>
      </c>
      <c r="M4">
        <v>2.2789351851851852E-2</v>
      </c>
      <c r="N4">
        <v>1.5995370370370372E-2</v>
      </c>
      <c r="O4">
        <v>2.7685185185185188E-2</v>
      </c>
      <c r="P4">
        <v>1.8993055555555558E-2</v>
      </c>
    </row>
    <row r="5" spans="1:16" x14ac:dyDescent="0.25">
      <c r="A5" s="2">
        <f>SUM(TeamDuoPlat[[#This Row],[Week 1.2]:[Week 12.2]])</f>
        <v>0.32423611111111106</v>
      </c>
      <c r="B5" s="1" t="s">
        <v>77</v>
      </c>
      <c r="C5" s="1" t="s">
        <v>65</v>
      </c>
      <c r="D5" s="1">
        <f>COUNT(TeamDuoPlat[[#This Row],[Week 1.2]:[Week 12.2]])</f>
        <v>12</v>
      </c>
      <c r="E5">
        <v>2.6192129629629631E-2</v>
      </c>
      <c r="F5">
        <v>2.0543981481481479E-2</v>
      </c>
      <c r="G5">
        <v>2.8425925925925924E-2</v>
      </c>
      <c r="H5">
        <v>2.8611111111111115E-2</v>
      </c>
      <c r="I5">
        <v>2.5833333333333333E-2</v>
      </c>
      <c r="J5">
        <v>2.4421296296296292E-2</v>
      </c>
      <c r="K5">
        <v>3.560185185185185E-2</v>
      </c>
      <c r="L5">
        <v>2.837962962962963E-2</v>
      </c>
      <c r="M5">
        <v>2.9826388888888892E-2</v>
      </c>
      <c r="N5">
        <v>2.3946759259259261E-2</v>
      </c>
      <c r="O5">
        <v>3.0729166666666669E-2</v>
      </c>
      <c r="P5">
        <v>2.1724537037037039E-2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C872-8804-48AB-90C9-AF3AA6F5C618}">
  <dimension ref="A1:P11"/>
  <sheetViews>
    <sheetView tabSelected="1" workbookViewId="0">
      <selection activeCell="C16" sqref="C1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29.42578125" bestFit="1" customWidth="1"/>
    <col min="4" max="4" width="8.5703125" bestFit="1" customWidth="1"/>
    <col min="5" max="13" width="12" bestFit="1" customWidth="1"/>
    <col min="14" max="18" width="12.5703125" bestFit="1" customWidth="1"/>
  </cols>
  <sheetData>
    <row r="1" spans="1:16" x14ac:dyDescent="0.25">
      <c r="A1" t="s">
        <v>76</v>
      </c>
      <c r="B1" t="s">
        <v>77</v>
      </c>
      <c r="C1" t="s">
        <v>56</v>
      </c>
      <c r="D1" t="s">
        <v>78</v>
      </c>
      <c r="E1" t="s">
        <v>19</v>
      </c>
      <c r="F1" t="s">
        <v>13</v>
      </c>
      <c r="G1" t="s">
        <v>30</v>
      </c>
      <c r="H1" t="s">
        <v>32</v>
      </c>
      <c r="I1" t="s">
        <v>35</v>
      </c>
      <c r="J1" t="s">
        <v>10</v>
      </c>
      <c r="K1" t="s">
        <v>42</v>
      </c>
      <c r="L1" t="s">
        <v>45</v>
      </c>
      <c r="M1" t="s">
        <v>48</v>
      </c>
      <c r="N1" t="s">
        <v>1</v>
      </c>
      <c r="O1" t="s">
        <v>51</v>
      </c>
      <c r="P1" t="s">
        <v>3</v>
      </c>
    </row>
    <row r="2" spans="1:16" hidden="1" x14ac:dyDescent="0.25">
      <c r="A2" s="2">
        <f>SUM(TeamDuoGold[[#This Row],[Week 1.2]:[Week 12.2]])</f>
        <v>1.3796296296296298E-2</v>
      </c>
      <c r="B2" s="1" t="s">
        <v>77</v>
      </c>
      <c r="C2" s="1" t="s">
        <v>58</v>
      </c>
      <c r="D2" s="1">
        <f>COUNT(TeamDuoGold[[#This Row],[Week 1.2]:[Week 12.2]])</f>
        <v>1</v>
      </c>
      <c r="F2">
        <v>1.3796296296296298E-2</v>
      </c>
    </row>
    <row r="3" spans="1:16" hidden="1" x14ac:dyDescent="0.25">
      <c r="A3" s="2">
        <f>SUM(TeamDuoGold[[#This Row],[Week 1.2]:[Week 12.2]])</f>
        <v>1.4456018518518519E-2</v>
      </c>
      <c r="B3" s="1" t="s">
        <v>77</v>
      </c>
      <c r="C3" s="1" t="s">
        <v>72</v>
      </c>
      <c r="D3" s="1">
        <f>COUNT(TeamDuoGold[[#This Row],[Week 1.2]:[Week 12.2]])</f>
        <v>1</v>
      </c>
      <c r="F3">
        <v>1.4456018518518519E-2</v>
      </c>
    </row>
    <row r="4" spans="1:16" hidden="1" x14ac:dyDescent="0.25">
      <c r="A4" s="2">
        <f>SUM(TeamDuoGold[[#This Row],[Week 1.2]:[Week 12.2]])</f>
        <v>1.7465277777777777E-2</v>
      </c>
      <c r="B4" s="1" t="s">
        <v>77</v>
      </c>
      <c r="C4" s="1" t="s">
        <v>60</v>
      </c>
      <c r="D4" s="1">
        <f>COUNT(TeamDuoGold[[#This Row],[Week 1.2]:[Week 12.2]])</f>
        <v>1</v>
      </c>
      <c r="E4">
        <v>1.7465277777777777E-2</v>
      </c>
    </row>
    <row r="5" spans="1:16" hidden="1" x14ac:dyDescent="0.25">
      <c r="A5" s="2">
        <f>SUM(TeamDuoGold[[#This Row],[Week 1.2]:[Week 12.2]])</f>
        <v>2.5995370370370367E-2</v>
      </c>
      <c r="B5" s="1" t="s">
        <v>77</v>
      </c>
      <c r="C5" s="1" t="s">
        <v>80</v>
      </c>
      <c r="D5" s="1">
        <f>COUNT(TeamDuoGold[[#This Row],[Week 1.2]:[Week 12.2]])</f>
        <v>1</v>
      </c>
      <c r="H5">
        <v>2.5995370370370367E-2</v>
      </c>
    </row>
    <row r="6" spans="1:16" hidden="1" x14ac:dyDescent="0.25">
      <c r="A6" s="2">
        <f>SUM(TeamDuoGold[[#This Row],[Week 1.2]:[Week 12.2]])</f>
        <v>8.2974537037037027E-2</v>
      </c>
      <c r="B6" s="1"/>
      <c r="C6" s="1" t="s">
        <v>63</v>
      </c>
      <c r="D6" s="1">
        <f>COUNT(TeamDuoGold[[#This Row],[Week 1.2]:[Week 12.2]])</f>
        <v>4</v>
      </c>
      <c r="E6">
        <v>2.0891203703703703E-2</v>
      </c>
      <c r="F6">
        <v>1.832175925925926E-2</v>
      </c>
      <c r="J6">
        <v>2.2754629629629628E-2</v>
      </c>
      <c r="K6">
        <v>2.1006944444444443E-2</v>
      </c>
    </row>
    <row r="7" spans="1:16" hidden="1" x14ac:dyDescent="0.25">
      <c r="A7" s="2">
        <f>SUM(TeamDuoGold[[#This Row],[Week 1.2]:[Week 12.2]])</f>
        <v>9.9375000000000005E-2</v>
      </c>
      <c r="B7" s="1" t="s">
        <v>77</v>
      </c>
      <c r="C7" s="1" t="s">
        <v>64</v>
      </c>
      <c r="D7" s="1">
        <f>COUNT(TeamDuoGold[[#This Row],[Week 1.2]:[Week 12.2]])</f>
        <v>5</v>
      </c>
      <c r="E7">
        <v>2.2303240740740738E-2</v>
      </c>
      <c r="F7">
        <v>1.7280092592592593E-2</v>
      </c>
      <c r="G7">
        <v>1.9768518518518515E-2</v>
      </c>
      <c r="H7">
        <v>1.8807870370370371E-2</v>
      </c>
      <c r="I7">
        <v>2.1215277777777777E-2</v>
      </c>
    </row>
    <row r="8" spans="1:16" hidden="1" x14ac:dyDescent="0.25">
      <c r="A8" s="2">
        <f>SUM(TeamDuoGold[[#This Row],[Week 1.2]:[Week 12.2]])</f>
        <v>0.11805555555555555</v>
      </c>
      <c r="B8" s="1" t="s">
        <v>77</v>
      </c>
      <c r="C8" s="1" t="s">
        <v>62</v>
      </c>
      <c r="D8" s="1">
        <f>COUNT(TeamDuoGold[[#This Row],[Week 1.2]:[Week 12.2]])</f>
        <v>6</v>
      </c>
      <c r="E8">
        <v>2.0590277777777777E-2</v>
      </c>
      <c r="F8">
        <v>1.6851851851851851E-2</v>
      </c>
      <c r="G8">
        <v>2.2708333333333334E-2</v>
      </c>
      <c r="H8">
        <v>2.0150462962962964E-2</v>
      </c>
      <c r="L8">
        <v>1.8807870370370371E-2</v>
      </c>
      <c r="M8">
        <v>1.894675925925926E-2</v>
      </c>
    </row>
    <row r="9" spans="1:16" x14ac:dyDescent="0.25">
      <c r="A9" s="2">
        <f>SUM(TeamDuoGold[[#This Row],[Week 1.2]:[Week 12.2]])</f>
        <v>0.18005787037037035</v>
      </c>
      <c r="B9" s="1"/>
      <c r="C9" s="1" t="s">
        <v>61</v>
      </c>
      <c r="D9" s="1">
        <f>COUNT(TeamDuoGold[[#This Row],[Week 1.2]:[Week 12.2]])</f>
        <v>12</v>
      </c>
      <c r="E9">
        <v>1.8067129629629631E-2</v>
      </c>
      <c r="F9">
        <v>1.3506944444444445E-2</v>
      </c>
      <c r="G9">
        <v>1.4502314814814815E-2</v>
      </c>
      <c r="H9">
        <v>1.7777777777777778E-2</v>
      </c>
      <c r="I9">
        <v>1.6099537037037037E-2</v>
      </c>
      <c r="J9">
        <v>1.3865740740740739E-2</v>
      </c>
      <c r="K9">
        <v>1.5729166666666666E-2</v>
      </c>
      <c r="L9">
        <v>1.4548611111111111E-2</v>
      </c>
      <c r="M9">
        <v>1.5729166666666666E-2</v>
      </c>
      <c r="N9">
        <v>1.3078703703703703E-2</v>
      </c>
      <c r="O9">
        <v>1.4710648148148148E-2</v>
      </c>
      <c r="P9">
        <v>1.2442129629629629E-2</v>
      </c>
    </row>
    <row r="10" spans="1:16" x14ac:dyDescent="0.25">
      <c r="A10" s="2">
        <f>SUM(TeamDuoGold[[#This Row],[Week 1.2]:[Week 12.2]])</f>
        <v>0.18394675925925924</v>
      </c>
      <c r="B10" s="1" t="s">
        <v>77</v>
      </c>
      <c r="C10" s="1" t="s">
        <v>59</v>
      </c>
      <c r="D10" s="1">
        <f>COUNT(TeamDuoGold[[#This Row],[Week 1.2]:[Week 12.2]])</f>
        <v>12</v>
      </c>
      <c r="E10">
        <v>1.6909722222222225E-2</v>
      </c>
      <c r="F10">
        <v>1.2893518518518519E-2</v>
      </c>
      <c r="G10">
        <v>1.4780092592592595E-2</v>
      </c>
      <c r="H10">
        <v>1.5763888888888886E-2</v>
      </c>
      <c r="I10">
        <v>1.7291666666666667E-2</v>
      </c>
      <c r="J10">
        <v>1.5405092592592593E-2</v>
      </c>
      <c r="K10">
        <v>1.3726851851851851E-2</v>
      </c>
      <c r="L10">
        <v>1.539351851851852E-2</v>
      </c>
      <c r="M10">
        <v>1.6724537037037034E-2</v>
      </c>
      <c r="N10">
        <v>1.40625E-2</v>
      </c>
      <c r="O10">
        <v>1.6921296296296299E-2</v>
      </c>
      <c r="P10">
        <v>1.4074074074074074E-2</v>
      </c>
    </row>
    <row r="11" spans="1:16" x14ac:dyDescent="0.25">
      <c r="A11" s="2">
        <f>SUM(TeamDuoGold[[#This Row],[Week 1.2]:[Week 12.2]])</f>
        <v>0.20850694444444443</v>
      </c>
      <c r="B11" s="1" t="s">
        <v>77</v>
      </c>
      <c r="C11" s="1" t="s">
        <v>81</v>
      </c>
      <c r="D11" s="1">
        <f>COUNT(TeamDuoGold[[#This Row],[Week 1.2]:[Week 12.2]])</f>
        <v>12</v>
      </c>
      <c r="E11">
        <v>1.9178240740740742E-2</v>
      </c>
      <c r="F11">
        <v>1.4386574074074072E-2</v>
      </c>
      <c r="G11">
        <v>1.6319444444444445E-2</v>
      </c>
      <c r="H11">
        <v>1.7222222222222222E-2</v>
      </c>
      <c r="I11">
        <v>2.224537037037037E-2</v>
      </c>
      <c r="J11">
        <v>1.5914351851851853E-2</v>
      </c>
      <c r="K11">
        <v>1.8958333333333334E-2</v>
      </c>
      <c r="L11">
        <v>1.7696759259259259E-2</v>
      </c>
      <c r="M11">
        <v>1.8171296296296297E-2</v>
      </c>
      <c r="N11">
        <v>1.5752314814814813E-2</v>
      </c>
      <c r="O11">
        <v>1.9571759259259257E-2</v>
      </c>
      <c r="P11">
        <v>1.3090277777777779E-2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8EF6-7584-426A-9A08-87897C65585E}">
  <dimension ref="A1:P7"/>
  <sheetViews>
    <sheetView workbookViewId="0">
      <selection activeCell="G5" sqref="G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13" width="12" bestFit="1" customWidth="1"/>
    <col min="14" max="16" width="12.5703125" bestFit="1" customWidth="1"/>
    <col min="17" max="17" width="12" bestFit="1" customWidth="1"/>
    <col min="18" max="18" width="12.5703125" bestFit="1" customWidth="1"/>
  </cols>
  <sheetData>
    <row r="1" spans="1:16" x14ac:dyDescent="0.25">
      <c r="A1" t="s">
        <v>76</v>
      </c>
      <c r="B1" t="s">
        <v>77</v>
      </c>
      <c r="C1" t="s">
        <v>0</v>
      </c>
      <c r="D1" t="s">
        <v>78</v>
      </c>
      <c r="E1" t="s">
        <v>19</v>
      </c>
      <c r="F1" t="s">
        <v>13</v>
      </c>
      <c r="G1" t="s">
        <v>30</v>
      </c>
      <c r="H1" t="s">
        <v>32</v>
      </c>
      <c r="I1" t="s">
        <v>35</v>
      </c>
      <c r="J1" t="s">
        <v>10</v>
      </c>
      <c r="K1" t="s">
        <v>42</v>
      </c>
      <c r="L1" t="s">
        <v>45</v>
      </c>
      <c r="M1" t="s">
        <v>48</v>
      </c>
      <c r="N1" t="s">
        <v>1</v>
      </c>
      <c r="O1" t="s">
        <v>51</v>
      </c>
      <c r="P1" t="s">
        <v>3</v>
      </c>
    </row>
    <row r="2" spans="1:16" hidden="1" x14ac:dyDescent="0.25">
      <c r="A2" s="2">
        <f>SUM(PlayerDuoPlat[[#This Row],[Week 1.2]:[Week 12.2]])</f>
        <v>2.0798611111111111E-2</v>
      </c>
      <c r="B2" s="1" t="s">
        <v>77</v>
      </c>
      <c r="C2" s="1" t="s">
        <v>16</v>
      </c>
      <c r="D2" s="1">
        <f>COUNT(PlayerDuoPlat[[#This Row],[Week 1.2]:[Week 12.2]])</f>
        <v>1</v>
      </c>
      <c r="E2">
        <v>2.0798611111111111E-2</v>
      </c>
    </row>
    <row r="3" spans="1:16" hidden="1" x14ac:dyDescent="0.25">
      <c r="A3" s="2">
        <f>SUM(PlayerDuoPlat[[#This Row],[Week 1.2]:[Week 12.2]])</f>
        <v>0.15241898148148147</v>
      </c>
      <c r="B3" s="1" t="s">
        <v>77</v>
      </c>
      <c r="C3" s="1" t="s">
        <v>79</v>
      </c>
      <c r="D3" s="1">
        <f>COUNT(PlayerDuoPlat[[#This Row],[Week 1.2]:[Week 12.2]])</f>
        <v>6</v>
      </c>
      <c r="E3">
        <v>2.1377314814814818E-2</v>
      </c>
      <c r="F3">
        <v>2.0949074074074075E-2</v>
      </c>
      <c r="G3">
        <v>2.9178240740740741E-2</v>
      </c>
      <c r="I3">
        <v>3.3206018518518517E-2</v>
      </c>
      <c r="M3">
        <v>2.7881944444444445E-2</v>
      </c>
      <c r="P3">
        <v>1.982638888888889E-2</v>
      </c>
    </row>
    <row r="4" spans="1:16" x14ac:dyDescent="0.25">
      <c r="A4" s="2">
        <f>SUM(PlayerDuoPlat[[#This Row],[Week 1.2]:[Week 12.2]])</f>
        <v>0.27831018518518524</v>
      </c>
      <c r="B4" s="1" t="s">
        <v>77</v>
      </c>
      <c r="C4" s="1" t="s">
        <v>26</v>
      </c>
      <c r="D4" s="1">
        <f>COUNT(PlayerDuoPlat[[#This Row],[Week 1.2]:[Week 12.2]])</f>
        <v>12</v>
      </c>
      <c r="E4">
        <v>2.0798611111111111E-2</v>
      </c>
      <c r="F4">
        <v>2.0046296296296295E-2</v>
      </c>
      <c r="G4">
        <v>2.7210648148148147E-2</v>
      </c>
      <c r="H4">
        <v>3.0277777777777778E-2</v>
      </c>
      <c r="I4">
        <v>2.5787037037037039E-2</v>
      </c>
      <c r="J4">
        <v>2.2453703703703708E-2</v>
      </c>
      <c r="K4">
        <v>2.5868055555555557E-2</v>
      </c>
      <c r="L4">
        <v>2.0405092592592593E-2</v>
      </c>
      <c r="M4">
        <v>2.2789351851851852E-2</v>
      </c>
      <c r="N4">
        <v>1.5995370370370372E-2</v>
      </c>
      <c r="O4">
        <v>2.7685185185185188E-2</v>
      </c>
      <c r="P4">
        <v>1.8993055555555558E-2</v>
      </c>
    </row>
    <row r="5" spans="1:16" x14ac:dyDescent="0.25">
      <c r="A5" s="2">
        <f>SUM(PlayerDuoPlat[[#This Row],[Week 1.2]:[Week 12.2]])</f>
        <v>0.2819328703703704</v>
      </c>
      <c r="B5" s="1" t="s">
        <v>77</v>
      </c>
      <c r="C5" s="1" t="s">
        <v>2</v>
      </c>
      <c r="D5" s="1">
        <f>COUNT(PlayerDuoPlat[[#This Row],[Week 1.2]:[Week 12.2]])</f>
        <v>12</v>
      </c>
      <c r="E5">
        <v>2.4421296296296292E-2</v>
      </c>
      <c r="F5">
        <v>2.0046296296296295E-2</v>
      </c>
      <c r="G5">
        <v>2.7210648148148147E-2</v>
      </c>
      <c r="H5">
        <v>3.0277777777777778E-2</v>
      </c>
      <c r="I5">
        <v>2.5787037037037039E-2</v>
      </c>
      <c r="J5">
        <v>2.2453703703703708E-2</v>
      </c>
      <c r="K5">
        <v>2.5868055555555557E-2</v>
      </c>
      <c r="L5">
        <v>2.0405092592592593E-2</v>
      </c>
      <c r="M5">
        <v>2.2789351851851852E-2</v>
      </c>
      <c r="N5">
        <v>1.5995370370370372E-2</v>
      </c>
      <c r="O5">
        <v>2.7685185185185188E-2</v>
      </c>
      <c r="P5">
        <v>1.8993055555555558E-2</v>
      </c>
    </row>
    <row r="6" spans="1:16" x14ac:dyDescent="0.25">
      <c r="A6" s="2">
        <f>SUM(PlayerDuoPlat[[#This Row],[Week 1.2]:[Week 12.2]])</f>
        <v>0.32423611111111106</v>
      </c>
      <c r="B6" s="1"/>
      <c r="C6" s="1" t="s">
        <v>20</v>
      </c>
      <c r="D6" s="1">
        <f>COUNT(PlayerDuoPlat[[#This Row],[Week 1.2]:[Week 12.2]])</f>
        <v>12</v>
      </c>
      <c r="E6">
        <v>2.6192129629629631E-2</v>
      </c>
      <c r="F6">
        <v>2.0543981481481479E-2</v>
      </c>
      <c r="G6">
        <v>2.8425925925925924E-2</v>
      </c>
      <c r="H6">
        <v>2.8611111111111115E-2</v>
      </c>
      <c r="I6">
        <v>2.5833333333333333E-2</v>
      </c>
      <c r="J6">
        <v>2.4421296296296292E-2</v>
      </c>
      <c r="K6">
        <v>3.560185185185185E-2</v>
      </c>
      <c r="L6">
        <v>2.837962962962963E-2</v>
      </c>
      <c r="M6">
        <v>2.9826388888888892E-2</v>
      </c>
      <c r="N6">
        <v>2.3946759259259261E-2</v>
      </c>
      <c r="O6">
        <v>3.0729166666666669E-2</v>
      </c>
      <c r="P6">
        <v>2.1724537037037039E-2</v>
      </c>
    </row>
    <row r="7" spans="1:16" x14ac:dyDescent="0.25">
      <c r="A7" s="2">
        <f>SUM(PlayerDuoPlat[[#This Row],[Week 1.2]:[Week 12.2]])</f>
        <v>0.32423611111111106</v>
      </c>
      <c r="B7" s="1" t="s">
        <v>77</v>
      </c>
      <c r="C7" s="1" t="s">
        <v>8</v>
      </c>
      <c r="D7" s="1">
        <f>COUNT(PlayerDuoPlat[[#This Row],[Week 1.2]:[Week 12.2]])</f>
        <v>12</v>
      </c>
      <c r="E7">
        <v>2.6192129629629631E-2</v>
      </c>
      <c r="F7">
        <v>2.0543981481481479E-2</v>
      </c>
      <c r="G7">
        <v>2.8425925925925924E-2</v>
      </c>
      <c r="H7">
        <v>2.8611111111111115E-2</v>
      </c>
      <c r="I7">
        <v>2.5833333333333333E-2</v>
      </c>
      <c r="J7">
        <v>2.4421296296296292E-2</v>
      </c>
      <c r="K7">
        <v>3.560185185185185E-2</v>
      </c>
      <c r="L7">
        <v>2.837962962962963E-2</v>
      </c>
      <c r="M7">
        <v>2.9826388888888892E-2</v>
      </c>
      <c r="N7">
        <v>2.3946759259259261E-2</v>
      </c>
      <c r="O7">
        <v>3.0729166666666669E-2</v>
      </c>
      <c r="P7">
        <v>2.1724537037037039E-2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1817-0166-449B-A57D-00139963C143}">
  <dimension ref="A1:P13"/>
  <sheetViews>
    <sheetView workbookViewId="0">
      <selection activeCell="A12" sqref="A12:C1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13" width="12" bestFit="1" customWidth="1"/>
    <col min="14" max="18" width="12.5703125" bestFit="1" customWidth="1"/>
  </cols>
  <sheetData>
    <row r="1" spans="1:16" x14ac:dyDescent="0.25">
      <c r="A1" t="s">
        <v>76</v>
      </c>
      <c r="B1" t="s">
        <v>77</v>
      </c>
      <c r="C1" t="s">
        <v>0</v>
      </c>
      <c r="D1" t="s">
        <v>78</v>
      </c>
      <c r="E1" t="s">
        <v>19</v>
      </c>
      <c r="F1" t="s">
        <v>13</v>
      </c>
      <c r="G1" t="s">
        <v>30</v>
      </c>
      <c r="H1" t="s">
        <v>32</v>
      </c>
      <c r="I1" t="s">
        <v>35</v>
      </c>
      <c r="J1" t="s">
        <v>10</v>
      </c>
      <c r="K1" t="s">
        <v>42</v>
      </c>
      <c r="L1" t="s">
        <v>45</v>
      </c>
      <c r="M1" t="s">
        <v>48</v>
      </c>
      <c r="N1" t="s">
        <v>1</v>
      </c>
      <c r="O1" t="s">
        <v>51</v>
      </c>
      <c r="P1" t="s">
        <v>3</v>
      </c>
    </row>
    <row r="2" spans="1:16" hidden="1" x14ac:dyDescent="0.25">
      <c r="A2" s="2">
        <f>SUM(PlayerDuoGold[[#This Row],[Week 1.2]:[Week 12.2]])</f>
        <v>1.7465277777777777E-2</v>
      </c>
      <c r="B2" s="1" t="s">
        <v>77</v>
      </c>
      <c r="C2" s="1" t="s">
        <v>2</v>
      </c>
      <c r="D2" s="1">
        <f>COUNT(PlayerDuoGold[[#This Row],[Week 1.2]:[Week 12.2]])</f>
        <v>1</v>
      </c>
      <c r="E2">
        <v>1.7465277777777777E-2</v>
      </c>
    </row>
    <row r="3" spans="1:16" hidden="1" x14ac:dyDescent="0.25">
      <c r="A3" s="2">
        <f>SUM(PlayerDuoGold[[#This Row],[Week 1.2]:[Week 12.2]])</f>
        <v>2.5995370370370367E-2</v>
      </c>
      <c r="B3" s="1" t="s">
        <v>77</v>
      </c>
      <c r="C3" s="1" t="s">
        <v>79</v>
      </c>
      <c r="D3" s="1">
        <f>COUNT(PlayerDuoGold[[#This Row],[Week 1.2]:[Week 12.2]])</f>
        <v>1</v>
      </c>
      <c r="H3">
        <v>2.5995370370370367E-2</v>
      </c>
    </row>
    <row r="4" spans="1:16" hidden="1" x14ac:dyDescent="0.25">
      <c r="A4" s="2">
        <f>SUM(PlayerDuoGold[[#This Row],[Week 1.2]:[Week 12.2]])</f>
        <v>8.2974537037037027E-2</v>
      </c>
      <c r="B4" s="1" t="s">
        <v>77</v>
      </c>
      <c r="C4" s="1" t="s">
        <v>22</v>
      </c>
      <c r="D4" s="1">
        <f>COUNT(PlayerDuoGold[[#This Row],[Week 1.2]:[Week 12.2]])</f>
        <v>4</v>
      </c>
      <c r="E4">
        <v>2.0891203703703703E-2</v>
      </c>
      <c r="F4">
        <v>1.832175925925926E-2</v>
      </c>
      <c r="J4">
        <v>2.2754629629629628E-2</v>
      </c>
      <c r="K4">
        <v>2.1006944444444443E-2</v>
      </c>
    </row>
    <row r="5" spans="1:16" hidden="1" x14ac:dyDescent="0.25">
      <c r="A5" s="2">
        <f>SUM(PlayerDuoGold[[#This Row],[Week 1.2]:[Week 12.2]])</f>
        <v>9.9375000000000005E-2</v>
      </c>
      <c r="B5" s="1"/>
      <c r="C5" s="1" t="s">
        <v>29</v>
      </c>
      <c r="D5" s="1">
        <f>COUNT(PlayerDuoGold[[#This Row],[Week 1.2]:[Week 12.2]])</f>
        <v>5</v>
      </c>
      <c r="E5">
        <v>2.2303240740740738E-2</v>
      </c>
      <c r="F5">
        <v>1.7280092592592593E-2</v>
      </c>
      <c r="G5">
        <v>1.9768518518518515E-2</v>
      </c>
      <c r="H5">
        <v>1.8807870370370371E-2</v>
      </c>
      <c r="I5">
        <v>2.1215277777777777E-2</v>
      </c>
    </row>
    <row r="6" spans="1:16" hidden="1" x14ac:dyDescent="0.25">
      <c r="A6" s="2">
        <f>SUM(PlayerDuoGold[[#This Row],[Week 1.2]:[Week 12.2]])</f>
        <v>0.11805555555555555</v>
      </c>
      <c r="B6" s="1"/>
      <c r="C6" s="1" t="s">
        <v>54</v>
      </c>
      <c r="D6" s="1">
        <f>COUNT(PlayerDuoGold[[#This Row],[Week 1.2]:[Week 12.2]])</f>
        <v>6</v>
      </c>
      <c r="E6">
        <v>2.0590277777777777E-2</v>
      </c>
      <c r="F6">
        <v>1.6851851851851851E-2</v>
      </c>
      <c r="G6">
        <v>2.2708333333333334E-2</v>
      </c>
      <c r="H6">
        <v>2.0150462962962964E-2</v>
      </c>
      <c r="L6">
        <v>1.8807870370370371E-2</v>
      </c>
      <c r="M6">
        <v>1.894675925925926E-2</v>
      </c>
    </row>
    <row r="7" spans="1:16" hidden="1" x14ac:dyDescent="0.25">
      <c r="A7" s="2">
        <f>SUM(PlayerDuoGold[[#This Row],[Week 1.2]:[Week 12.2]])</f>
        <v>0.17874999999999999</v>
      </c>
      <c r="B7" s="1" t="s">
        <v>77</v>
      </c>
      <c r="C7" s="1" t="s">
        <v>21</v>
      </c>
      <c r="D7" s="1">
        <f>COUNT(PlayerDuoGold[[#This Row],[Week 1.2]:[Week 12.2]])</f>
        <v>9</v>
      </c>
      <c r="E7">
        <v>2.0590277777777777E-2</v>
      </c>
      <c r="F7">
        <v>1.6851851851851851E-2</v>
      </c>
      <c r="G7">
        <v>1.9768518518518515E-2</v>
      </c>
      <c r="H7">
        <v>1.8807870370370371E-2</v>
      </c>
      <c r="I7">
        <v>2.1215277777777777E-2</v>
      </c>
      <c r="J7">
        <v>2.2754629629629628E-2</v>
      </c>
      <c r="K7">
        <v>2.1006944444444443E-2</v>
      </c>
      <c r="L7">
        <v>1.8807870370370371E-2</v>
      </c>
      <c r="M7">
        <v>1.894675925925926E-2</v>
      </c>
    </row>
    <row r="8" spans="1:16" x14ac:dyDescent="0.25">
      <c r="A8" s="2">
        <f>SUM(PlayerDuoGold[[#This Row],[Week 1.2]:[Week 12.2]])</f>
        <v>0.18005787037037035</v>
      </c>
      <c r="B8" s="1" t="s">
        <v>77</v>
      </c>
      <c r="C8" s="1" t="s">
        <v>20</v>
      </c>
      <c r="D8" s="1">
        <f>COUNT(PlayerDuoGold[[#This Row],[Week 1.2]:[Week 12.2]])</f>
        <v>12</v>
      </c>
      <c r="E8">
        <v>1.8067129629629631E-2</v>
      </c>
      <c r="F8">
        <v>1.3506944444444445E-2</v>
      </c>
      <c r="G8">
        <v>1.4502314814814815E-2</v>
      </c>
      <c r="H8">
        <v>1.7777777777777778E-2</v>
      </c>
      <c r="I8">
        <v>1.6099537037037037E-2</v>
      </c>
      <c r="J8">
        <v>1.3865740740740739E-2</v>
      </c>
      <c r="K8">
        <v>1.5729166666666666E-2</v>
      </c>
      <c r="L8">
        <v>1.4548611111111111E-2</v>
      </c>
      <c r="M8">
        <v>1.5729166666666666E-2</v>
      </c>
      <c r="N8">
        <v>1.3078703703703703E-2</v>
      </c>
      <c r="O8">
        <v>1.4710648148148148E-2</v>
      </c>
      <c r="P8">
        <v>1.2442129629629629E-2</v>
      </c>
    </row>
    <row r="9" spans="1:16" x14ac:dyDescent="0.25">
      <c r="A9" s="2">
        <f>SUM(PlayerDuoGold[[#This Row],[Week 1.2]:[Week 12.2]])</f>
        <v>0.18005787037037035</v>
      </c>
      <c r="B9" s="1" t="s">
        <v>77</v>
      </c>
      <c r="C9" s="1" t="s">
        <v>14</v>
      </c>
      <c r="D9" s="1">
        <f>COUNT(PlayerDuoGold[[#This Row],[Week 1.2]:[Week 12.2]])</f>
        <v>12</v>
      </c>
      <c r="E9">
        <v>1.8067129629629631E-2</v>
      </c>
      <c r="F9">
        <v>1.3506944444444445E-2</v>
      </c>
      <c r="G9">
        <v>1.4502314814814815E-2</v>
      </c>
      <c r="H9">
        <v>1.7777777777777778E-2</v>
      </c>
      <c r="I9">
        <v>1.6099537037037037E-2</v>
      </c>
      <c r="J9">
        <v>1.3865740740740739E-2</v>
      </c>
      <c r="K9">
        <v>1.5729166666666666E-2</v>
      </c>
      <c r="L9">
        <v>1.4548611111111111E-2</v>
      </c>
      <c r="M9">
        <v>1.5729166666666666E-2</v>
      </c>
      <c r="N9">
        <v>1.3078703703703703E-2</v>
      </c>
      <c r="O9">
        <v>1.4710648148148148E-2</v>
      </c>
      <c r="P9">
        <v>1.2442129629629629E-2</v>
      </c>
    </row>
    <row r="10" spans="1:16" x14ac:dyDescent="0.25">
      <c r="A10" s="2">
        <f>SUM(PlayerDuoGold[[#This Row],[Week 1.2]:[Week 12.2]])</f>
        <v>0.18394675925925924</v>
      </c>
      <c r="B10" s="1" t="s">
        <v>77</v>
      </c>
      <c r="C10" s="1" t="s">
        <v>16</v>
      </c>
      <c r="D10" s="1">
        <f>COUNT(PlayerDuoGold[[#This Row],[Week 1.2]:[Week 12.2]])</f>
        <v>12</v>
      </c>
      <c r="E10">
        <v>1.6909722222222225E-2</v>
      </c>
      <c r="F10">
        <v>1.2893518518518519E-2</v>
      </c>
      <c r="G10">
        <v>1.4780092592592595E-2</v>
      </c>
      <c r="H10">
        <v>1.5763888888888886E-2</v>
      </c>
      <c r="I10">
        <v>1.7291666666666667E-2</v>
      </c>
      <c r="J10">
        <v>1.5405092592592593E-2</v>
      </c>
      <c r="K10">
        <v>1.3726851851851851E-2</v>
      </c>
      <c r="L10">
        <v>1.539351851851852E-2</v>
      </c>
      <c r="M10">
        <v>1.6724537037037034E-2</v>
      </c>
      <c r="N10">
        <v>1.40625E-2</v>
      </c>
      <c r="O10">
        <v>1.6921296296296299E-2</v>
      </c>
      <c r="P10">
        <v>1.4074074074074074E-2</v>
      </c>
    </row>
    <row r="11" spans="1:16" x14ac:dyDescent="0.25">
      <c r="A11" s="2">
        <f>SUM(PlayerDuoGold[[#This Row],[Week 1.2]:[Week 12.2]])</f>
        <v>0.18394675925925924</v>
      </c>
      <c r="B11" s="1" t="s">
        <v>77</v>
      </c>
      <c r="C11" s="1" t="s">
        <v>26</v>
      </c>
      <c r="D11" s="1">
        <f>COUNT(PlayerDuoGold[[#This Row],[Week 1.2]:[Week 12.2]])</f>
        <v>12</v>
      </c>
      <c r="E11">
        <v>1.6909722222222225E-2</v>
      </c>
      <c r="F11">
        <v>1.2893518518518519E-2</v>
      </c>
      <c r="G11">
        <v>1.4780092592592595E-2</v>
      </c>
      <c r="H11">
        <v>1.5763888888888886E-2</v>
      </c>
      <c r="I11">
        <v>1.7291666666666667E-2</v>
      </c>
      <c r="J11">
        <v>1.5405092592592593E-2</v>
      </c>
      <c r="K11">
        <v>1.3726851851851851E-2</v>
      </c>
      <c r="L11">
        <v>1.539351851851852E-2</v>
      </c>
      <c r="M11">
        <v>1.6724537037037034E-2</v>
      </c>
      <c r="N11">
        <v>1.40625E-2</v>
      </c>
      <c r="O11">
        <v>1.6921296296296299E-2</v>
      </c>
      <c r="P11">
        <v>1.4074074074074074E-2</v>
      </c>
    </row>
    <row r="12" spans="1:16" x14ac:dyDescent="0.25">
      <c r="A12" s="2">
        <f>SUM(PlayerDuoGold[[#This Row],[Week 1.2]:[Week 12.2]])</f>
        <v>0.20791666666666664</v>
      </c>
      <c r="B12" s="1" t="s">
        <v>77</v>
      </c>
      <c r="C12" s="1" t="s">
        <v>5</v>
      </c>
      <c r="D12" s="1">
        <f>COUNT(PlayerDuoGold[[#This Row],[Week 1.2]:[Week 12.2]])</f>
        <v>12</v>
      </c>
      <c r="E12">
        <v>1.9178240740740742E-2</v>
      </c>
      <c r="F12">
        <v>1.3796296296296298E-2</v>
      </c>
      <c r="G12">
        <v>1.6319444444444445E-2</v>
      </c>
      <c r="H12">
        <v>1.7222222222222222E-2</v>
      </c>
      <c r="I12">
        <v>2.224537037037037E-2</v>
      </c>
      <c r="J12">
        <v>1.5914351851851853E-2</v>
      </c>
      <c r="K12">
        <v>1.8958333333333334E-2</v>
      </c>
      <c r="L12">
        <v>1.7696759259259259E-2</v>
      </c>
      <c r="M12">
        <v>1.8171296296296297E-2</v>
      </c>
      <c r="N12">
        <v>1.5752314814814813E-2</v>
      </c>
      <c r="O12">
        <v>1.9571759259259257E-2</v>
      </c>
      <c r="P12">
        <v>1.3090277777777779E-2</v>
      </c>
    </row>
    <row r="13" spans="1:16" x14ac:dyDescent="0.25">
      <c r="A13" s="2">
        <f>SUM(PlayerDuoGold[[#This Row],[Week 1.2]:[Week 12.2]])</f>
        <v>0.20850694444444443</v>
      </c>
      <c r="B13" s="1" t="s">
        <v>77</v>
      </c>
      <c r="C13" s="1" t="s">
        <v>82</v>
      </c>
      <c r="D13" s="1">
        <f>COUNT(PlayerDuoGold[[#This Row],[Week 1.2]:[Week 12.2]])</f>
        <v>12</v>
      </c>
      <c r="E13">
        <v>1.9178240740740742E-2</v>
      </c>
      <c r="F13">
        <v>1.4386574074074072E-2</v>
      </c>
      <c r="G13">
        <v>1.6319444444444445E-2</v>
      </c>
      <c r="H13">
        <v>1.7222222222222222E-2</v>
      </c>
      <c r="I13">
        <v>2.224537037037037E-2</v>
      </c>
      <c r="J13">
        <v>1.5914351851851853E-2</v>
      </c>
      <c r="K13">
        <v>1.8958333333333334E-2</v>
      </c>
      <c r="L13">
        <v>1.7696759259259259E-2</v>
      </c>
      <c r="M13">
        <v>1.8171296296296297E-2</v>
      </c>
      <c r="N13">
        <v>1.5752314814814813E-2</v>
      </c>
      <c r="O13">
        <v>1.9571759259259257E-2</v>
      </c>
      <c r="P13">
        <v>1.3090277777777779E-2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62C1-A518-4150-9875-F8ACD0717C3F}">
  <dimension ref="A1:P4"/>
  <sheetViews>
    <sheetView workbookViewId="0">
      <selection activeCell="E3" sqref="E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2.7109375" bestFit="1" customWidth="1"/>
    <col min="4" max="4" width="8.5703125" bestFit="1" customWidth="1"/>
    <col min="5" max="5" width="12" bestFit="1" customWidth="1"/>
    <col min="6" max="6" width="11.5703125" bestFit="1" customWidth="1"/>
    <col min="7" max="11" width="12" bestFit="1" customWidth="1"/>
    <col min="12" max="12" width="11.5703125" bestFit="1" customWidth="1"/>
    <col min="13" max="13" width="12" bestFit="1" customWidth="1"/>
    <col min="14" max="18" width="12.5703125" bestFit="1" customWidth="1"/>
  </cols>
  <sheetData>
    <row r="1" spans="1:16" x14ac:dyDescent="0.25">
      <c r="A1" t="s">
        <v>76</v>
      </c>
      <c r="B1" t="s">
        <v>77</v>
      </c>
      <c r="C1" t="s">
        <v>56</v>
      </c>
      <c r="D1" t="s">
        <v>78</v>
      </c>
      <c r="E1" t="s">
        <v>23</v>
      </c>
      <c r="F1" t="s">
        <v>27</v>
      </c>
      <c r="G1" t="s">
        <v>31</v>
      </c>
      <c r="H1" t="s">
        <v>33</v>
      </c>
      <c r="I1" t="s">
        <v>36</v>
      </c>
      <c r="J1" t="s">
        <v>37</v>
      </c>
      <c r="K1" t="s">
        <v>43</v>
      </c>
      <c r="L1" t="s">
        <v>46</v>
      </c>
      <c r="M1" t="s">
        <v>49</v>
      </c>
      <c r="N1" t="s">
        <v>50</v>
      </c>
      <c r="O1" t="s">
        <v>52</v>
      </c>
      <c r="P1" t="s">
        <v>53</v>
      </c>
    </row>
    <row r="2" spans="1:16" hidden="1" x14ac:dyDescent="0.25">
      <c r="A2" s="2">
        <f>SUM(TeamTrioPlat[[#This Row],[Week 1.3]:[Week 12.3]])</f>
        <v>1.7094907407407409E-2</v>
      </c>
      <c r="B2" s="1" t="s">
        <v>77</v>
      </c>
      <c r="C2" s="1" t="s">
        <v>71</v>
      </c>
      <c r="D2" s="1">
        <f>COUNT(TeamTrioPlat[[#This Row],[Week 1.3]:[Week 12.3]])</f>
        <v>1</v>
      </c>
      <c r="E2">
        <v>1.7094907407407409E-2</v>
      </c>
    </row>
    <row r="3" spans="1:16" x14ac:dyDescent="0.25">
      <c r="A3" s="2">
        <f>SUM(TeamTrioPlat[[#This Row],[Week 1.3]:[Week 12.3]])</f>
        <v>0.23605324074074074</v>
      </c>
      <c r="B3" s="1" t="s">
        <v>77</v>
      </c>
      <c r="C3" s="1" t="s">
        <v>67</v>
      </c>
      <c r="D3" s="1">
        <f>COUNT(TeamTrioPlat[[#This Row],[Week 1.3]:[Week 12.3]])</f>
        <v>12</v>
      </c>
      <c r="E3">
        <v>2.2210648148148149E-2</v>
      </c>
      <c r="F3">
        <v>2.0682870370370372E-2</v>
      </c>
      <c r="G3">
        <v>2.2939814814814816E-2</v>
      </c>
      <c r="H3">
        <v>1.7430555555555557E-2</v>
      </c>
      <c r="I3">
        <v>2.1446759259259259E-2</v>
      </c>
      <c r="J3">
        <v>2.4189814814814817E-2</v>
      </c>
      <c r="K3">
        <v>1.7152777777777777E-2</v>
      </c>
      <c r="L3">
        <v>1.2812499999999999E-2</v>
      </c>
      <c r="M3">
        <v>2.1423611111111112E-2</v>
      </c>
      <c r="N3">
        <v>1.6527777777777777E-2</v>
      </c>
      <c r="O3">
        <v>1.6099537037037037E-2</v>
      </c>
      <c r="P3">
        <v>2.3136574074074077E-2</v>
      </c>
    </row>
    <row r="4" spans="1:16" hidden="1" x14ac:dyDescent="0.25">
      <c r="A4" s="2">
        <f>SUM(TeamTrioPlat[[#This Row],[Week 1.3]:[Week 12.3]])</f>
        <v>6.7534722222222232E-2</v>
      </c>
      <c r="B4" s="1" t="s">
        <v>77</v>
      </c>
      <c r="C4" s="1" t="s">
        <v>69</v>
      </c>
      <c r="D4" s="1">
        <f>COUNT(TeamTrioPlat[[#This Row],[Week 1.3]:[Week 12.3]])</f>
        <v>3</v>
      </c>
      <c r="N4">
        <v>2.1770833333333336E-2</v>
      </c>
      <c r="O4">
        <v>1.7245370370370369E-2</v>
      </c>
      <c r="P4">
        <v>2.8518518518518523E-2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6064-9578-4DEA-8D21-2FB1C47F5631}">
  <dimension ref="A1:P9"/>
  <sheetViews>
    <sheetView workbookViewId="0">
      <selection activeCell="C3" sqref="C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7.140625" bestFit="1" customWidth="1"/>
    <col min="4" max="4" width="8.5703125" bestFit="1" customWidth="1"/>
    <col min="5" max="13" width="12" bestFit="1" customWidth="1"/>
    <col min="14" max="18" width="12.5703125" bestFit="1" customWidth="1"/>
  </cols>
  <sheetData>
    <row r="1" spans="1:16" x14ac:dyDescent="0.25">
      <c r="A1" t="s">
        <v>76</v>
      </c>
      <c r="B1" t="s">
        <v>77</v>
      </c>
      <c r="C1" t="s">
        <v>56</v>
      </c>
      <c r="D1" t="s">
        <v>78</v>
      </c>
      <c r="E1" t="s">
        <v>23</v>
      </c>
      <c r="F1" t="s">
        <v>27</v>
      </c>
      <c r="G1" t="s">
        <v>31</v>
      </c>
      <c r="H1" t="s">
        <v>33</v>
      </c>
      <c r="I1" t="s">
        <v>36</v>
      </c>
      <c r="J1" t="s">
        <v>37</v>
      </c>
      <c r="K1" t="s">
        <v>43</v>
      </c>
      <c r="L1" t="s">
        <v>46</v>
      </c>
      <c r="M1" t="s">
        <v>49</v>
      </c>
      <c r="N1" t="s">
        <v>50</v>
      </c>
      <c r="O1" t="s">
        <v>52</v>
      </c>
      <c r="P1" t="s">
        <v>53</v>
      </c>
    </row>
    <row r="2" spans="1:16" hidden="1" x14ac:dyDescent="0.25">
      <c r="A2" s="2">
        <f>SUM(TeamTrioGold[[#This Row],[Week 1.3]:[Week 12.3]])</f>
        <v>1.1724537037037035E-2</v>
      </c>
      <c r="B2" s="1" t="s">
        <v>77</v>
      </c>
      <c r="C2" s="1" t="s">
        <v>75</v>
      </c>
      <c r="D2" s="1">
        <f>COUNT(TeamTrioGold[[#This Row],[Week 1.3]:[Week 12.3]])</f>
        <v>1</v>
      </c>
      <c r="N2">
        <v>1.1724537037037035E-2</v>
      </c>
    </row>
    <row r="3" spans="1:16" hidden="1" x14ac:dyDescent="0.25">
      <c r="A3" s="2">
        <f>SUM(TeamTrioGold[[#This Row],[Week 1.3]:[Week 12.3]])</f>
        <v>2.8854166666666667E-2</v>
      </c>
      <c r="B3" s="1" t="s">
        <v>77</v>
      </c>
      <c r="C3" s="1" t="s">
        <v>68</v>
      </c>
      <c r="D3" s="1">
        <f>COUNT(TeamTrioGold[[#This Row],[Week 1.3]:[Week 12.3]])</f>
        <v>2</v>
      </c>
      <c r="E3">
        <v>1.4675925925925926E-2</v>
      </c>
      <c r="F3">
        <v>1.4178240740740741E-2</v>
      </c>
    </row>
    <row r="4" spans="1:16" hidden="1" x14ac:dyDescent="0.25">
      <c r="A4" s="2">
        <f>SUM(TeamTrioGold[[#This Row],[Week 1.3]:[Week 12.3]])</f>
        <v>1.3692129629629629E-2</v>
      </c>
      <c r="B4" s="1" t="s">
        <v>77</v>
      </c>
      <c r="C4" s="1" t="s">
        <v>66</v>
      </c>
      <c r="D4" s="1">
        <f>COUNT(TeamTrioGold[[#This Row],[Week 1.3]:[Week 12.3]])</f>
        <v>1</v>
      </c>
      <c r="E4">
        <v>1.3692129629629629E-2</v>
      </c>
    </row>
    <row r="5" spans="1:16" hidden="1" x14ac:dyDescent="0.25">
      <c r="A5" s="2">
        <f>SUM(TeamTrioGold[[#This Row],[Week 1.3]:[Week 12.3]])</f>
        <v>1.5300925925925926E-2</v>
      </c>
      <c r="B5" s="1" t="s">
        <v>77</v>
      </c>
      <c r="C5" s="1" t="s">
        <v>70</v>
      </c>
      <c r="D5" s="1">
        <f>COUNT(TeamTrioGold[[#This Row],[Week 1.3]:[Week 12.3]])</f>
        <v>1</v>
      </c>
      <c r="E5">
        <v>1.5300925925925926E-2</v>
      </c>
    </row>
    <row r="6" spans="1:16" hidden="1" x14ac:dyDescent="0.25">
      <c r="A6" s="2">
        <f>SUM(TeamTrioGold[[#This Row],[Week 1.3]:[Week 12.3]])</f>
        <v>1.4432870370370372E-2</v>
      </c>
      <c r="B6" s="1" t="s">
        <v>77</v>
      </c>
      <c r="C6" s="1" t="s">
        <v>74</v>
      </c>
      <c r="D6" s="1">
        <f>COUNT(TeamTrioGold[[#This Row],[Week 1.3]:[Week 12.3]])</f>
        <v>1</v>
      </c>
      <c r="I6">
        <v>1.4432870370370372E-2</v>
      </c>
    </row>
    <row r="7" spans="1:16" hidden="1" x14ac:dyDescent="0.25">
      <c r="A7" s="2">
        <f>SUM(TeamTrioGold[[#This Row],[Week 1.3]:[Week 12.3]])</f>
        <v>1.40625E-2</v>
      </c>
      <c r="B7" s="1" t="s">
        <v>77</v>
      </c>
      <c r="C7" s="1" t="s">
        <v>67</v>
      </c>
      <c r="D7" s="1">
        <f>COUNT(TeamTrioGold[[#This Row],[Week 1.3]:[Week 12.3]])</f>
        <v>1</v>
      </c>
      <c r="E7">
        <v>1.40625E-2</v>
      </c>
    </row>
    <row r="8" spans="1:16" x14ac:dyDescent="0.25">
      <c r="A8" s="2">
        <f>SUM(TeamTrioGold[[#This Row],[Week 1.3]:[Week 12.3]])</f>
        <v>0.19813657407407406</v>
      </c>
      <c r="B8" s="1" t="s">
        <v>77</v>
      </c>
      <c r="C8" s="1" t="s">
        <v>69</v>
      </c>
      <c r="D8" s="1">
        <f>COUNT(TeamTrioGold[[#This Row],[Week 1.3]:[Week 12.3]])</f>
        <v>12</v>
      </c>
      <c r="E8">
        <v>1.5127314814814816E-2</v>
      </c>
      <c r="F8">
        <v>1.4988425925925926E-2</v>
      </c>
      <c r="G8">
        <v>1.6331018518518519E-2</v>
      </c>
      <c r="H8">
        <v>1.5717592592592592E-2</v>
      </c>
      <c r="I8">
        <v>1.8726851851851852E-2</v>
      </c>
      <c r="J8">
        <v>2.0104166666666666E-2</v>
      </c>
      <c r="K8">
        <v>1.5462962962962963E-2</v>
      </c>
      <c r="L8">
        <v>1.3715277777777778E-2</v>
      </c>
      <c r="M8">
        <v>1.6736111111111111E-2</v>
      </c>
      <c r="N8">
        <v>1.7754629629629631E-2</v>
      </c>
      <c r="O8">
        <v>1.4247685185185184E-2</v>
      </c>
      <c r="P8">
        <v>1.9224537037037037E-2</v>
      </c>
    </row>
    <row r="9" spans="1:16" hidden="1" x14ac:dyDescent="0.25">
      <c r="A9" s="2">
        <f>SUM(TeamTrioGold[[#This Row],[Week 1.3]:[Week 12.3]])</f>
        <v>4.5960648148148146E-2</v>
      </c>
      <c r="B9" s="1" t="s">
        <v>77</v>
      </c>
      <c r="C9" s="1" t="s">
        <v>73</v>
      </c>
      <c r="D9" s="1">
        <f>COUNT(TeamTrioGold[[#This Row],[Week 1.3]:[Week 12.3]])</f>
        <v>3</v>
      </c>
      <c r="F9">
        <v>1.4212962962962962E-2</v>
      </c>
      <c r="G9">
        <v>1.6562500000000001E-2</v>
      </c>
      <c r="H9">
        <v>1.5185185185185185E-2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B0CF-EA36-44CC-9D5C-2CB2FEC436DD}">
  <dimension ref="A1:P7"/>
  <sheetViews>
    <sheetView workbookViewId="0">
      <selection activeCell="E3" sqref="E3"/>
    </sheetView>
  </sheetViews>
  <sheetFormatPr defaultRowHeight="15" x14ac:dyDescent="0.25"/>
  <cols>
    <col min="1" max="1" width="8.140625" style="2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12" bestFit="1" customWidth="1"/>
    <col min="6" max="6" width="11.5703125" bestFit="1" customWidth="1"/>
    <col min="7" max="11" width="12" bestFit="1" customWidth="1"/>
    <col min="12" max="12" width="11.5703125" bestFit="1" customWidth="1"/>
    <col min="13" max="13" width="12" bestFit="1" customWidth="1"/>
    <col min="14" max="18" width="12.5703125" bestFit="1" customWidth="1"/>
  </cols>
  <sheetData>
    <row r="1" spans="1:16" x14ac:dyDescent="0.25">
      <c r="A1" s="2" t="s">
        <v>76</v>
      </c>
      <c r="B1" t="s">
        <v>77</v>
      </c>
      <c r="C1" t="s">
        <v>0</v>
      </c>
      <c r="D1" t="s">
        <v>78</v>
      </c>
      <c r="E1" t="s">
        <v>23</v>
      </c>
      <c r="F1" t="s">
        <v>27</v>
      </c>
      <c r="G1" t="s">
        <v>31</v>
      </c>
      <c r="H1" t="s">
        <v>33</v>
      </c>
      <c r="I1" t="s">
        <v>36</v>
      </c>
      <c r="J1" t="s">
        <v>37</v>
      </c>
      <c r="K1" t="s">
        <v>43</v>
      </c>
      <c r="L1" t="s">
        <v>46</v>
      </c>
      <c r="M1" t="s">
        <v>49</v>
      </c>
      <c r="N1" t="s">
        <v>50</v>
      </c>
      <c r="O1" t="s">
        <v>52</v>
      </c>
      <c r="P1" t="s">
        <v>53</v>
      </c>
    </row>
    <row r="2" spans="1:16" x14ac:dyDescent="0.25">
      <c r="A2" s="2">
        <f>SUM(PlayerTrioPlat[[#This Row],[Week 1.3]:[Week 12.3]])</f>
        <v>0.23605324074074074</v>
      </c>
      <c r="B2" s="1" t="s">
        <v>77</v>
      </c>
      <c r="C2" s="1" t="s">
        <v>8</v>
      </c>
      <c r="D2" s="1">
        <f>COUNT(PlayerTrioPlat[[#This Row],[Week 1.3]:[Week 12.3]])</f>
        <v>12</v>
      </c>
      <c r="E2">
        <v>2.2210648148148149E-2</v>
      </c>
      <c r="F2">
        <v>2.0682870370370372E-2</v>
      </c>
      <c r="G2">
        <v>2.2939814814814816E-2</v>
      </c>
      <c r="H2">
        <v>1.7430555555555557E-2</v>
      </c>
      <c r="I2">
        <v>2.1446759259259259E-2</v>
      </c>
      <c r="J2">
        <v>2.4189814814814817E-2</v>
      </c>
      <c r="K2">
        <v>1.7152777777777777E-2</v>
      </c>
      <c r="L2">
        <v>1.2812499999999999E-2</v>
      </c>
      <c r="M2">
        <v>2.1423611111111112E-2</v>
      </c>
      <c r="N2">
        <v>1.6527777777777777E-2</v>
      </c>
      <c r="O2">
        <v>1.6099537037037037E-2</v>
      </c>
      <c r="P2">
        <v>2.3136574074074077E-2</v>
      </c>
    </row>
    <row r="3" spans="1:16" x14ac:dyDescent="0.25">
      <c r="A3" s="2">
        <f>SUM(PlayerTrioPlat[[#This Row],[Week 1.3]:[Week 12.3]])</f>
        <v>0.23093750000000002</v>
      </c>
      <c r="B3" s="1" t="s">
        <v>77</v>
      </c>
      <c r="C3" s="1" t="s">
        <v>15</v>
      </c>
      <c r="D3" s="1">
        <f>COUNT(PlayerTrioPlat[[#This Row],[Week 1.3]:[Week 12.3]])</f>
        <v>12</v>
      </c>
      <c r="E3">
        <v>1.7094907407407409E-2</v>
      </c>
      <c r="F3">
        <v>2.0682870370370372E-2</v>
      </c>
      <c r="G3">
        <v>2.2939814814814816E-2</v>
      </c>
      <c r="H3">
        <v>1.7430555555555557E-2</v>
      </c>
      <c r="I3">
        <v>2.1446759259259259E-2</v>
      </c>
      <c r="J3">
        <v>2.4189814814814817E-2</v>
      </c>
      <c r="K3">
        <v>1.7152777777777777E-2</v>
      </c>
      <c r="L3">
        <v>1.2812499999999999E-2</v>
      </c>
      <c r="M3">
        <v>2.1423611111111112E-2</v>
      </c>
      <c r="N3">
        <v>1.6527777777777777E-2</v>
      </c>
      <c r="O3">
        <v>1.6099537037037037E-2</v>
      </c>
      <c r="P3">
        <v>2.3136574074074077E-2</v>
      </c>
    </row>
    <row r="4" spans="1:16" hidden="1" x14ac:dyDescent="0.25">
      <c r="A4" s="2">
        <f>SUM(PlayerTrioPlat[[#This Row],[Week 1.3]:[Week 12.3]])</f>
        <v>6.7534722222222232E-2</v>
      </c>
      <c r="B4" s="1" t="s">
        <v>77</v>
      </c>
      <c r="C4" s="1" t="s">
        <v>14</v>
      </c>
      <c r="D4" s="1">
        <f>COUNT(PlayerTrioPlat[[#This Row],[Week 1.3]:[Week 12.3]])</f>
        <v>3</v>
      </c>
      <c r="N4">
        <v>2.1770833333333336E-2</v>
      </c>
      <c r="O4">
        <v>1.7245370370370369E-2</v>
      </c>
      <c r="P4">
        <v>2.8518518518518523E-2</v>
      </c>
    </row>
    <row r="5" spans="1:16" hidden="1" x14ac:dyDescent="0.25">
      <c r="A5" s="2">
        <f>SUM(PlayerTrioPlat[[#This Row],[Week 1.3]:[Week 12.3]])</f>
        <v>1.7094907407407409E-2</v>
      </c>
      <c r="B5" s="1" t="s">
        <v>77</v>
      </c>
      <c r="C5" s="1" t="s">
        <v>26</v>
      </c>
      <c r="D5" s="1">
        <f>COUNT(PlayerTrioPlat[[#This Row],[Week 1.3]:[Week 12.3]])</f>
        <v>1</v>
      </c>
      <c r="E5">
        <v>1.7094907407407409E-2</v>
      </c>
    </row>
    <row r="6" spans="1:16" x14ac:dyDescent="0.25">
      <c r="A6" s="2">
        <f>SUM(PlayerTrioPlat[[#This Row],[Week 1.3]:[Week 12.3]])</f>
        <v>0.23605324074074074</v>
      </c>
      <c r="B6" s="1" t="s">
        <v>77</v>
      </c>
      <c r="C6" s="1" t="s">
        <v>20</v>
      </c>
      <c r="D6" s="1">
        <f>COUNT(PlayerTrioPlat[[#This Row],[Week 1.3]:[Week 12.3]])</f>
        <v>12</v>
      </c>
      <c r="E6">
        <v>2.2210648148148149E-2</v>
      </c>
      <c r="F6">
        <v>2.0682870370370372E-2</v>
      </c>
      <c r="G6">
        <v>2.2939814814814816E-2</v>
      </c>
      <c r="H6">
        <v>1.7430555555555557E-2</v>
      </c>
      <c r="I6">
        <v>2.1446759259259259E-2</v>
      </c>
      <c r="J6">
        <v>2.4189814814814817E-2</v>
      </c>
      <c r="K6">
        <v>1.7152777777777777E-2</v>
      </c>
      <c r="L6">
        <v>1.2812499999999999E-2</v>
      </c>
      <c r="M6">
        <v>2.1423611111111112E-2</v>
      </c>
      <c r="N6">
        <v>1.6527777777777777E-2</v>
      </c>
      <c r="O6">
        <v>1.6099537037037037E-2</v>
      </c>
      <c r="P6">
        <v>2.3136574074074077E-2</v>
      </c>
    </row>
    <row r="7" spans="1:16" hidden="1" x14ac:dyDescent="0.25">
      <c r="A7" s="2">
        <f>SUM(PlayerTrioPlat[[#This Row],[Week 1.3]:[Week 12.3]])</f>
        <v>1.7094907407407409E-2</v>
      </c>
      <c r="B7" s="1" t="s">
        <v>77</v>
      </c>
      <c r="C7" s="1" t="s">
        <v>2</v>
      </c>
      <c r="D7" s="1">
        <f>COUNT(PlayerTrioPlat[[#This Row],[Week 1.3]:[Week 12.3]])</f>
        <v>1</v>
      </c>
      <c r="E7">
        <v>1.7094907407407409E-2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a 1 0 e 8 7 0 - 4 2 8 b - 4 8 1 8 - 8 b 9 4 - a 3 d 2 b d b e 1 c c 2 "   x m l n s = " h t t p : / / s c h e m a s . m i c r o s o f t . c o m / D a t a M a s h u p " > A A A A A H Q G A A B Q S w M E F A A C A A g A R J Y W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R J Y W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W F l G Y N x B N a w M A A K Q e A A A T A B w A R m 9 y b X V s Y X M v U 2 V j d G l v b j E u b S C i G A A o o B Q A A A A A A A A A A A A A A A A A A A A A A A A A A A D t m V 9 P 2 z A Q w N 8 r 9 T t Y 2 U s q h Q q H j f 1 B f Y A W G B p o X V u J h 1 J N b m u o R 2 I z 2 2 G t K r 7 7 7 K R t j i Q g w a B i E B 7 g O J 9 9 5 7 u f z 5 a i 6 E g z w V E 3 + Y t 3 q p V q R U 2 I p G P U D s i M y k 7 E F W q g g O p q B Z m f r o j k i B r N / n R E g / q p k J d D I S 7 d A x b Q e l N w T b l W r p 2 1 N 0 t W s C N t o i c 1 D / E o C D y k Z U R r X r J c 6 u R n j w w D u 3 D i Y d 4 / 0 j R s O K m B 4 3 1 j f N x w Y j t n c N N v E U 0 G i 3 X e O c 0 J 4 R c m 7 N 7 s i j p m m d i s 3 p O E q 3 M h w 6 Y I o p D b Q e V m n X r z + c K P Y 6 I z J k j T q b 7 x 0 N z p U R L m l K 1 I E p u u 5 Q C P w i G V y R A 7 P 2 e j K N C z 3 K w 9 o m h O 2 a W S U Z V T 7 w Y 6 P 1 / w y F o e c b 3 9 v m 5 3 k k R o 9 5 t b 9 o q O G A l u 6 W 9 q q 1 y Z k m h q a 9 w R f 1 S a r C 4 N D A d W 5 2 b y 6 S F K R h P k 9 p N 4 B 2 a K W e R i o p H J L d I T i o 6 F 0 k 4 N E T 4 2 V n G o 1 m i z l j o 9 l C K 6 y v m M t W 4 2 p D Q H t z O 6 L J P d p M k I V R r 1 W L i K 7 5 g p X T 9 h 3 O 0 v S z S o 5 W s E d 5 T O s N q V 9 S J h 1 Q r j h e H D c 2 I R K U 9 J e U p e 0 C m J 6 / G S z k j C T U 8 y c S i C c e F J S X F 7 Q A G S 2 a u 8 x / H Z r F t P q z y n u Y n H b A Q O y H i H h u L a O E n Y B 3 6 S g Y U 6 n / x 5 N u k 2 Z Q C f N r s W e r V u u m y s d / N + v S T R L f O L 8 V G R R d 8 U 2 6 Z / W X R Y 2 3 h u N w r h v o Q c x / E W 7 C w e S r e W i d U D J 9 0 5 p f Q S 4 f r W S v a B v A X k 9 0 D + A O R t I H 8 E 8 i c g f w Y y 3 o T / Q M / Y u r 6 N X H 6 X x d w Z S T 8 T d x n s Y u q y 0 F n 3 z J w v p + T u L X B n G / C 9 3 W 7 5 a C h 7 3 Q t g b v F 8 e R X E 3 d n n / p W 4 s s u V x B X c r a 3 o O Z 9 0 K X T G T z F z S Y s r e X v Y r e o D 4 n x A n A + I 8 w F x P i D O B 8 T 5 g D g f E O d D 4 n x I n A + J 8 x 9 H 3 F o e c 3 c S V 3 a 5 N 0 W d 7 d X 3 d b m n u 1 j L H v e E d + r / z N o a H n F l d y t 5 W 9 6 o X R G s 5 x F n H Z U d 7 u n u U w y Y w 4 A 5 D J j D g D k M m M O A O Q y Y w 4 A 5 D J n D k D k M m c O P Z G 4 t z 7 i 7 m X v 9 n Q 4 W J R M C r E j R d 6 j 4 j v h y 1 p b i l 0 m w O j v Z / / r 9 4 O y Y E l P Y o S B y b F V b J + 2 N X t M M b M A l 6 t N A T R 0 U U k 1 Q / 0 i 1 i S R G p v J H R O W s Y b 9 r e f H 3 k o a z y 2 2 2 s i Y d + j t i J q 7 Y d L D z F 1 B L A Q I t A B Q A A g A I A E S W F l F y F r j t p w A A A P g A A A A S A A A A A A A A A A A A A A A A A A A A A A B D b 2 5 m a W c v U G F j a 2 F n Z S 5 4 b W x Q S w E C L Q A U A A I A C A B E l h Z R D 8 r p q 6 Q A A A D p A A A A E w A A A A A A A A A A A A A A A A D z A A A A W 0 N v b n R l b n R f V H l w Z X N d L n h t b F B L A Q I t A B Q A A g A I A E S W F l G Y N x B N a w M A A K Q e A A A T A A A A A A A A A A A A A A A A A O Q B A A B G b 3 J t d W x h c y 9 T Z W N 0 a W 9 u M S 5 t U E s F B g A A A A A D A A M A w g A A A J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G 0 A A A A A A A A 3 7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B b H Q m c X V v d D s s J n F 1 b 3 Q 7 R G l m Z m l j d W x 0 e S Z x d W 9 0 O y w m c X V v d D t Q b G F 5 Z X I m c X V v d D s s J n F 1 b 3 Q 7 Q m V z d C B U a W 1 l J n F 1 b 3 Q 7 L C Z x d W 9 0 O 1 R 5 c G U m c X V v d D t d I i A v P j x F b n R y e S B U e X B l P S J G a W x s Q 2 9 s d W 1 u V H l w Z X M i I F Z h b H V l P S J z Q m d Z R 0 J R W T 0 i I C 8 + P E V u d H J 5 I F R 5 c G U 9 I k Z p b G x M Y X N 0 V X B k Y X R l Z C I g V m F s d W U 9 I m Q y M D E 5 L T E w L T A z V D A 3 O j U w O j Q 3 L j I 1 O D g z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k i I C 8 + P E V u d H J 5 I F R 5 c G U 9 I l F 1 Z X J 5 S U Q i I F Z h b H V l P S J z M T J h O T Y 5 M W E t N G I 5 O S 0 0 N 2 J m L W J h Y 2 U t M T U 5 M z I y O D E 1 N z J h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F s d C Z x d W 9 0 O y w m c X V v d D t E a W Z m a W N 1 b H R 5 J n F 1 b 3 Q 7 L C Z x d W 9 0 O 1 B s Y X l l c i Z x d W 9 0 O 1 0 s J n F 1 b 3 Q 7 c X V l c n l S Z W x h d G l v b n N o a X B z J n F 1 b 3 Q 7 O l t d L C Z x d W 9 0 O 2 N v b H V t b k l k Z W 5 0 a X R p Z X M m c X V v d D s 6 W y Z x d W 9 0 O 1 N l Y 3 R p b 2 4 x L 1 B s Y X l l c l J 1 b n M v R 3 J v d X B l Z C B S b 3 d z L n t B b H Q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L C Z x d W 9 0 O 1 N l Y 3 R p b 2 4 x L 1 B s Y X l l c l J 1 b n M v R 3 J v d X B l Z C B S b 3 d z L n t U e X B l L D R 9 J n F 1 b 3 Q 7 X S w m c X V v d D t D b 2 x 1 b W 5 D b 3 V u d C Z x d W 9 0 O z o 1 L C Z x d W 9 0 O 0 t l e U N v b H V t b k 5 h b W V z J n F 1 b 3 Q 7 O l s m c X V v d D t B b H Q m c X V v d D s s J n F 1 b 3 Q 7 R G l m Z m l j d W x 0 e S Z x d W 9 0 O y w m c X V v d D t Q b G F 5 Z X I m c X V v d D t d L C Z x d W 9 0 O 0 N v b H V t b k l k Z W 5 0 a X R p Z X M m c X V v d D s 6 W y Z x d W 9 0 O 1 N l Y 3 R p b 2 4 x L 1 B s Y X l l c l J 1 b n M v R 3 J v d X B l Z C B S b 3 d z L n t B b H Q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L C Z x d W 9 0 O 1 N l Y 3 R p b 2 4 x L 1 B s Y X l l c l J 1 b n M v R 3 J v d X B l Z C B S b 3 d z L n t U e X B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M 1 Q w N z o 1 M D o 0 O C 4 z M j U w O D Y z W i I g L z 4 8 R W 5 0 c n k g V H l w Z T 0 i R m l s b E N v b H V t b l R 5 c G V z I i B W Y W x 1 Z T 0 i c 0 J n W U d C U V k 9 I i A v P j x F b n R y e S B U e X B l P S J G a W x s Q 2 9 s d W 1 u T m F t Z X M i I F Z h b H V l P S J z W y Z x d W 9 0 O 0 F s d C Z x d W 9 0 O y w m c X V v d D t E a W Z m a W N 1 b H R 5 J n F 1 b 3 Q 7 L C Z x d W 9 0 O 1 R l Y W 0 m c X V v d D s s J n F 1 b 3 Q 7 Q m V z d C B U a W 1 l J n F 1 b 3 Q 7 L C Z x d W 9 0 O 1 R 5 c G U m c X V v d D t d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Q 2 9 1 b n Q i I F Z h b H V l P S J s M T k w I i A v P j x F b n R y e S B U e X B l P S J R d W V y e U l E I i B W Y W x 1 Z T 0 i c 2 M z Y T c z M z I y L T A x O T E t N G U 5 M y 1 h Y T A 0 L T F m M z Q w M z Y w Y m V j Z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B b H Q m c X V v d D s s J n F 1 b 3 Q 7 R G l m Z m l j d W x 0 e S Z x d W 9 0 O y w m c X V v d D t U Z W F t J n F 1 b 3 Q 7 X S w m c X V v d D t x d W V y e V J l b G F 0 a W 9 u c 2 h p c H M m c X V v d D s 6 W 1 0 s J n F 1 b 3 Q 7 Y 2 9 s d W 1 u S W R l b n R p d G l l c y Z x d W 9 0 O z p b J n F 1 b 3 Q 7 U 2 V j d G l v b j E v V G V h b V J 1 b n M v R 3 J v d X B l Z C B S b 3 d z L n t B b H Q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V G V h b S w y f S Z x d W 9 0 O y w m c X V v d D t T Z W N 0 a W 9 u M S 9 U Z W F t U n V u c y 9 H c m 9 1 c G V k I F J v d 3 M u e 0 J l c 3 Q g V G l t Z S w z f S Z x d W 9 0 O y w m c X V v d D t T Z W N 0 a W 9 u M S 9 U Z W F t U n V u c y 9 H c m 9 1 c G V k I F J v d 3 M u e 1 R 5 c G U s N H 0 m c X V v d D t d L C Z x d W 9 0 O 0 N v b H V t b k N v d W 5 0 J n F 1 b 3 Q 7 O j U s J n F 1 b 3 Q 7 S 2 V 5 Q 2 9 s d W 1 u T m F t Z X M m c X V v d D s 6 W y Z x d W 9 0 O 0 F s d C Z x d W 9 0 O y w m c X V v d D t E a W Z m a W N 1 b H R 5 J n F 1 b 3 Q 7 L C Z x d W 9 0 O 1 R l Y W 0 m c X V v d D t d L C Z x d W 9 0 O 0 N v b H V t b k l k Z W 5 0 a X R p Z X M m c X V v d D s 6 W y Z x d W 9 0 O 1 N l Y 3 R p b 2 4 x L 1 R l Y W 1 S d W 5 z L 0 d y b 3 V w Z W Q g U m 9 3 c y 5 7 Q W x 0 L D B 9 J n F 1 b 3 Q 7 L C Z x d W 9 0 O 1 N l Y 3 R p b 2 4 x L 1 R l Y W 1 S d W 5 z L 0 d y b 3 V w Z W Q g U m 9 3 c y 5 7 R G l m Z m l j d W x 0 e S w x f S Z x d W 9 0 O y w m c X V v d D t T Z W N 0 a W 9 u M S 9 U Z W F t U n V u c y 9 H c m 9 1 c G V k I F J v d 3 M u e 1 R l Y W 0 s M n 0 m c X V v d D s s J n F 1 b 3 Q 7 U 2 V j d G l v b j E v V G V h b V J 1 b n M v R 3 J v d X B l Z C B S b 3 d z L n t C Z X N 0 I F R p b W U s M 3 0 m c X V v d D s s J n F 1 b 3 Q 7 U 2 V j d G l v b j E v V G V h b V J 1 b n M v R 3 J v d X B l Z C B S b 3 d z L n t U e X B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1 B s Y X l l c l R y a W 9 H b 2 x k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J U M T Y 6 N T A 6 M D g u O D U 2 O T c y N 1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Q b G F 5 Z X I m c X V v d D s s J n F 1 b 3 Q 7 V 2 V l a y A x L j M m c X V v d D s s J n F 1 b 3 Q 7 V 2 V l a y A y L j M m c X V v d D s s J n F 1 b 3 Q 7 V 2 V l a y A z L j M m c X V v d D s s J n F 1 b 3 Q 7 V 2 V l a y A 0 L j M m c X V v d D s s J n F 1 b 3 Q 7 V 2 V l a y A 1 L j M m c X V v d D s s J n F 1 b 3 Q 7 V 2 V l a y A 2 L j M m c X V v d D s s J n F 1 b 3 Q 7 V 2 V l a y A 3 L j M m c X V v d D s s J n F 1 b 3 Q 7 V 2 V l a y A 4 L j M m c X V v d D s s J n F 1 b 3 Q 7 V 2 V l a y A 5 L j M m c X V v d D s s J n F 1 b 3 Q 7 V 2 V l a y A x M C 4 z J n F 1 b 3 Q 7 L C Z x d W 9 0 O 1 d l Z W s g M T E u M y Z x d W 9 0 O y w m c X V v d D t X Z W V r I D E y L j M m c X V v d D t d I i A v P j x F b n R y e S B U e X B l P S J R d W V y e U l E I i B W Y W x 1 Z T 0 i c 2 M 2 Y z Z k Z D Q z L W U 3 N j g t N D U z N C 0 5 Z j M x L T M 1 Y j I y N W M 4 Z m M x M i I g L z 4 8 R W 5 0 c n k g V H l w Z T 0 i R m l s b E N v d W 5 0 I i B W Y W x 1 Z T 0 i b D E x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H J p b 0 d v b G Q v U G l 2 b 3 R l Z C B D b 2 x 1 b W 4 u e 1 B s Y X l l c i w w f S Z x d W 9 0 O y w m c X V v d D t T Z W N 0 a W 9 u M S 9 Q b G F 5 Z X J U c m l v R 2 9 s Z C 9 Q a X Z v d G V k I E N v b H V t b i 5 7 V 2 V l a y A x L j M s M X 0 m c X V v d D s s J n F 1 b 3 Q 7 U 2 V j d G l v b j E v U G x h e W V y V H J p b 0 d v b G Q v U G l 2 b 3 R l Z C B D b 2 x 1 b W 4 u e 1 d l Z W s g M i 4 z L D V 9 J n F 1 b 3 Q 7 L C Z x d W 9 0 O 1 N l Y 3 R p b 2 4 x L 1 B s Y X l l c l R y a W 9 H b 2 x k L 1 B p d m 9 0 Z W Q g Q 2 9 s d W 1 u L n t X Z W V r I D M u M y w 2 f S Z x d W 9 0 O y w m c X V v d D t T Z W N 0 a W 9 u M S 9 Q b G F 5 Z X J U c m l v R 2 9 s Z C 9 Q a X Z v d G V k I E N v b H V t b i 5 7 V 2 V l a y A 0 L j M s N 3 0 m c X V v d D s s J n F 1 b 3 Q 7 U 2 V j d G l v b j E v U G x h e W V y V H J p b 0 d v b G Q v U G l 2 b 3 R l Z C B D b 2 x 1 b W 4 u e 1 d l Z W s g N S 4 z L D h 9 J n F 1 b 3 Q 7 L C Z x d W 9 0 O 1 N l Y 3 R p b 2 4 x L 1 B s Y X l l c l R y a W 9 H b 2 x k L 1 B p d m 9 0 Z W Q g Q 2 9 s d W 1 u L n t X Z W V r I D Y u M y w 5 f S Z x d W 9 0 O y w m c X V v d D t T Z W N 0 a W 9 u M S 9 Q b G F 5 Z X J U c m l v R 2 9 s Z C 9 Q a X Z v d G V k I E N v b H V t b i 5 7 V 2 V l a y A 3 L j M s M T B 9 J n F 1 b 3 Q 7 L C Z x d W 9 0 O 1 N l Y 3 R p b 2 4 x L 1 B s Y X l l c l R y a W 9 H b 2 x k L 1 B p d m 9 0 Z W Q g Q 2 9 s d W 1 u L n t X Z W V r I D g u M y w x M X 0 m c X V v d D s s J n F 1 b 3 Q 7 U 2 V j d G l v b j E v U G x h e W V y V H J p b 0 d v b G Q v U G l 2 b 3 R l Z C B D b 2 x 1 b W 4 u e 1 d l Z W s g O S 4 z L D E y f S Z x d W 9 0 O y w m c X V v d D t T Z W N 0 a W 9 u M S 9 Q b G F 5 Z X J U c m l v R 2 9 s Z C 9 Q a X Z v d G V k I E N v b H V t b i 5 7 V 2 V l a y A x M C 4 z L D J 9 J n F 1 b 3 Q 7 L C Z x d W 9 0 O 1 N l Y 3 R p b 2 4 x L 1 B s Y X l l c l R y a W 9 H b 2 x k L 1 B p d m 9 0 Z W Q g Q 2 9 s d W 1 u L n t X Z W V r I D E x L j M s M 3 0 m c X V v d D s s J n F 1 b 3 Q 7 U 2 V j d G l v b j E v U G x h e W V y V H J p b 0 d v b G Q v U G l 2 b 3 R l Z C B D b 2 x 1 b W 4 u e 1 d l Z W s g M T I u M y w 0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G x h e W V y V H J p b 0 d v b G Q v U G l 2 b 3 R l Z C B D b 2 x 1 b W 4 u e 1 B s Y X l l c i w w f S Z x d W 9 0 O y w m c X V v d D t T Z W N 0 a W 9 u M S 9 Q b G F 5 Z X J U c m l v R 2 9 s Z C 9 Q a X Z v d G V k I E N v b H V t b i 5 7 V 2 V l a y A x L j M s M X 0 m c X V v d D s s J n F 1 b 3 Q 7 U 2 V j d G l v b j E v U G x h e W V y V H J p b 0 d v b G Q v U G l 2 b 3 R l Z C B D b 2 x 1 b W 4 u e 1 d l Z W s g M i 4 z L D V 9 J n F 1 b 3 Q 7 L C Z x d W 9 0 O 1 N l Y 3 R p b 2 4 x L 1 B s Y X l l c l R y a W 9 H b 2 x k L 1 B p d m 9 0 Z W Q g Q 2 9 s d W 1 u L n t X Z W V r I D M u M y w 2 f S Z x d W 9 0 O y w m c X V v d D t T Z W N 0 a W 9 u M S 9 Q b G F 5 Z X J U c m l v R 2 9 s Z C 9 Q a X Z v d G V k I E N v b H V t b i 5 7 V 2 V l a y A 0 L j M s N 3 0 m c X V v d D s s J n F 1 b 3 Q 7 U 2 V j d G l v b j E v U G x h e W V y V H J p b 0 d v b G Q v U G l 2 b 3 R l Z C B D b 2 x 1 b W 4 u e 1 d l Z W s g N S 4 z L D h 9 J n F 1 b 3 Q 7 L C Z x d W 9 0 O 1 N l Y 3 R p b 2 4 x L 1 B s Y X l l c l R y a W 9 H b 2 x k L 1 B p d m 9 0 Z W Q g Q 2 9 s d W 1 u L n t X Z W V r I D Y u M y w 5 f S Z x d W 9 0 O y w m c X V v d D t T Z W N 0 a W 9 u M S 9 Q b G F 5 Z X J U c m l v R 2 9 s Z C 9 Q a X Z v d G V k I E N v b H V t b i 5 7 V 2 V l a y A 3 L j M s M T B 9 J n F 1 b 3 Q 7 L C Z x d W 9 0 O 1 N l Y 3 R p b 2 4 x L 1 B s Y X l l c l R y a W 9 H b 2 x k L 1 B p d m 9 0 Z W Q g Q 2 9 s d W 1 u L n t X Z W V r I D g u M y w x M X 0 m c X V v d D s s J n F 1 b 3 Q 7 U 2 V j d G l v b j E v U G x h e W V y V H J p b 0 d v b G Q v U G l 2 b 3 R l Z C B D b 2 x 1 b W 4 u e 1 d l Z W s g O S 4 z L D E y f S Z x d W 9 0 O y w m c X V v d D t T Z W N 0 a W 9 u M S 9 Q b G F 5 Z X J U c m l v R 2 9 s Z C 9 Q a X Z v d G V k I E N v b H V t b i 5 7 V 2 V l a y A x M C 4 z L D J 9 J n F 1 b 3 Q 7 L C Z x d W 9 0 O 1 N l Y 3 R p b 2 4 x L 1 B s Y X l l c l R y a W 9 H b 2 x k L 1 B p d m 9 0 Z W Q g Q 2 9 s d W 1 u L n t X Z W V r I D E x L j M s M 3 0 m c X V v d D s s J n F 1 b 3 Q 7 U 2 V j d G l v b j E v U G x h e W V y V H J p b 0 d v b G Q v U G l 2 b 3 R l Z C B D b 2 x 1 b W 4 u e 1 d l Z W s g M T I u M y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U c m l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D w v S X R l b V B h d G g + P C 9 J d G V t T G 9 j Y X R p b 2 4 + P F N 0 Y W J s Z U V u d H J p Z X M + P E V u d H J 5 I F R 5 c G U 9 I k Z p b G x U Y X J n Z X Q i I F Z h b H V l P S J z U G x h e W V y V H J p b 1 B s Y X Q i I C 8 + P E V u d H J 5 I F R 5 c G U 9 I k x v Y W R l Z F R v Q W 5 h b H l z a X N T Z X J 2 a W N l c y I g V m F s d W U 9 I m w w I i A v P j x F b n R y e S B U e X B l P S J G a W x s Q 2 9 s d W 1 u V H l w Z X M i I F Z h b H V l P S J z Q m d V R k J R V U Z C U V V G Q l F V R k J R P T 0 i I C 8 + P E V u d H J 5 I F R 5 c G U 9 I k Z p b G x M Y X N 0 V X B k Y X R l Z C I g V m F s d W U 9 I m Q y M D I w L T A 4 L T I y V D E 2 O j U w O j A 4 L j g 2 N z k 3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t X Z W V r I D E u M y Z x d W 9 0 O y w m c X V v d D t X Z W V r I D I u M y Z x d W 9 0 O y w m c X V v d D t X Z W V r I D M u M y Z x d W 9 0 O y w m c X V v d D t X Z W V r I D Q u M y Z x d W 9 0 O y w m c X V v d D t X Z W V r I D U u M y Z x d W 9 0 O y w m c X V v d D t X Z W V r I D Y u M y Z x d W 9 0 O y w m c X V v d D t X Z W V r I D c u M y Z x d W 9 0 O y w m c X V v d D t X Z W V r I D g u M y Z x d W 9 0 O y w m c X V v d D t X Z W V r I D k u M y Z x d W 9 0 O y w m c X V v d D t X Z W V r I D E w L j M m c X V v d D s s J n F 1 b 3 Q 7 V 2 V l a y A x M S 4 z J n F 1 b 3 Q 7 L C Z x d W 9 0 O 1 d l Z W s g M T I u M y Z x d W 9 0 O 1 0 i I C 8 + P E V u d H J 5 I F R 5 c G U 9 I l F 1 Z X J 5 S U Q i I F Z h b H V l P S J z Y z I 1 Z T F h Y j A t N z V i Z C 0 0 N m Y w L T k 1 N G M t M z k 5 O D g w Z j c x Z j c 5 I i A v P j x F b n R y e S B U e X B l P S J G a W x s Q 2 9 1 b n Q i I F Z h b H V l P S J s N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y a W 9 Q b G F 0 L 1 B p d m 9 0 Z W Q g Q 2 9 s d W 1 u L n t Q b G F 5 Z X I s M H 0 m c X V v d D s s J n F 1 b 3 Q 7 U 2 V j d G l v b j E v U G x h e W V y V H J p b 1 B s Y X Q v U G l 2 b 3 R l Z C B D b 2 x 1 b W 4 u e 1 d l Z W s g M S 4 z L D F 9 J n F 1 b 3 Q 7 L C Z x d W 9 0 O 1 N l Y 3 R p b 2 4 x L 1 B s Y X l l c l R y a W 9 Q b G F 0 L 1 B p d m 9 0 Z W Q g Q 2 9 s d W 1 u L n t X Z W V r I D I u M y w 1 f S Z x d W 9 0 O y w m c X V v d D t T Z W N 0 a W 9 u M S 9 Q b G F 5 Z X J U c m l v U G x h d C 9 Q a X Z v d G V k I E N v b H V t b i 5 7 V 2 V l a y A z L j M s N n 0 m c X V v d D s s J n F 1 b 3 Q 7 U 2 V j d G l v b j E v U G x h e W V y V H J p b 1 B s Y X Q v U G l 2 b 3 R l Z C B D b 2 x 1 b W 4 u e 1 d l Z W s g N C 4 z L D d 9 J n F 1 b 3 Q 7 L C Z x d W 9 0 O 1 N l Y 3 R p b 2 4 x L 1 B s Y X l l c l R y a W 9 Q b G F 0 L 1 B p d m 9 0 Z W Q g Q 2 9 s d W 1 u L n t X Z W V r I D U u M y w 4 f S Z x d W 9 0 O y w m c X V v d D t T Z W N 0 a W 9 u M S 9 Q b G F 5 Z X J U c m l v U G x h d C 9 Q a X Z v d G V k I E N v b H V t b i 5 7 V 2 V l a y A 2 L j M s O X 0 m c X V v d D s s J n F 1 b 3 Q 7 U 2 V j d G l v b j E v U G x h e W V y V H J p b 1 B s Y X Q v U G l 2 b 3 R l Z C B D b 2 x 1 b W 4 u e 1 d l Z W s g N y 4 z L D E w f S Z x d W 9 0 O y w m c X V v d D t T Z W N 0 a W 9 u M S 9 Q b G F 5 Z X J U c m l v U G x h d C 9 Q a X Z v d G V k I E N v b H V t b i 5 7 V 2 V l a y A 4 L j M s M T F 9 J n F 1 b 3 Q 7 L C Z x d W 9 0 O 1 N l Y 3 R p b 2 4 x L 1 B s Y X l l c l R y a W 9 Q b G F 0 L 1 B p d m 9 0 Z W Q g Q 2 9 s d W 1 u L n t X Z W V r I D k u M y w x M n 0 m c X V v d D s s J n F 1 b 3 Q 7 U 2 V j d G l v b j E v U G x h e W V y V H J p b 1 B s Y X Q v U G l 2 b 3 R l Z C B D b 2 x 1 b W 4 u e 1 d l Z W s g M T A u M y w y f S Z x d W 9 0 O y w m c X V v d D t T Z W N 0 a W 9 u M S 9 Q b G F 5 Z X J U c m l v U G x h d C 9 Q a X Z v d G V k I E N v b H V t b i 5 7 V 2 V l a y A x M S 4 z L D N 9 J n F 1 b 3 Q 7 L C Z x d W 9 0 O 1 N l Y 3 R p b 2 4 x L 1 B s Y X l l c l R y a W 9 Q b G F 0 L 1 B p d m 9 0 Z W Q g Q 2 9 s d W 1 u L n t X Z W V r I D E y L j M s N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s Y X l l c l R y a W 9 Q b G F 0 L 1 B p d m 9 0 Z W Q g Q 2 9 s d W 1 u L n t Q b G F 5 Z X I s M H 0 m c X V v d D s s J n F 1 b 3 Q 7 U 2 V j d G l v b j E v U G x h e W V y V H J p b 1 B s Y X Q v U G l 2 b 3 R l Z C B D b 2 x 1 b W 4 u e 1 d l Z W s g M S 4 z L D F 9 J n F 1 b 3 Q 7 L C Z x d W 9 0 O 1 N l Y 3 R p b 2 4 x L 1 B s Y X l l c l R y a W 9 Q b G F 0 L 1 B p d m 9 0 Z W Q g Q 2 9 s d W 1 u L n t X Z W V r I D I u M y w 1 f S Z x d W 9 0 O y w m c X V v d D t T Z W N 0 a W 9 u M S 9 Q b G F 5 Z X J U c m l v U G x h d C 9 Q a X Z v d G V k I E N v b H V t b i 5 7 V 2 V l a y A z L j M s N n 0 m c X V v d D s s J n F 1 b 3 Q 7 U 2 V j d G l v b j E v U G x h e W V y V H J p b 1 B s Y X Q v U G l 2 b 3 R l Z C B D b 2 x 1 b W 4 u e 1 d l Z W s g N C 4 z L D d 9 J n F 1 b 3 Q 7 L C Z x d W 9 0 O 1 N l Y 3 R p b 2 4 x L 1 B s Y X l l c l R y a W 9 Q b G F 0 L 1 B p d m 9 0 Z W Q g Q 2 9 s d W 1 u L n t X Z W V r I D U u M y w 4 f S Z x d W 9 0 O y w m c X V v d D t T Z W N 0 a W 9 u M S 9 Q b G F 5 Z X J U c m l v U G x h d C 9 Q a X Z v d G V k I E N v b H V t b i 5 7 V 2 V l a y A 2 L j M s O X 0 m c X V v d D s s J n F 1 b 3 Q 7 U 2 V j d G l v b j E v U G x h e W V y V H J p b 1 B s Y X Q v U G l 2 b 3 R l Z C B D b 2 x 1 b W 4 u e 1 d l Z W s g N y 4 z L D E w f S Z x d W 9 0 O y w m c X V v d D t T Z W N 0 a W 9 u M S 9 Q b G F 5 Z X J U c m l v U G x h d C 9 Q a X Z v d G V k I E N v b H V t b i 5 7 V 2 V l a y A 4 L j M s M T F 9 J n F 1 b 3 Q 7 L C Z x d W 9 0 O 1 N l Y 3 R p b 2 4 x L 1 B s Y X l l c l R y a W 9 Q b G F 0 L 1 B p d m 9 0 Z W Q g Q 2 9 s d W 1 u L n t X Z W V r I D k u M y w x M n 0 m c X V v d D s s J n F 1 b 3 Q 7 U 2 V j d G l v b j E v U G x h e W V y V H J p b 1 B s Y X Q v U G l 2 b 3 R l Z C B D b 2 x 1 b W 4 u e 1 d l Z W s g M T A u M y w y f S Z x d W 9 0 O y w m c X V v d D t T Z W N 0 a W 9 u M S 9 Q b G F 5 Z X J U c m l v U G x h d C 9 Q a X Z v d G V k I E N v b H V t b i 5 7 V 2 V l a y A x M S 4 z L D N 9 J n F 1 b 3 Q 7 L C Z x d W 9 0 O 1 N l Y 3 R p b 2 4 x L 1 B s Y X l l c l R y a W 9 Q b G F 0 L 1 B p d m 9 0 Z W Q g Q 2 9 s d W 1 u L n t X Z W V r I D E y L j M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V H J p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1 R l Y W 1 U c m l v R 2 9 s Z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y V D E 2 O j U w O j A 4 L j g 3 N z k 3 N z J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V G V h b S Z x d W 9 0 O y w m c X V v d D t X Z W V r I D E u M y Z x d W 9 0 O y w m c X V v d D t X Z W V r I D I u M y Z x d W 9 0 O y w m c X V v d D t X Z W V r I D M u M y Z x d W 9 0 O y w m c X V v d D t X Z W V r I D Q u M y Z x d W 9 0 O y w m c X V v d D t X Z W V r I D U u M y Z x d W 9 0 O y w m c X V v d D t X Z W V r I D Y u M y Z x d W 9 0 O y w m c X V v d D t X Z W V r I D c u M y Z x d W 9 0 O y w m c X V v d D t X Z W V r I D g u M y Z x d W 9 0 O y w m c X V v d D t X Z W V r I D k u M y Z x d W 9 0 O y w m c X V v d D t X Z W V r I D E w L j M m c X V v d D s s J n F 1 b 3 Q 7 V 2 V l a y A x M S 4 z J n F 1 b 3 Q 7 L C Z x d W 9 0 O 1 d l Z W s g M T I u M y Z x d W 9 0 O 1 0 i I C 8 + P E V u d H J 5 I F R 5 c G U 9 I l F 1 Z X J 5 S U Q i I F Z h b H V l P S J z N m U 3 M D Q 4 Z W U t O G F k Y i 0 0 N 2 I 0 L W I 5 O T Q t N G E z Z D h l Z j J h Z W E 5 I i A v P j x F b n R y e S B U e X B l P S J G a W x s Q 2 9 1 b n Q i I F Z h b H V l P S J s O C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c m l v R 2 9 s Z C 9 Q a X Z v d G V k I E N v b H V t b i 5 7 V G V h b S w w f S Z x d W 9 0 O y w m c X V v d D t T Z W N 0 a W 9 u M S 9 U Z W F t V H J p b 0 d v b G Q v U G l 2 b 3 R l Z C B D b 2 x 1 b W 4 u e 1 d l Z W s g M S 4 z L D F 9 J n F 1 b 3 Q 7 L C Z x d W 9 0 O 1 N l Y 3 R p b 2 4 x L 1 R l Y W 1 U c m l v R 2 9 s Z C 9 Q a X Z v d G V k I E N v b H V t b i 5 7 V 2 V l a y A y L j M s N X 0 m c X V v d D s s J n F 1 b 3 Q 7 U 2 V j d G l v b j E v V G V h b V R y a W 9 H b 2 x k L 1 B p d m 9 0 Z W Q g Q 2 9 s d W 1 u L n t X Z W V r I D M u M y w 2 f S Z x d W 9 0 O y w m c X V v d D t T Z W N 0 a W 9 u M S 9 U Z W F t V H J p b 0 d v b G Q v U G l 2 b 3 R l Z C B D b 2 x 1 b W 4 u e 1 d l Z W s g N C 4 z L D d 9 J n F 1 b 3 Q 7 L C Z x d W 9 0 O 1 N l Y 3 R p b 2 4 x L 1 R l Y W 1 U c m l v R 2 9 s Z C 9 Q a X Z v d G V k I E N v b H V t b i 5 7 V 2 V l a y A 1 L j M s O H 0 m c X V v d D s s J n F 1 b 3 Q 7 U 2 V j d G l v b j E v V G V h b V R y a W 9 H b 2 x k L 1 B p d m 9 0 Z W Q g Q 2 9 s d W 1 u L n t X Z W V r I D Y u M y w 5 f S Z x d W 9 0 O y w m c X V v d D t T Z W N 0 a W 9 u M S 9 U Z W F t V H J p b 0 d v b G Q v U G l 2 b 3 R l Z C B D b 2 x 1 b W 4 u e 1 d l Z W s g N y 4 z L D E w f S Z x d W 9 0 O y w m c X V v d D t T Z W N 0 a W 9 u M S 9 U Z W F t V H J p b 0 d v b G Q v U G l 2 b 3 R l Z C B D b 2 x 1 b W 4 u e 1 d l Z W s g O C 4 z L D E x f S Z x d W 9 0 O y w m c X V v d D t T Z W N 0 a W 9 u M S 9 U Z W F t V H J p b 0 d v b G Q v U G l 2 b 3 R l Z C B D b 2 x 1 b W 4 u e 1 d l Z W s g O S 4 z L D E y f S Z x d W 9 0 O y w m c X V v d D t T Z W N 0 a W 9 u M S 9 U Z W F t V H J p b 0 d v b G Q v U G l 2 b 3 R l Z C B D b 2 x 1 b W 4 u e 1 d l Z W s g M T A u M y w y f S Z x d W 9 0 O y w m c X V v d D t T Z W N 0 a W 9 u M S 9 U Z W F t V H J p b 0 d v b G Q v U G l 2 b 3 R l Z C B D b 2 x 1 b W 4 u e 1 d l Z W s g M T E u M y w z f S Z x d W 9 0 O y w m c X V v d D t T Z W N 0 a W 9 u M S 9 U Z W F t V H J p b 0 d v b G Q v U G l 2 b 3 R l Z C B D b 2 x 1 b W 4 u e 1 d l Z W s g M T I u M y w 0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V h b V R y a W 9 H b 2 x k L 1 B p d m 9 0 Z W Q g Q 2 9 s d W 1 u L n t U Z W F t L D B 9 J n F 1 b 3 Q 7 L C Z x d W 9 0 O 1 N l Y 3 R p b 2 4 x L 1 R l Y W 1 U c m l v R 2 9 s Z C 9 Q a X Z v d G V k I E N v b H V t b i 5 7 V 2 V l a y A x L j M s M X 0 m c X V v d D s s J n F 1 b 3 Q 7 U 2 V j d G l v b j E v V G V h b V R y a W 9 H b 2 x k L 1 B p d m 9 0 Z W Q g Q 2 9 s d W 1 u L n t X Z W V r I D I u M y w 1 f S Z x d W 9 0 O y w m c X V v d D t T Z W N 0 a W 9 u M S 9 U Z W F t V H J p b 0 d v b G Q v U G l 2 b 3 R l Z C B D b 2 x 1 b W 4 u e 1 d l Z W s g M y 4 z L D Z 9 J n F 1 b 3 Q 7 L C Z x d W 9 0 O 1 N l Y 3 R p b 2 4 x L 1 R l Y W 1 U c m l v R 2 9 s Z C 9 Q a X Z v d G V k I E N v b H V t b i 5 7 V 2 V l a y A 0 L j M s N 3 0 m c X V v d D s s J n F 1 b 3 Q 7 U 2 V j d G l v b j E v V G V h b V R y a W 9 H b 2 x k L 1 B p d m 9 0 Z W Q g Q 2 9 s d W 1 u L n t X Z W V r I D U u M y w 4 f S Z x d W 9 0 O y w m c X V v d D t T Z W N 0 a W 9 u M S 9 U Z W F t V H J p b 0 d v b G Q v U G l 2 b 3 R l Z C B D b 2 x 1 b W 4 u e 1 d l Z W s g N i 4 z L D l 9 J n F 1 b 3 Q 7 L C Z x d W 9 0 O 1 N l Y 3 R p b 2 4 x L 1 R l Y W 1 U c m l v R 2 9 s Z C 9 Q a X Z v d G V k I E N v b H V t b i 5 7 V 2 V l a y A 3 L j M s M T B 9 J n F 1 b 3 Q 7 L C Z x d W 9 0 O 1 N l Y 3 R p b 2 4 x L 1 R l Y W 1 U c m l v R 2 9 s Z C 9 Q a X Z v d G V k I E N v b H V t b i 5 7 V 2 V l a y A 4 L j M s M T F 9 J n F 1 b 3 Q 7 L C Z x d W 9 0 O 1 N l Y 3 R p b 2 4 x L 1 R l Y W 1 U c m l v R 2 9 s Z C 9 Q a X Z v d G V k I E N v b H V t b i 5 7 V 2 V l a y A 5 L j M s M T J 9 J n F 1 b 3 Q 7 L C Z x d W 9 0 O 1 N l Y 3 R p b 2 4 x L 1 R l Y W 1 U c m l v R 2 9 s Z C 9 Q a X Z v d G V k I E N v b H V t b i 5 7 V 2 V l a y A x M C 4 z L D J 9 J n F 1 b 3 Q 7 L C Z x d W 9 0 O 1 N l Y 3 R p b 2 4 x L 1 R l Y W 1 U c m l v R 2 9 s Z C 9 Q a X Z v d G V k I E N v b H V t b i 5 7 V 2 V l a y A x M S 4 z L D N 9 J n F 1 b 3 Q 7 L C Z x d W 9 0 O 1 N l Y 3 R p b 2 4 x L 1 R l Y W 1 U c m l v R 2 9 s Z C 9 Q a X Z v d G V k I E N v b H V t b i 5 7 V 2 V l a y A x M i 4 z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U c m l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Q 8 L 0 l 0 Z W 1 Q Y X R o P j w v S X R l b U x v Y 2 F 0 a W 9 u P j x T d G F i b G V F b n R y a W V z P j x F b n R y e S B U e X B l P S J G a W x s V G F y Z 2 V 0 I i B W Y W x 1 Z T 0 i c 1 R l Y W 1 U c m l v U G x h d C I g L z 4 8 R W 5 0 c n k g V H l w Z T 0 i T G 9 h Z G V k V G 9 B b m F s e X N p c 1 N l c n Z p Y 2 V z I i B W Y W x 1 Z T 0 i b D A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A t M D g t M j J U M T Y 6 N T A 6 M D g u O D k 4 O T g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V h b S Z x d W 9 0 O y w m c X V v d D t X Z W V r I D E u M y Z x d W 9 0 O y w m c X V v d D t X Z W V r I D I u M y Z x d W 9 0 O y w m c X V v d D t X Z W V r I D M u M y Z x d W 9 0 O y w m c X V v d D t X Z W V r I D Q u M y Z x d W 9 0 O y w m c X V v d D t X Z W V r I D U u M y Z x d W 9 0 O y w m c X V v d D t X Z W V r I D Y u M y Z x d W 9 0 O y w m c X V v d D t X Z W V r I D c u M y Z x d W 9 0 O y w m c X V v d D t X Z W V r I D g u M y Z x d W 9 0 O y w m c X V v d D t X Z W V r I D k u M y Z x d W 9 0 O y w m c X V v d D t X Z W V r I D E w L j M m c X V v d D s s J n F 1 b 3 Q 7 V 2 V l a y A x M S 4 z J n F 1 b 3 Q 7 L C Z x d W 9 0 O 1 d l Z W s g M T I u M y Z x d W 9 0 O 1 0 i I C 8 + P E V u d H J 5 I F R 5 c G U 9 I l F 1 Z X J 5 S U Q i I F Z h b H V l P S J z M D c 1 Z j h h Z T A t M W I z M y 0 0 Y z Y x L W I z O G U t M T B k M z k z M W Y 2 N T U x I i A v P j x F b n R y e S B U e X B l P S J G a W x s Q 2 9 1 b n Q i I F Z h b H V l P S J s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c m l v U G x h d C 9 Q a X Z v d G V k I E N v b H V t b i 5 7 V G V h b S w w f S Z x d W 9 0 O y w m c X V v d D t T Z W N 0 a W 9 u M S 9 U Z W F t V H J p b 1 B s Y X Q v U G l 2 b 3 R l Z C B D b 2 x 1 b W 4 u e 1 d l Z W s g M S 4 z L D F 9 J n F 1 b 3 Q 7 L C Z x d W 9 0 O 1 N l Y 3 R p b 2 4 x L 1 R l Y W 1 U c m l v U G x h d C 9 Q a X Z v d G V k I E N v b H V t b i 5 7 V 2 V l a y A y L j M s N X 0 m c X V v d D s s J n F 1 b 3 Q 7 U 2 V j d G l v b j E v V G V h b V R y a W 9 Q b G F 0 L 1 B p d m 9 0 Z W Q g Q 2 9 s d W 1 u L n t X Z W V r I D M u M y w 2 f S Z x d W 9 0 O y w m c X V v d D t T Z W N 0 a W 9 u M S 9 U Z W F t V H J p b 1 B s Y X Q v U G l 2 b 3 R l Z C B D b 2 x 1 b W 4 u e 1 d l Z W s g N C 4 z L D d 9 J n F 1 b 3 Q 7 L C Z x d W 9 0 O 1 N l Y 3 R p b 2 4 x L 1 R l Y W 1 U c m l v U G x h d C 9 Q a X Z v d G V k I E N v b H V t b i 5 7 V 2 V l a y A 1 L j M s O H 0 m c X V v d D s s J n F 1 b 3 Q 7 U 2 V j d G l v b j E v V G V h b V R y a W 9 Q b G F 0 L 1 B p d m 9 0 Z W Q g Q 2 9 s d W 1 u L n t X Z W V r I D Y u M y w 5 f S Z x d W 9 0 O y w m c X V v d D t T Z W N 0 a W 9 u M S 9 U Z W F t V H J p b 1 B s Y X Q v U G l 2 b 3 R l Z C B D b 2 x 1 b W 4 u e 1 d l Z W s g N y 4 z L D E w f S Z x d W 9 0 O y w m c X V v d D t T Z W N 0 a W 9 u M S 9 U Z W F t V H J p b 1 B s Y X Q v U G l 2 b 3 R l Z C B D b 2 x 1 b W 4 u e 1 d l Z W s g O C 4 z L D E x f S Z x d W 9 0 O y w m c X V v d D t T Z W N 0 a W 9 u M S 9 U Z W F t V H J p b 1 B s Y X Q v U G l 2 b 3 R l Z C B D b 2 x 1 b W 4 u e 1 d l Z W s g O S 4 z L D E y f S Z x d W 9 0 O y w m c X V v d D t T Z W N 0 a W 9 u M S 9 U Z W F t V H J p b 1 B s Y X Q v U G l 2 b 3 R l Z C B D b 2 x 1 b W 4 u e 1 d l Z W s g M T A u M y w y f S Z x d W 9 0 O y w m c X V v d D t T Z W N 0 a W 9 u M S 9 U Z W F t V H J p b 1 B s Y X Q v U G l 2 b 3 R l Z C B D b 2 x 1 b W 4 u e 1 d l Z W s g M T E u M y w z f S Z x d W 9 0 O y w m c X V v d D t T Z W N 0 a W 9 u M S 9 U Z W F t V H J p b 1 B s Y X Q v U G l 2 b 3 R l Z C B D b 2 x 1 b W 4 u e 1 d l Z W s g M T I u M y w 0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V h b V R y a W 9 Q b G F 0 L 1 B p d m 9 0 Z W Q g Q 2 9 s d W 1 u L n t U Z W F t L D B 9 J n F 1 b 3 Q 7 L C Z x d W 9 0 O 1 N l Y 3 R p b 2 4 x L 1 R l Y W 1 U c m l v U G x h d C 9 Q a X Z v d G V k I E N v b H V t b i 5 7 V 2 V l a y A x L j M s M X 0 m c X V v d D s s J n F 1 b 3 Q 7 U 2 V j d G l v b j E v V G V h b V R y a W 9 Q b G F 0 L 1 B p d m 9 0 Z W Q g Q 2 9 s d W 1 u L n t X Z W V r I D I u M y w 1 f S Z x d W 9 0 O y w m c X V v d D t T Z W N 0 a W 9 u M S 9 U Z W F t V H J p b 1 B s Y X Q v U G l 2 b 3 R l Z C B D b 2 x 1 b W 4 u e 1 d l Z W s g M y 4 z L D Z 9 J n F 1 b 3 Q 7 L C Z x d W 9 0 O 1 N l Y 3 R p b 2 4 x L 1 R l Y W 1 U c m l v U G x h d C 9 Q a X Z v d G V k I E N v b H V t b i 5 7 V 2 V l a y A 0 L j M s N 3 0 m c X V v d D s s J n F 1 b 3 Q 7 U 2 V j d G l v b j E v V G V h b V R y a W 9 Q b G F 0 L 1 B p d m 9 0 Z W Q g Q 2 9 s d W 1 u L n t X Z W V r I D U u M y w 4 f S Z x d W 9 0 O y w m c X V v d D t T Z W N 0 a W 9 u M S 9 U Z W F t V H J p b 1 B s Y X Q v U G l 2 b 3 R l Z C B D b 2 x 1 b W 4 u e 1 d l Z W s g N i 4 z L D l 9 J n F 1 b 3 Q 7 L C Z x d W 9 0 O 1 N l Y 3 R p b 2 4 x L 1 R l Y W 1 U c m l v U G x h d C 9 Q a X Z v d G V k I E N v b H V t b i 5 7 V 2 V l a y A 3 L j M s M T B 9 J n F 1 b 3 Q 7 L C Z x d W 9 0 O 1 N l Y 3 R p b 2 4 x L 1 R l Y W 1 U c m l v U G x h d C 9 Q a X Z v d G V k I E N v b H V t b i 5 7 V 2 V l a y A 4 L j M s M T F 9 J n F 1 b 3 Q 7 L C Z x d W 9 0 O 1 N l Y 3 R p b 2 4 x L 1 R l Y W 1 U c m l v U G x h d C 9 Q a X Z v d G V k I E N v b H V t b i 5 7 V 2 V l a y A 5 L j M s M T J 9 J n F 1 b 3 Q 7 L C Z x d W 9 0 O 1 N l Y 3 R p b 2 4 x L 1 R l Y W 1 U c m l v U G x h d C 9 Q a X Z v d G V k I E N v b H V t b i 5 7 V 2 V l a y A x M C 4 z L D J 9 J n F 1 b 3 Q 7 L C Z x d W 9 0 O 1 N l Y 3 R p b 2 4 x L 1 R l Y W 1 U c m l v U G x h d C 9 Q a X Z v d G V k I E N v b H V t b i 5 7 V 2 V l a y A x M S 4 z L D N 9 J n F 1 b 3 Q 7 L C Z x d W 9 0 O 1 N l Y 3 R p b 2 4 x L 1 R l Y W 1 U c m l v U G x h d C 9 Q a X Z v d G V k I E N v b H V t b i 5 7 V 2 V l a y A x M i 4 z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U c m l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P C 9 J d G V t U G F 0 a D 4 8 L 0 l 0 Z W 1 M b 2 N h d G l v b j 4 8 U 3 R h Y m x l R W 5 0 c m l l c z 4 8 R W 5 0 c n k g V H l w Z T 0 i R m l s b F R h c m d l d C I g V m F s d W U 9 I n N Q b G F 5 Z X J E d W 9 H b 2 x k I i A v P j x F b n R y e S B U e X B l P S J M b 2 F k Z W R U b 0 F u Y W x 5 c 2 l z U 2 V y d m l j Z X M i I F Z h b H V l P S J s M C I g L z 4 8 R W 5 0 c n k g V H l w Z T 0 i R m l s b E N v b H V t b l R 5 c G V z I i B W Y W x 1 Z T 0 i c 0 J n V U Z C U V V G Q l F V R k J R V U Z C U T 0 9 I i A v P j x F b n R y e S B U e X B l P S J G a W x s T G F z d F V w Z G F 0 Z W Q i I F Z h b H V l P S J k M j A y M C 0 w O C 0 y M l Q x N j o 1 M D o w O C 4 5 M T I 5 O D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b G F 5 Z X I m c X V v d D s s J n F 1 b 3 Q 7 V 2 V l a y A x L j I m c X V v d D s s J n F 1 b 3 Q 7 V 2 V l a y A y L j I m c X V v d D s s J n F 1 b 3 Q 7 V 2 V l a y A z L j I m c X V v d D s s J n F 1 b 3 Q 7 V 2 V l a y A 0 L j I m c X V v d D s s J n F 1 b 3 Q 7 V 2 V l a y A 1 L j I m c X V v d D s s J n F 1 b 3 Q 7 V 2 V l a y A 2 L j I m c X V v d D s s J n F 1 b 3 Q 7 V 2 V l a y A 3 L j I m c X V v d D s s J n F 1 b 3 Q 7 V 2 V l a y A 4 L j I m c X V v d D s s J n F 1 b 3 Q 7 V 2 V l a y A 5 L j I m c X V v d D s s J n F 1 b 3 Q 7 V 2 V l a y A x M C 4 y J n F 1 b 3 Q 7 L C Z x d W 9 0 O 1 d l Z W s g M T E u M i Z x d W 9 0 O y w m c X V v d D t X Z W V r I D E y L j I m c X V v d D t d I i A v P j x F b n R y e S B U e X B l P S J R d W V y e U l E I i B W Y W x 1 Z T 0 i c 2 Z k N m Y 4 O T g 2 L W Y x M m E t N D Y 1 N y 0 4 N G N k L T Q 0 N D R l Y T E 3 Z G F h N i I g L z 4 8 R W 5 0 c n k g V H l w Z T 0 i R m l s b E N v d W 5 0 I i B W Y W x 1 Z T 0 i b D E y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H V v R 2 9 s Z C 9 Q a X Z v d G V k I E N v b H V t b i 5 7 U G x h e W V y L D B 9 J n F 1 b 3 Q 7 L C Z x d W 9 0 O 1 N l Y 3 R p b 2 4 x L 1 B s Y X l l c k R 1 b 0 d v b G Q v U G l 2 b 3 R l Z C B D b 2 x 1 b W 4 u e 1 d l Z W s g M S 4 y L D F 9 J n F 1 b 3 Q 7 L C Z x d W 9 0 O 1 N l Y 3 R p b 2 4 x L 1 B s Y X l l c k R 1 b 0 d v b G Q v U G l 2 b 3 R l Z C B D b 2 x 1 b W 4 u e 1 d l Z W s g M i 4 y L D V 9 J n F 1 b 3 Q 7 L C Z x d W 9 0 O 1 N l Y 3 R p b 2 4 x L 1 B s Y X l l c k R 1 b 0 d v b G Q v U G l 2 b 3 R l Z C B D b 2 x 1 b W 4 u e 1 d l Z W s g M y 4 y L D Z 9 J n F 1 b 3 Q 7 L C Z x d W 9 0 O 1 N l Y 3 R p b 2 4 x L 1 B s Y X l l c k R 1 b 0 d v b G Q v U G l 2 b 3 R l Z C B D b 2 x 1 b W 4 u e 1 d l Z W s g N C 4 y L D d 9 J n F 1 b 3 Q 7 L C Z x d W 9 0 O 1 N l Y 3 R p b 2 4 x L 1 B s Y X l l c k R 1 b 0 d v b G Q v U G l 2 b 3 R l Z C B D b 2 x 1 b W 4 u e 1 d l Z W s g N S 4 y L D h 9 J n F 1 b 3 Q 7 L C Z x d W 9 0 O 1 N l Y 3 R p b 2 4 x L 1 B s Y X l l c k R 1 b 0 d v b G Q v U G l 2 b 3 R l Z C B D b 2 x 1 b W 4 u e 1 d l Z W s g N i 4 y L D l 9 J n F 1 b 3 Q 7 L C Z x d W 9 0 O 1 N l Y 3 R p b 2 4 x L 1 B s Y X l l c k R 1 b 0 d v b G Q v U G l 2 b 3 R l Z C B D b 2 x 1 b W 4 u e 1 d l Z W s g N y 4 y L D E w f S Z x d W 9 0 O y w m c X V v d D t T Z W N 0 a W 9 u M S 9 Q b G F 5 Z X J E d W 9 H b 2 x k L 1 B p d m 9 0 Z W Q g Q 2 9 s d W 1 u L n t X Z W V r I D g u M i w x M X 0 m c X V v d D s s J n F 1 b 3 Q 7 U 2 V j d G l v b j E v U G x h e W V y R H V v R 2 9 s Z C 9 Q a X Z v d G V k I E N v b H V t b i 5 7 V 2 V l a y A 5 L j I s M T J 9 J n F 1 b 3 Q 7 L C Z x d W 9 0 O 1 N l Y 3 R p b 2 4 x L 1 B s Y X l l c k R 1 b 0 d v b G Q v U G l 2 b 3 R l Z C B D b 2 x 1 b W 4 u e 1 d l Z W s g M T A u M i w y f S Z x d W 9 0 O y w m c X V v d D t T Z W N 0 a W 9 u M S 9 Q b G F 5 Z X J E d W 9 H b 2 x k L 1 B p d m 9 0 Z W Q g Q 2 9 s d W 1 u L n t X Z W V r I D E x L j I s M 3 0 m c X V v d D s s J n F 1 b 3 Q 7 U 2 V j d G l v b j E v U G x h e W V y R H V v R 2 9 s Z C 9 Q a X Z v d G V k I E N v b H V t b i 5 7 V 2 V l a y A x M i 4 y L D R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b G F 5 Z X J E d W 9 H b 2 x k L 1 B p d m 9 0 Z W Q g Q 2 9 s d W 1 u L n t Q b G F 5 Z X I s M H 0 m c X V v d D s s J n F 1 b 3 Q 7 U 2 V j d G l v b j E v U G x h e W V y R H V v R 2 9 s Z C 9 Q a X Z v d G V k I E N v b H V t b i 5 7 V 2 V l a y A x L j I s M X 0 m c X V v d D s s J n F 1 b 3 Q 7 U 2 V j d G l v b j E v U G x h e W V y R H V v R 2 9 s Z C 9 Q a X Z v d G V k I E N v b H V t b i 5 7 V 2 V l a y A y L j I s N X 0 m c X V v d D s s J n F 1 b 3 Q 7 U 2 V j d G l v b j E v U G x h e W V y R H V v R 2 9 s Z C 9 Q a X Z v d G V k I E N v b H V t b i 5 7 V 2 V l a y A z L j I s N n 0 m c X V v d D s s J n F 1 b 3 Q 7 U 2 V j d G l v b j E v U G x h e W V y R H V v R 2 9 s Z C 9 Q a X Z v d G V k I E N v b H V t b i 5 7 V 2 V l a y A 0 L j I s N 3 0 m c X V v d D s s J n F 1 b 3 Q 7 U 2 V j d G l v b j E v U G x h e W V y R H V v R 2 9 s Z C 9 Q a X Z v d G V k I E N v b H V t b i 5 7 V 2 V l a y A 1 L j I s O H 0 m c X V v d D s s J n F 1 b 3 Q 7 U 2 V j d G l v b j E v U G x h e W V y R H V v R 2 9 s Z C 9 Q a X Z v d G V k I E N v b H V t b i 5 7 V 2 V l a y A 2 L j I s O X 0 m c X V v d D s s J n F 1 b 3 Q 7 U 2 V j d G l v b j E v U G x h e W V y R H V v R 2 9 s Z C 9 Q a X Z v d G V k I E N v b H V t b i 5 7 V 2 V l a y A 3 L j I s M T B 9 J n F 1 b 3 Q 7 L C Z x d W 9 0 O 1 N l Y 3 R p b 2 4 x L 1 B s Y X l l c k R 1 b 0 d v b G Q v U G l 2 b 3 R l Z C B D b 2 x 1 b W 4 u e 1 d l Z W s g O C 4 y L D E x f S Z x d W 9 0 O y w m c X V v d D t T Z W N 0 a W 9 u M S 9 Q b G F 5 Z X J E d W 9 H b 2 x k L 1 B p d m 9 0 Z W Q g Q 2 9 s d W 1 u L n t X Z W V r I D k u M i w x M n 0 m c X V v d D s s J n F 1 b 3 Q 7 U 2 V j d G l v b j E v U G x h e W V y R H V v R 2 9 s Z C 9 Q a X Z v d G V k I E N v b H V t b i 5 7 V 2 V l a y A x M C 4 y L D J 9 J n F 1 b 3 Q 7 L C Z x d W 9 0 O 1 N l Y 3 R p b 2 4 x L 1 B s Y X l l c k R 1 b 0 d v b G Q v U G l 2 b 3 R l Z C B D b 2 x 1 b W 4 u e 1 d l Z W s g M T E u M i w z f S Z x d W 9 0 O y w m c X V v d D t T Z W N 0 a W 9 u M S 9 Q b G F 5 Z X J E d W 9 H b 2 x k L 1 B p d m 9 0 Z W Q g Q 2 9 s d W 1 u L n t X Z W V r I D E y L j I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R H V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P C 9 J d G V t U G F 0 a D 4 8 L 0 l 0 Z W 1 M b 2 N h d G l v b j 4 8 U 3 R h Y m x l R W 5 0 c m l l c z 4 8 R W 5 0 c n k g V H l w Z T 0 i R m l s b F R h c m d l d C I g V m F s d W U 9 I n N Q b G F 5 Z X J E d W 9 Q b G F 0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y M l Q x N j o 1 M D o w O C 4 5 M j E 5 O D c 2 W i I g L z 4 8 R W 5 0 c n k g V H l w Z T 0 i R m l s b E N v b H V t b l R 5 c G V z I i B W Y W x 1 Z T 0 i c 0 J n V U Z C U V V G Q l F V R k J R V U Z C U T 0 9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b G F 5 Z X I m c X V v d D s s J n F 1 b 3 Q 7 V 2 V l a y A x L j I m c X V v d D s s J n F 1 b 3 Q 7 V 2 V l a y A y L j I m c X V v d D s s J n F 1 b 3 Q 7 V 2 V l a y A z L j I m c X V v d D s s J n F 1 b 3 Q 7 V 2 V l a y A 0 L j I m c X V v d D s s J n F 1 b 3 Q 7 V 2 V l a y A 1 L j I m c X V v d D s s J n F 1 b 3 Q 7 V 2 V l a y A 2 L j I m c X V v d D s s J n F 1 b 3 Q 7 V 2 V l a y A 3 L j I m c X V v d D s s J n F 1 b 3 Q 7 V 2 V l a y A 4 L j I m c X V v d D s s J n F 1 b 3 Q 7 V 2 V l a y A 5 L j I m c X V v d D s s J n F 1 b 3 Q 7 V 2 V l a y A x M C 4 y J n F 1 b 3 Q 7 L C Z x d W 9 0 O 1 d l Z W s g M T E u M i Z x d W 9 0 O y w m c X V v d D t X Z W V r I D E y L j I m c X V v d D t d I i A v P j x F b n R y e S B U e X B l P S J R d W V y e U l E I i B W Y W x 1 Z T 0 i c 2 J i O G I 2 N z g 1 L T g 1 M j M t N G Z h M S 1 i Z j c 5 L T E 4 M j g z O W I x Z T d j M S I g L z 4 8 R W 5 0 c n k g V H l w Z T 0 i R m l s b E N v d W 5 0 I i B W Y W x 1 Z T 0 i b D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E d W 9 Q b G F 0 L 1 B p d m 9 0 Z W Q g Q 2 9 s d W 1 u L n t Q b G F 5 Z X I s M H 0 m c X V v d D s s J n F 1 b 3 Q 7 U 2 V j d G l v b j E v U G x h e W V y R H V v U G x h d C 9 Q a X Z v d G V k I E N v b H V t b i 5 7 V 2 V l a y A x L j I s M X 0 m c X V v d D s s J n F 1 b 3 Q 7 U 2 V j d G l v b j E v U G x h e W V y R H V v U G x h d C 9 Q a X Z v d G V k I E N v b H V t b i 5 7 V 2 V l a y A y L j I s N X 0 m c X V v d D s s J n F 1 b 3 Q 7 U 2 V j d G l v b j E v U G x h e W V y R H V v U G x h d C 9 Q a X Z v d G V k I E N v b H V t b i 5 7 V 2 V l a y A z L j I s N n 0 m c X V v d D s s J n F 1 b 3 Q 7 U 2 V j d G l v b j E v U G x h e W V y R H V v U G x h d C 9 Q a X Z v d G V k I E N v b H V t b i 5 7 V 2 V l a y A 0 L j I s N 3 0 m c X V v d D s s J n F 1 b 3 Q 7 U 2 V j d G l v b j E v U G x h e W V y R H V v U G x h d C 9 Q a X Z v d G V k I E N v b H V t b i 5 7 V 2 V l a y A 1 L j I s O H 0 m c X V v d D s s J n F 1 b 3 Q 7 U 2 V j d G l v b j E v U G x h e W V y R H V v U G x h d C 9 Q a X Z v d G V k I E N v b H V t b i 5 7 V 2 V l a y A 2 L j I s O X 0 m c X V v d D s s J n F 1 b 3 Q 7 U 2 V j d G l v b j E v U G x h e W V y R H V v U G x h d C 9 Q a X Z v d G V k I E N v b H V t b i 5 7 V 2 V l a y A 3 L j I s M T B 9 J n F 1 b 3 Q 7 L C Z x d W 9 0 O 1 N l Y 3 R p b 2 4 x L 1 B s Y X l l c k R 1 b 1 B s Y X Q v U G l 2 b 3 R l Z C B D b 2 x 1 b W 4 u e 1 d l Z W s g O C 4 y L D E x f S Z x d W 9 0 O y w m c X V v d D t T Z W N 0 a W 9 u M S 9 Q b G F 5 Z X J E d W 9 Q b G F 0 L 1 B p d m 9 0 Z W Q g Q 2 9 s d W 1 u L n t X Z W V r I D k u M i w x M n 0 m c X V v d D s s J n F 1 b 3 Q 7 U 2 V j d G l v b j E v U G x h e W V y R H V v U G x h d C 9 Q a X Z v d G V k I E N v b H V t b i 5 7 V 2 V l a y A x M C 4 y L D J 9 J n F 1 b 3 Q 7 L C Z x d W 9 0 O 1 N l Y 3 R p b 2 4 x L 1 B s Y X l l c k R 1 b 1 B s Y X Q v U G l 2 b 3 R l Z C B D b 2 x 1 b W 4 u e 1 d l Z W s g M T E u M i w z f S Z x d W 9 0 O y w m c X V v d D t T Z W N 0 a W 9 u M S 9 Q b G F 5 Z X J E d W 9 Q b G F 0 L 1 B p d m 9 0 Z W Q g Q 2 9 s d W 1 u L n t X Z W V r I D E y L j I s N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s Y X l l c k R 1 b 1 B s Y X Q v U G l 2 b 3 R l Z C B D b 2 x 1 b W 4 u e 1 B s Y X l l c i w w f S Z x d W 9 0 O y w m c X V v d D t T Z W N 0 a W 9 u M S 9 Q b G F 5 Z X J E d W 9 Q b G F 0 L 1 B p d m 9 0 Z W Q g Q 2 9 s d W 1 u L n t X Z W V r I D E u M i w x f S Z x d W 9 0 O y w m c X V v d D t T Z W N 0 a W 9 u M S 9 Q b G F 5 Z X J E d W 9 Q b G F 0 L 1 B p d m 9 0 Z W Q g Q 2 9 s d W 1 u L n t X Z W V r I D I u M i w 1 f S Z x d W 9 0 O y w m c X V v d D t T Z W N 0 a W 9 u M S 9 Q b G F 5 Z X J E d W 9 Q b G F 0 L 1 B p d m 9 0 Z W Q g Q 2 9 s d W 1 u L n t X Z W V r I D M u M i w 2 f S Z x d W 9 0 O y w m c X V v d D t T Z W N 0 a W 9 u M S 9 Q b G F 5 Z X J E d W 9 Q b G F 0 L 1 B p d m 9 0 Z W Q g Q 2 9 s d W 1 u L n t X Z W V r I D Q u M i w 3 f S Z x d W 9 0 O y w m c X V v d D t T Z W N 0 a W 9 u M S 9 Q b G F 5 Z X J E d W 9 Q b G F 0 L 1 B p d m 9 0 Z W Q g Q 2 9 s d W 1 u L n t X Z W V r I D U u M i w 4 f S Z x d W 9 0 O y w m c X V v d D t T Z W N 0 a W 9 u M S 9 Q b G F 5 Z X J E d W 9 Q b G F 0 L 1 B p d m 9 0 Z W Q g Q 2 9 s d W 1 u L n t X Z W V r I D Y u M i w 5 f S Z x d W 9 0 O y w m c X V v d D t T Z W N 0 a W 9 u M S 9 Q b G F 5 Z X J E d W 9 Q b G F 0 L 1 B p d m 9 0 Z W Q g Q 2 9 s d W 1 u L n t X Z W V r I D c u M i w x M H 0 m c X V v d D s s J n F 1 b 3 Q 7 U 2 V j d G l v b j E v U G x h e W V y R H V v U G x h d C 9 Q a X Z v d G V k I E N v b H V t b i 5 7 V 2 V l a y A 4 L j I s M T F 9 J n F 1 b 3 Q 7 L C Z x d W 9 0 O 1 N l Y 3 R p b 2 4 x L 1 B s Y X l l c k R 1 b 1 B s Y X Q v U G l 2 b 3 R l Z C B D b 2 x 1 b W 4 u e 1 d l Z W s g O S 4 y L D E y f S Z x d W 9 0 O y w m c X V v d D t T Z W N 0 a W 9 u M S 9 Q b G F 5 Z X J E d W 9 Q b G F 0 L 1 B p d m 9 0 Z W Q g Q 2 9 s d W 1 u L n t X Z W V r I D E w L j I s M n 0 m c X V v d D s s J n F 1 b 3 Q 7 U 2 V j d G l v b j E v U G x h e W V y R H V v U G x h d C 9 Q a X Z v d G V k I E N v b H V t b i 5 7 V 2 V l a y A x M S 4 y L D N 9 J n F 1 b 3 Q 7 L C Z x d W 9 0 O 1 N l Y 3 R p b 2 4 x L 1 B s Y X l l c k R 1 b 1 B s Y X Q v U G l 2 b 3 R l Z C B D b 2 x 1 b W 4 u e 1 d l Z W s g M T I u M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E d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P C 9 J d G V t U G F 0 a D 4 8 L 0 l 0 Z W 1 M b 2 N h d G l v b j 4 8 U 3 R h Y m x l R W 5 0 c m l l c z 4 8 R W 5 0 c n k g V H l w Z T 0 i R m l s b F R h c m d l d C I g V m F s d W U 9 I n N U Z W F t R H V v R 2 9 s Z C I g L z 4 8 R W 5 0 c n k g V H l w Z T 0 i T G 9 h Z G V k V G 9 B b m F s e X N p c 1 N l c n Z p Y 2 V z I i B W Y W x 1 Z T 0 i b D A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A t M D g t M j J U M T Y 6 N T A 6 M D g u O T M y O T k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G V h b S Z x d W 9 0 O y w m c X V v d D t X Z W V r I D E u M i Z x d W 9 0 O y w m c X V v d D t X Z W V r I D I u M i Z x d W 9 0 O y w m c X V v d D t X Z W V r I D M u M i Z x d W 9 0 O y w m c X V v d D t X Z W V r I D Q u M i Z x d W 9 0 O y w m c X V v d D t X Z W V r I D U u M i Z x d W 9 0 O y w m c X V v d D t X Z W V r I D Y u M i Z x d W 9 0 O y w m c X V v d D t X Z W V r I D c u M i Z x d W 9 0 O y w m c X V v d D t X Z W V r I D g u M i Z x d W 9 0 O y w m c X V v d D t X Z W V r I D k u M i Z x d W 9 0 O y w m c X V v d D t X Z W V r I D E w L j I m c X V v d D s s J n F 1 b 3 Q 7 V 2 V l a y A x M S 4 y J n F 1 b 3 Q 7 L C Z x d W 9 0 O 1 d l Z W s g M T I u M i Z x d W 9 0 O 1 0 i I C 8 + P E V u d H J 5 I F R 5 c G U 9 I l F 1 Z X J 5 S U Q i I F Z h b H V l P S J z M W I 0 Z D A 5 N D Q t Y j l m N i 0 0 M m J m L T k 5 N 2 Y t M z Z l M D Q y Z W Z j N z d h I i A v P j x F b n R y e S B U e X B l P S J G a W x s Q 2 9 1 b n Q i I F Z h b H V l P S J s M T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H V v R 2 9 s Z C 9 Q a X Z v d G V k I E N v b H V t b i 5 7 V G V h b S w w f S Z x d W 9 0 O y w m c X V v d D t T Z W N 0 a W 9 u M S 9 U Z W F t R H V v R 2 9 s Z C 9 Q a X Z v d G V k I E N v b H V t b i 5 7 V 2 V l a y A x L j I s M X 0 m c X V v d D s s J n F 1 b 3 Q 7 U 2 V j d G l v b j E v V G V h b U R 1 b 0 d v b G Q v U G l 2 b 3 R l Z C B D b 2 x 1 b W 4 u e 1 d l Z W s g M i 4 y L D V 9 J n F 1 b 3 Q 7 L C Z x d W 9 0 O 1 N l Y 3 R p b 2 4 x L 1 R l Y W 1 E d W 9 H b 2 x k L 1 B p d m 9 0 Z W Q g Q 2 9 s d W 1 u L n t X Z W V r I D M u M i w 2 f S Z x d W 9 0 O y w m c X V v d D t T Z W N 0 a W 9 u M S 9 U Z W F t R H V v R 2 9 s Z C 9 Q a X Z v d G V k I E N v b H V t b i 5 7 V 2 V l a y A 0 L j I s N 3 0 m c X V v d D s s J n F 1 b 3 Q 7 U 2 V j d G l v b j E v V G V h b U R 1 b 0 d v b G Q v U G l 2 b 3 R l Z C B D b 2 x 1 b W 4 u e 1 d l Z W s g N S 4 y L D h 9 J n F 1 b 3 Q 7 L C Z x d W 9 0 O 1 N l Y 3 R p b 2 4 x L 1 R l Y W 1 E d W 9 H b 2 x k L 1 B p d m 9 0 Z W Q g Q 2 9 s d W 1 u L n t X Z W V r I D Y u M i w 5 f S Z x d W 9 0 O y w m c X V v d D t T Z W N 0 a W 9 u M S 9 U Z W F t R H V v R 2 9 s Z C 9 Q a X Z v d G V k I E N v b H V t b i 5 7 V 2 V l a y A 3 L j I s M T B 9 J n F 1 b 3 Q 7 L C Z x d W 9 0 O 1 N l Y 3 R p b 2 4 x L 1 R l Y W 1 E d W 9 H b 2 x k L 1 B p d m 9 0 Z W Q g Q 2 9 s d W 1 u L n t X Z W V r I D g u M i w x M X 0 m c X V v d D s s J n F 1 b 3 Q 7 U 2 V j d G l v b j E v V G V h b U R 1 b 0 d v b G Q v U G l 2 b 3 R l Z C B D b 2 x 1 b W 4 u e 1 d l Z W s g O S 4 y L D E y f S Z x d W 9 0 O y w m c X V v d D t T Z W N 0 a W 9 u M S 9 U Z W F t R H V v R 2 9 s Z C 9 Q a X Z v d G V k I E N v b H V t b i 5 7 V 2 V l a y A x M C 4 y L D J 9 J n F 1 b 3 Q 7 L C Z x d W 9 0 O 1 N l Y 3 R p b 2 4 x L 1 R l Y W 1 E d W 9 H b 2 x k L 1 B p d m 9 0 Z W Q g Q 2 9 s d W 1 u L n t X Z W V r I D E x L j I s M 3 0 m c X V v d D s s J n F 1 b 3 Q 7 U 2 V j d G l v b j E v V G V h b U R 1 b 0 d v b G Q v U G l 2 b 3 R l Z C B D b 2 x 1 b W 4 u e 1 d l Z W s g M T I u M i w 0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V h b U R 1 b 0 d v b G Q v U G l 2 b 3 R l Z C B D b 2 x 1 b W 4 u e 1 R l Y W 0 s M H 0 m c X V v d D s s J n F 1 b 3 Q 7 U 2 V j d G l v b j E v V G V h b U R 1 b 0 d v b G Q v U G l 2 b 3 R l Z C B D b 2 x 1 b W 4 u e 1 d l Z W s g M S 4 y L D F 9 J n F 1 b 3 Q 7 L C Z x d W 9 0 O 1 N l Y 3 R p b 2 4 x L 1 R l Y W 1 E d W 9 H b 2 x k L 1 B p d m 9 0 Z W Q g Q 2 9 s d W 1 u L n t X Z W V r I D I u M i w 1 f S Z x d W 9 0 O y w m c X V v d D t T Z W N 0 a W 9 u M S 9 U Z W F t R H V v R 2 9 s Z C 9 Q a X Z v d G V k I E N v b H V t b i 5 7 V 2 V l a y A z L j I s N n 0 m c X V v d D s s J n F 1 b 3 Q 7 U 2 V j d G l v b j E v V G V h b U R 1 b 0 d v b G Q v U G l 2 b 3 R l Z C B D b 2 x 1 b W 4 u e 1 d l Z W s g N C 4 y L D d 9 J n F 1 b 3 Q 7 L C Z x d W 9 0 O 1 N l Y 3 R p b 2 4 x L 1 R l Y W 1 E d W 9 H b 2 x k L 1 B p d m 9 0 Z W Q g Q 2 9 s d W 1 u L n t X Z W V r I D U u M i w 4 f S Z x d W 9 0 O y w m c X V v d D t T Z W N 0 a W 9 u M S 9 U Z W F t R H V v R 2 9 s Z C 9 Q a X Z v d G V k I E N v b H V t b i 5 7 V 2 V l a y A 2 L j I s O X 0 m c X V v d D s s J n F 1 b 3 Q 7 U 2 V j d G l v b j E v V G V h b U R 1 b 0 d v b G Q v U G l 2 b 3 R l Z C B D b 2 x 1 b W 4 u e 1 d l Z W s g N y 4 y L D E w f S Z x d W 9 0 O y w m c X V v d D t T Z W N 0 a W 9 u M S 9 U Z W F t R H V v R 2 9 s Z C 9 Q a X Z v d G V k I E N v b H V t b i 5 7 V 2 V l a y A 4 L j I s M T F 9 J n F 1 b 3 Q 7 L C Z x d W 9 0 O 1 N l Y 3 R p b 2 4 x L 1 R l Y W 1 E d W 9 H b 2 x k L 1 B p d m 9 0 Z W Q g Q 2 9 s d W 1 u L n t X Z W V r I D k u M i w x M n 0 m c X V v d D s s J n F 1 b 3 Q 7 U 2 V j d G l v b j E v V G V h b U R 1 b 0 d v b G Q v U G l 2 b 3 R l Z C B D b 2 x 1 b W 4 u e 1 d l Z W s g M T A u M i w y f S Z x d W 9 0 O y w m c X V v d D t T Z W N 0 a W 9 u M S 9 U Z W F t R H V v R 2 9 s Z C 9 Q a X Z v d G V k I E N v b H V t b i 5 7 V 2 V l a y A x M S 4 y L D N 9 J n F 1 b 3 Q 7 L C Z x d W 9 0 O 1 N l Y 3 R p b 2 4 x L 1 R l Y W 1 E d W 9 H b 2 x k L 1 B p d m 9 0 Z W Q g Q 2 9 s d W 1 u L n t X Z W V r I D E y L j I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U R 1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8 L 0 l 0 Z W 1 Q Y X R o P j w v S X R l b U x v Y 2 F 0 a W 9 u P j x T d G F i b G V F b n R y a W V z P j x F b n R y e S B U e X B l P S J G a W x s V G F y Z 2 V 0 I i B W Y W x 1 Z T 0 i c 1 R l Y W 1 E d W 9 Q b G F 0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y M l Q x N j o 1 M D o w O C 4 5 N z Q 5 O T k w W i I g L z 4 8 R W 5 0 c n k g V H l w Z T 0 i R m l s b E N v b H V t b l R 5 c G V z I i B W Y W x 1 Z T 0 i c 0 J n V U Z C U V V G Q l F V R k J R V U Z C U T 0 9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Z W F t J n F 1 b 3 Q 7 L C Z x d W 9 0 O 1 d l Z W s g M S 4 y J n F 1 b 3 Q 7 L C Z x d W 9 0 O 1 d l Z W s g M i 4 y J n F 1 b 3 Q 7 L C Z x d W 9 0 O 1 d l Z W s g M y 4 y J n F 1 b 3 Q 7 L C Z x d W 9 0 O 1 d l Z W s g N C 4 y J n F 1 b 3 Q 7 L C Z x d W 9 0 O 1 d l Z W s g N S 4 y J n F 1 b 3 Q 7 L C Z x d W 9 0 O 1 d l Z W s g N i 4 y J n F 1 b 3 Q 7 L C Z x d W 9 0 O 1 d l Z W s g N y 4 y J n F 1 b 3 Q 7 L C Z x d W 9 0 O 1 d l Z W s g O C 4 y J n F 1 b 3 Q 7 L C Z x d W 9 0 O 1 d l Z W s g O S 4 y J n F 1 b 3 Q 7 L C Z x d W 9 0 O 1 d l Z W s g M T A u M i Z x d W 9 0 O y w m c X V v d D t X Z W V r I D E x L j I m c X V v d D s s J n F 1 b 3 Q 7 V 2 V l a y A x M i 4 y J n F 1 b 3 Q 7 X S I g L z 4 8 R W 5 0 c n k g V H l w Z T 0 i U X V l c n l J R C I g V m F s d W U 9 I n N k Z T R j M j N i M y 0 y N T k w L T R l N G U t O D I w O S 1 h M j R m M T Y w Z G Y 1 M D A i I C 8 + P E V u d H J 5 I F R 5 c G U 9 I k Z p b G x D b 3 V u d C I g V m F s d W U 9 I m w 0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R 1 b 1 B s Y X Q v U G l 2 b 3 R l Z C B D b 2 x 1 b W 4 u e 1 R l Y W 0 s M H 0 m c X V v d D s s J n F 1 b 3 Q 7 U 2 V j d G l v b j E v V G V h b U R 1 b 1 B s Y X Q v U G l 2 b 3 R l Z C B D b 2 x 1 b W 4 u e 1 d l Z W s g M S 4 y L D F 9 J n F 1 b 3 Q 7 L C Z x d W 9 0 O 1 N l Y 3 R p b 2 4 x L 1 R l Y W 1 E d W 9 Q b G F 0 L 1 B p d m 9 0 Z W Q g Q 2 9 s d W 1 u L n t X Z W V r I D I u M i w 1 f S Z x d W 9 0 O y w m c X V v d D t T Z W N 0 a W 9 u M S 9 U Z W F t R H V v U G x h d C 9 Q a X Z v d G V k I E N v b H V t b i 5 7 V 2 V l a y A z L j I s N n 0 m c X V v d D s s J n F 1 b 3 Q 7 U 2 V j d G l v b j E v V G V h b U R 1 b 1 B s Y X Q v U G l 2 b 3 R l Z C B D b 2 x 1 b W 4 u e 1 d l Z W s g N C 4 y L D d 9 J n F 1 b 3 Q 7 L C Z x d W 9 0 O 1 N l Y 3 R p b 2 4 x L 1 R l Y W 1 E d W 9 Q b G F 0 L 1 B p d m 9 0 Z W Q g Q 2 9 s d W 1 u L n t X Z W V r I D U u M i w 4 f S Z x d W 9 0 O y w m c X V v d D t T Z W N 0 a W 9 u M S 9 U Z W F t R H V v U G x h d C 9 Q a X Z v d G V k I E N v b H V t b i 5 7 V 2 V l a y A 2 L j I s O X 0 m c X V v d D s s J n F 1 b 3 Q 7 U 2 V j d G l v b j E v V G V h b U R 1 b 1 B s Y X Q v U G l 2 b 3 R l Z C B D b 2 x 1 b W 4 u e 1 d l Z W s g N y 4 y L D E w f S Z x d W 9 0 O y w m c X V v d D t T Z W N 0 a W 9 u M S 9 U Z W F t R H V v U G x h d C 9 Q a X Z v d G V k I E N v b H V t b i 5 7 V 2 V l a y A 4 L j I s M T F 9 J n F 1 b 3 Q 7 L C Z x d W 9 0 O 1 N l Y 3 R p b 2 4 x L 1 R l Y W 1 E d W 9 Q b G F 0 L 1 B p d m 9 0 Z W Q g Q 2 9 s d W 1 u L n t X Z W V r I D k u M i w x M n 0 m c X V v d D s s J n F 1 b 3 Q 7 U 2 V j d G l v b j E v V G V h b U R 1 b 1 B s Y X Q v U G l 2 b 3 R l Z C B D b 2 x 1 b W 4 u e 1 d l Z W s g M T A u M i w y f S Z x d W 9 0 O y w m c X V v d D t T Z W N 0 a W 9 u M S 9 U Z W F t R H V v U G x h d C 9 Q a X Z v d G V k I E N v b H V t b i 5 7 V 2 V l a y A x M S 4 y L D N 9 J n F 1 b 3 Q 7 L C Z x d W 9 0 O 1 N l Y 3 R p b 2 4 x L 1 R l Y W 1 E d W 9 Q b G F 0 L 1 B p d m 9 0 Z W Q g Q 2 9 s d W 1 u L n t X Z W V r I D E y L j I s N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l Y W 1 E d W 9 Q b G F 0 L 1 B p d m 9 0 Z W Q g Q 2 9 s d W 1 u L n t U Z W F t L D B 9 J n F 1 b 3 Q 7 L C Z x d W 9 0 O 1 N l Y 3 R p b 2 4 x L 1 R l Y W 1 E d W 9 Q b G F 0 L 1 B p d m 9 0 Z W Q g Q 2 9 s d W 1 u L n t X Z W V r I D E u M i w x f S Z x d W 9 0 O y w m c X V v d D t T Z W N 0 a W 9 u M S 9 U Z W F t R H V v U G x h d C 9 Q a X Z v d G V k I E N v b H V t b i 5 7 V 2 V l a y A y L j I s N X 0 m c X V v d D s s J n F 1 b 3 Q 7 U 2 V j d G l v b j E v V G V h b U R 1 b 1 B s Y X Q v U G l 2 b 3 R l Z C B D b 2 x 1 b W 4 u e 1 d l Z W s g M y 4 y L D Z 9 J n F 1 b 3 Q 7 L C Z x d W 9 0 O 1 N l Y 3 R p b 2 4 x L 1 R l Y W 1 E d W 9 Q b G F 0 L 1 B p d m 9 0 Z W Q g Q 2 9 s d W 1 u L n t X Z W V r I D Q u M i w 3 f S Z x d W 9 0 O y w m c X V v d D t T Z W N 0 a W 9 u M S 9 U Z W F t R H V v U G x h d C 9 Q a X Z v d G V k I E N v b H V t b i 5 7 V 2 V l a y A 1 L j I s O H 0 m c X V v d D s s J n F 1 b 3 Q 7 U 2 V j d G l v b j E v V G V h b U R 1 b 1 B s Y X Q v U G l 2 b 3 R l Z C B D b 2 x 1 b W 4 u e 1 d l Z W s g N i 4 y L D l 9 J n F 1 b 3 Q 7 L C Z x d W 9 0 O 1 N l Y 3 R p b 2 4 x L 1 R l Y W 1 E d W 9 Q b G F 0 L 1 B p d m 9 0 Z W Q g Q 2 9 s d W 1 u L n t X Z W V r I D c u M i w x M H 0 m c X V v d D s s J n F 1 b 3 Q 7 U 2 V j d G l v b j E v V G V h b U R 1 b 1 B s Y X Q v U G l 2 b 3 R l Z C B D b 2 x 1 b W 4 u e 1 d l Z W s g O C 4 y L D E x f S Z x d W 9 0 O y w m c X V v d D t T Z W N 0 a W 9 u M S 9 U Z W F t R H V v U G x h d C 9 Q a X Z v d G V k I E N v b H V t b i 5 7 V 2 V l a y A 5 L j I s M T J 9 J n F 1 b 3 Q 7 L C Z x d W 9 0 O 1 N l Y 3 R p b 2 4 x L 1 R l Y W 1 E d W 9 Q b G F 0 L 1 B p d m 9 0 Z W Q g Q 2 9 s d W 1 u L n t X Z W V r I D E w L j I s M n 0 m c X V v d D s s J n F 1 b 3 Q 7 U 2 V j d G l v b j E v V G V h b U R 1 b 1 B s Y X Q v U G l 2 b 3 R l Z C B D b 2 x 1 b W 4 u e 1 d l Z W s g M T E u M i w z f S Z x d W 9 0 O y w m c X V v d D t T Z W N 0 a W 9 u M S 9 U Z W F t R H V v U G x h d C 9 Q a X Z v d G V k I E N v b H V t b i 5 7 V 2 V l a y A x M i 4 y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E d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P C 9 J d G V t U G F 0 a D 4 8 L 0 l 0 Z W 1 M b 2 N h d G l v b j 4 8 U 3 R h Y m x l R W 5 0 c m l l c z 4 8 R W 5 0 c n k g V H l w Z T 0 i R m l s b F R h c m d l d C I g V m F s d W U 9 I n N Q b G F 5 Z X J T b 2 x v R 2 9 s Z C I g L z 4 8 R W 5 0 c n k g V H l w Z T 0 i T G 9 h Z G V k V G 9 B b m F s e X N p c 1 N l c n Z p Y 2 V z I i B W Y W x 1 Z T 0 i b D A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A t M D g t M j J U M T Y 6 N T A 6 M D c u O D M 4 N z Q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G x h e W V y J n F 1 b 3 Q 7 L C Z x d W 9 0 O 1 d l Z W s g M S 4 x J n F 1 b 3 Q 7 L C Z x d W 9 0 O 1 d l Z W s g M i 4 x J n F 1 b 3 Q 7 L C Z x d W 9 0 O 1 d l Z W s g M y 4 x J n F 1 b 3 Q 7 L C Z x d W 9 0 O 1 d l Z W s g N C 4 x J n F 1 b 3 Q 7 L C Z x d W 9 0 O 1 d l Z W s g N S 4 x J n F 1 b 3 Q 7 L C Z x d W 9 0 O 1 d l Z W s g N i 4 x J n F 1 b 3 Q 7 L C Z x d W 9 0 O 1 d l Z W s g N y 4 x J n F 1 b 3 Q 7 L C Z x d W 9 0 O 1 d l Z W s g O C 4 x J n F 1 b 3 Q 7 L C Z x d W 9 0 O 1 d l Z W s g O S 4 x J n F 1 b 3 Q 7 L C Z x d W 9 0 O 1 d l Z W s g M T A u M S Z x d W 9 0 O y w m c X V v d D t X Z W V r I D E x L j E m c X V v d D s s J n F 1 b 3 Q 7 V 2 V l a y A x M i 4 x J n F 1 b 3 Q 7 X S I g L z 4 8 R W 5 0 c n k g V H l w Z T 0 i U X V l c n l J R C I g V m F s d W U 9 I n N i O G J i Y W V m M i 0 4 M T Z h L T Q 3 Y z E t Y j I w M i 0 2 O T c x Y z k 5 M T c 4 M W E i I C 8 + P E V u d H J 5 I F R 5 c G U 9 I k Z p b G x D b 3 V u d C I g V m F s d W U 9 I m w x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1 d l Z W s g M S 4 x L D F 9 J n F 1 b 3 Q 7 L C Z x d W 9 0 O 1 N l Y 3 R p b 2 4 x L 1 B s Y X l l c l N v b G 9 H b 2 x k L 1 B p d m 9 0 Z W Q g Q 2 9 s d W 1 u L n t X Z W V r I D I u M S w 1 f S Z x d W 9 0 O y w m c X V v d D t T Z W N 0 a W 9 u M S 9 Q b G F 5 Z X J T b 2 x v R 2 9 s Z C 9 Q a X Z v d G V k I E N v b H V t b i 5 7 V 2 V l a y A z L j E s N n 0 m c X V v d D s s J n F 1 b 3 Q 7 U 2 V j d G l v b j E v U G x h e W V y U 2 9 s b 0 d v b G Q v U G l 2 b 3 R l Z C B D b 2 x 1 b W 4 u e 1 d l Z W s g N C 4 x L D d 9 J n F 1 b 3 Q 7 L C Z x d W 9 0 O 1 N l Y 3 R p b 2 4 x L 1 B s Y X l l c l N v b G 9 H b 2 x k L 1 B p d m 9 0 Z W Q g Q 2 9 s d W 1 u L n t X Z W V r I D U u M S w 4 f S Z x d W 9 0 O y w m c X V v d D t T Z W N 0 a W 9 u M S 9 Q b G F 5 Z X J T b 2 x v R 2 9 s Z C 9 Q a X Z v d G V k I E N v b H V t b i 5 7 V 2 V l a y A 2 L j E s O X 0 m c X V v d D s s J n F 1 b 3 Q 7 U 2 V j d G l v b j E v U G x h e W V y U 2 9 s b 0 d v b G Q v U G l 2 b 3 R l Z C B D b 2 x 1 b W 4 u e 1 d l Z W s g N y 4 x L D E w f S Z x d W 9 0 O y w m c X V v d D t T Z W N 0 a W 9 u M S 9 Q b G F 5 Z X J T b 2 x v R 2 9 s Z C 9 Q a X Z v d G V k I E N v b H V t b i 5 7 V 2 V l a y A 4 L j E s M T F 9 J n F 1 b 3 Q 7 L C Z x d W 9 0 O 1 N l Y 3 R p b 2 4 x L 1 B s Y X l l c l N v b G 9 H b 2 x k L 1 B p d m 9 0 Z W Q g Q 2 9 s d W 1 u L n t X Z W V r I D k u M S w x M n 0 m c X V v d D s s J n F 1 b 3 Q 7 U 2 V j d G l v b j E v U G x h e W V y U 2 9 s b 0 d v b G Q v U G l 2 b 3 R l Z C B D b 2 x 1 b W 4 u e 1 d l Z W s g M T A u M S w y f S Z x d W 9 0 O y w m c X V v d D t T Z W N 0 a W 9 u M S 9 Q b G F 5 Z X J T b 2 x v R 2 9 s Z C 9 Q a X Z v d G V k I E N v b H V t b i 5 7 V 2 V l a y A x M S 4 x L D N 9 J n F 1 b 3 Q 7 L C Z x d W 9 0 O 1 N l Y 3 R p b 2 4 x L 1 B s Y X l l c l N v b G 9 H b 2 x k L 1 B p d m 9 0 Z W Q g Q 2 9 s d W 1 u L n t X Z W V r I D E y L j E s N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1 d l Z W s g M S 4 x L D F 9 J n F 1 b 3 Q 7 L C Z x d W 9 0 O 1 N l Y 3 R p b 2 4 x L 1 B s Y X l l c l N v b G 9 H b 2 x k L 1 B p d m 9 0 Z W Q g Q 2 9 s d W 1 u L n t X Z W V r I D I u M S w 1 f S Z x d W 9 0 O y w m c X V v d D t T Z W N 0 a W 9 u M S 9 Q b G F 5 Z X J T b 2 x v R 2 9 s Z C 9 Q a X Z v d G V k I E N v b H V t b i 5 7 V 2 V l a y A z L j E s N n 0 m c X V v d D s s J n F 1 b 3 Q 7 U 2 V j d G l v b j E v U G x h e W V y U 2 9 s b 0 d v b G Q v U G l 2 b 3 R l Z C B D b 2 x 1 b W 4 u e 1 d l Z W s g N C 4 x L D d 9 J n F 1 b 3 Q 7 L C Z x d W 9 0 O 1 N l Y 3 R p b 2 4 x L 1 B s Y X l l c l N v b G 9 H b 2 x k L 1 B p d m 9 0 Z W Q g Q 2 9 s d W 1 u L n t X Z W V r I D U u M S w 4 f S Z x d W 9 0 O y w m c X V v d D t T Z W N 0 a W 9 u M S 9 Q b G F 5 Z X J T b 2 x v R 2 9 s Z C 9 Q a X Z v d G V k I E N v b H V t b i 5 7 V 2 V l a y A 2 L j E s O X 0 m c X V v d D s s J n F 1 b 3 Q 7 U 2 V j d G l v b j E v U G x h e W V y U 2 9 s b 0 d v b G Q v U G l 2 b 3 R l Z C B D b 2 x 1 b W 4 u e 1 d l Z W s g N y 4 x L D E w f S Z x d W 9 0 O y w m c X V v d D t T Z W N 0 a W 9 u M S 9 Q b G F 5 Z X J T b 2 x v R 2 9 s Z C 9 Q a X Z v d G V k I E N v b H V t b i 5 7 V 2 V l a y A 4 L j E s M T F 9 J n F 1 b 3 Q 7 L C Z x d W 9 0 O 1 N l Y 3 R p b 2 4 x L 1 B s Y X l l c l N v b G 9 H b 2 x k L 1 B p d m 9 0 Z W Q g Q 2 9 s d W 1 u L n t X Z W V r I D k u M S w x M n 0 m c X V v d D s s J n F 1 b 3 Q 7 U 2 V j d G l v b j E v U G x h e W V y U 2 9 s b 0 d v b G Q v U G l 2 b 3 R l Z C B D b 2 x 1 b W 4 u e 1 d l Z W s g M T A u M S w y f S Z x d W 9 0 O y w m c X V v d D t T Z W N 0 a W 9 u M S 9 Q b G F 5 Z X J T b 2 x v R 2 9 s Z C 9 Q a X Z v d G V k I E N v b H V t b i 5 7 V 2 V l a y A x M S 4 x L D N 9 J n F 1 b 3 Q 7 L C Z x d W 9 0 O 1 N l Y 3 R p b 2 4 x L 1 B s Y X l l c l N v b G 9 H b 2 x k L 1 B p d m 9 0 Z W Q g Q 2 9 s d W 1 u L n t X Z W V r I D E y L j E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U 2 9 s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8 L 0 l 0 Z W 1 Q Y X R o P j w v S X R l b U x v Y 2 F 0 a W 9 u P j x T d G F i b G V F b n R y a W V z P j x F b n R y e S B U e X B l P S J G a W x s V G F y Z 2 V 0 I i B W Y W x 1 Z T 0 i c 1 B s Y X l l c l N v b G 9 Q b G F 0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x h c 3 R V c G R h d G V k I i B W Y W x 1 Z T 0 i Z D I w M j A t M D g t M j J U M T Y 6 N T A 6 M D c u O D I z N z M 5 N 1 o i I C 8 + P E V u d H J 5 I F R 5 c G U 9 I k Z p b G x D b 2 x 1 b W 5 U e X B l c y I g V m F s d W U 9 I n N C Z 1 V G Q l F V R i I g L z 4 8 R W 5 0 c n k g V H l w Z T 0 i R m l s b E N v b H V t b k 5 h b W V z I i B W Y W x 1 Z T 0 i c 1 s m c X V v d D t Q b G F 5 Z X I m c X V v d D s s J n F 1 b 3 Q 7 V 2 V l a y A x M S 4 x J n F 1 b 3 Q 7 L C Z x d W 9 0 O 1 d l Z W s g M i 4 x J n F 1 b 3 Q 7 L C Z x d W 9 0 O 1 d l Z W s g M y 4 x J n F 1 b 3 Q 7 L C Z x d W 9 0 O 1 d l Z W s g N y 4 x J n F 1 b 3 Q 7 L C Z x d W 9 0 O 1 d l Z W s g O C 4 x J n F 1 b 3 Q 7 X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X V l c n l J R C I g V m F s d W U 9 I n N l M T g 3 M G I y M C 1 i Z T V h L T Q w M D k t Y T I 0 Z C 0 5 N j B h Y z Z l N j I 5 N 2 Y i I C 8 + P E V u d H J 5 I F R 5 c G U 9 I k Z p b G x T d G F 0 d X M i I F Z h b H V l P S J z Q 2 9 t c G x l d G U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T b 2 x v U G x h d C 9 Q a X Z v d G V k I E N v b H V t b i 5 7 U G x h e W V y L D B 9 J n F 1 b 3 Q 7 L C Z x d W 9 0 O 1 N l Y 3 R p b 2 4 x L 1 B s Y X l l c l N v b G 9 Q b G F 0 L 1 B p d m 9 0 Z W Q g Q 2 9 s d W 1 u L n t X Z W V r I D E x L j E s M X 0 m c X V v d D s s J n F 1 b 3 Q 7 U 2 V j d G l v b j E v U G x h e W V y U 2 9 s b 1 B s Y X Q v U G l 2 b 3 R l Z C B D b 2 x 1 b W 4 u e 1 d l Z W s g M i 4 x L D J 9 J n F 1 b 3 Q 7 L C Z x d W 9 0 O 1 N l Y 3 R p b 2 4 x L 1 B s Y X l l c l N v b G 9 Q b G F 0 L 1 B p d m 9 0 Z W Q g Q 2 9 s d W 1 u L n t X Z W V r I D M u M S w z f S Z x d W 9 0 O y w m c X V v d D t T Z W N 0 a W 9 u M S 9 Q b G F 5 Z X J T b 2 x v U G x h d C 9 Q a X Z v d G V k I E N v b H V t b i 5 7 V 2 V l a y A 3 L j E s N H 0 m c X V v d D s s J n F 1 b 3 Q 7 U 2 V j d G l v b j E v U G x h e W V y U 2 9 s b 1 B s Y X Q v U G l 2 b 3 R l Z C B D b 2 x 1 b W 4 u e 1 d l Z W s g O C 4 x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s Y X l l c l N v b G 9 Q b G F 0 L 1 B p d m 9 0 Z W Q g Q 2 9 s d W 1 u L n t Q b G F 5 Z X I s M H 0 m c X V v d D s s J n F 1 b 3 Q 7 U 2 V j d G l v b j E v U G x h e W V y U 2 9 s b 1 B s Y X Q v U G l 2 b 3 R l Z C B D b 2 x 1 b W 4 u e 1 d l Z W s g M T E u M S w x f S Z x d W 9 0 O y w m c X V v d D t T Z W N 0 a W 9 u M S 9 Q b G F 5 Z X J T b 2 x v U G x h d C 9 Q a X Z v d G V k I E N v b H V t b i 5 7 V 2 V l a y A y L j E s M n 0 m c X V v d D s s J n F 1 b 3 Q 7 U 2 V j d G l v b j E v U G x h e W V y U 2 9 s b 1 B s Y X Q v U G l 2 b 3 R l Z C B D b 2 x 1 b W 4 u e 1 d l Z W s g M y 4 x L D N 9 J n F 1 b 3 Q 7 L C Z x d W 9 0 O 1 N l Y 3 R p b 2 4 x L 1 B s Y X l l c l N v b G 9 Q b G F 0 L 1 B p d m 9 0 Z W Q g Q 2 9 s d W 1 u L n t X Z W V r I D c u M S w 0 f S Z x d W 9 0 O y w m c X V v d D t T Z W N 0 a W 9 u M S 9 Q b G F 5 Z X J T b 2 x v U G x h d C 9 Q a X Z v d G V k I E N v b H V t b i 5 7 V 2 V l a y A 4 L j E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U 2 9 s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T A t M D N U M D c 6 N T A 6 N D Y u M z E 5 N j I 4 O V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E 6 S b j y q X d P g X g S v S U M 2 k w A A A A A A g A A A A A A E G Y A A A A B A A A g A A A A K 6 p s I h F 9 / k / Z m X Y U R n v h S F 7 L b s + S C V Y n 3 w F r 2 1 6 c L X E A A A A A D o A A A A A C A A A g A A A A x s b U 2 B w f 6 R c s q V C K l 7 8 M X z l r i N t e i 0 5 k h 4 J m g / Y 9 V A Z Q A A A A c i F K b 4 u S k W 2 m 2 s K b / b v t s Q L k w X L W 7 Y t d M U 2 D H F X g B M I B g v X c n e V q / i G W C M 0 N R E j / Y U R D 9 F 9 e q b M L i 1 S G K h / M H t D H L 4 U 5 m h Z S Q 0 R a I x 1 P d 5 p A A A A A d 8 r l y v z n k j n f d 2 1 d X H j E P H 8 x e h C 5 9 h v V k C Y U w i W 8 + k 0 K F D q k l S v W K t l y L E / D n A b J M h B 7 9 / y h V U 8 3 P M n 4 9 1 8 4 8 Q = = < / D a t a M a s h u p > 
</file>

<file path=customXml/itemProps1.xml><?xml version="1.0" encoding="utf-8"?>
<ds:datastoreItem xmlns:ds="http://schemas.openxmlformats.org/officeDocument/2006/customXml" ds:itemID="{B7B7E317-44A3-4FC5-9BEC-6DFACF28FA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PlayerSoloPlat</vt:lpstr>
      <vt:lpstr>PlayerSoloGold</vt:lpstr>
      <vt:lpstr>TeamDuoPlat</vt:lpstr>
      <vt:lpstr>TeamDuoGold</vt:lpstr>
      <vt:lpstr>PlayerDuoPlat</vt:lpstr>
      <vt:lpstr>PlayerDuoGold</vt:lpstr>
      <vt:lpstr>TeamTrioPlat</vt:lpstr>
      <vt:lpstr>TeamTrioGold</vt:lpstr>
      <vt:lpstr>PlayerTrioPlat</vt:lpstr>
      <vt:lpstr>PlayerTrioGold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2020-09-30T06:24:43Z</dcterms:created>
  <dcterms:modified xsi:type="dcterms:W3CDTF">2020-09-30T06:24:47Z</dcterms:modified>
</cp:coreProperties>
</file>