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macbookpro/Documents/financial statement analysis/"/>
    </mc:Choice>
  </mc:AlternateContent>
  <xr:revisionPtr revIDLastSave="0" documentId="13_ncr:1_{27ED42C2-A0A0-DD4A-B567-B263EF90DD24}" xr6:coauthVersionLast="47" xr6:coauthVersionMax="47" xr10:uidLastSave="{00000000-0000-0000-0000-000000000000}"/>
  <bookViews>
    <workbookView xWindow="0" yWindow="500" windowWidth="28800" windowHeight="16100" activeTab="3" xr2:uid="{E7CA1FA5-7131-4B4D-A1A4-327756AB5D9D}"/>
  </bookViews>
  <sheets>
    <sheet name="Income statement" sheetId="1" r:id="rId1"/>
    <sheet name="Balance sheet " sheetId="2" r:id="rId2"/>
    <sheet name="Cash flow Statement" sheetId="3" r:id="rId3"/>
    <sheet name="Key Ratios" sheetId="5" r:id="rId4"/>
    <sheet name="Financial Insights &amp; Recommenda" sheetId="6" r:id="rId5"/>
    <sheet name="Trend Analysis Visual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16" i="5" l="1"/>
  <c r="F8" i="5"/>
  <c r="D6" i="5"/>
  <c r="E13" i="5"/>
  <c r="E8" i="5"/>
  <c r="E15" i="5"/>
  <c r="F15" i="5"/>
  <c r="D15" i="5"/>
  <c r="F13" i="5"/>
  <c r="D13" i="5"/>
  <c r="F16" i="5"/>
  <c r="E16" i="5"/>
  <c r="F12" i="5"/>
  <c r="E12" i="5"/>
  <c r="D12" i="5"/>
  <c r="F14" i="5"/>
  <c r="E14" i="5"/>
  <c r="D14" i="5"/>
  <c r="E11" i="5"/>
  <c r="D11" i="5"/>
  <c r="F11" i="5"/>
  <c r="E10" i="5"/>
  <c r="F10" i="5"/>
  <c r="D10" i="5"/>
  <c r="D8" i="5"/>
  <c r="F9" i="5"/>
  <c r="E9" i="5"/>
  <c r="D9" i="5"/>
  <c r="F7" i="5"/>
  <c r="E7" i="5"/>
  <c r="D7" i="5"/>
  <c r="F6" i="5"/>
  <c r="E6" i="5"/>
</calcChain>
</file>

<file path=xl/sharedStrings.xml><?xml version="1.0" encoding="utf-8"?>
<sst xmlns="http://schemas.openxmlformats.org/spreadsheetml/2006/main" count="99" uniqueCount="96">
  <si>
    <t>rowTitle</t>
  </si>
  <si>
    <t>Total Revenue</t>
  </si>
  <si>
    <t>Cost of Revenue</t>
  </si>
  <si>
    <t>Gross Profit</t>
  </si>
  <si>
    <t>Operating Expense</t>
  </si>
  <si>
    <t>Operating Income</t>
  </si>
  <si>
    <t>--</t>
  </si>
  <si>
    <t>Pretax Income</t>
  </si>
  <si>
    <t>Net Income Common Stockholders</t>
  </si>
  <si>
    <t>Total Expenses</t>
  </si>
  <si>
    <t>EBIT</t>
  </si>
  <si>
    <t>EBITDA</t>
  </si>
  <si>
    <t>Operating Cash Flow</t>
  </si>
  <si>
    <t>Net Income from Continuing Operations</t>
  </si>
  <si>
    <t>Depreciation Amortization Depletion</t>
  </si>
  <si>
    <t>Stock based compensation</t>
  </si>
  <si>
    <t>Change in working capital</t>
  </si>
  <si>
    <t>Investing Cash Flow</t>
  </si>
  <si>
    <t>Net PPE Purchase And Sale</t>
  </si>
  <si>
    <t>Financing Cash Flow</t>
  </si>
  <si>
    <t>Net Issuance Payments of Debt</t>
  </si>
  <si>
    <t>Net Long Term Debt Issuance</t>
  </si>
  <si>
    <t>Long Term Debt Issuance</t>
  </si>
  <si>
    <t>Long Term Debt Payments</t>
  </si>
  <si>
    <t>Net Short Term Debt Issuance</t>
  </si>
  <si>
    <t>Net Common Stock Issuance</t>
  </si>
  <si>
    <t>Common Stock Issuance</t>
  </si>
  <si>
    <t>Common Stock Payments</t>
  </si>
  <si>
    <t>Cash Dividends Paid</t>
  </si>
  <si>
    <t>End Cash Position</t>
  </si>
  <si>
    <t>Changes in Cash</t>
  </si>
  <si>
    <t>Beginning Cash Position</t>
  </si>
  <si>
    <t>Capital Expenditure</t>
  </si>
  <si>
    <t>Free Cash Flow</t>
  </si>
  <si>
    <t>Total Assets</t>
  </si>
  <si>
    <t>Current Assets</t>
  </si>
  <si>
    <t>Cash, Cash Equivalents &amp; Short Term Investments</t>
  </si>
  <si>
    <t>Receivables</t>
  </si>
  <si>
    <t>Inventory</t>
  </si>
  <si>
    <t>Total non-current assets</t>
  </si>
  <si>
    <t>Net PPE</t>
  </si>
  <si>
    <t>Total Liabilities Net Minority Interest</t>
  </si>
  <si>
    <t>Current Liabilities</t>
  </si>
  <si>
    <t>Payables And Accrued Expenses</t>
  </si>
  <si>
    <t>Current Debt And Capital Lease Obligation</t>
  </si>
  <si>
    <t>Total Non Current Liabilities Net Minority Interest</t>
  </si>
  <si>
    <t>Long Term Debt And Capital Lease Obligation</t>
  </si>
  <si>
    <t>Total Equity Gross Minority Interest</t>
  </si>
  <si>
    <t>Stockholders' Equity</t>
  </si>
  <si>
    <t>Retained Earnings</t>
  </si>
  <si>
    <t>Total Capitalization</t>
  </si>
  <si>
    <t>Common Stock Equity</t>
  </si>
  <si>
    <t>Working Capital</t>
  </si>
  <si>
    <t>Tangible Book Value</t>
  </si>
  <si>
    <t>Total Debt</t>
  </si>
  <si>
    <t>Net Debt</t>
  </si>
  <si>
    <t>Ratio</t>
  </si>
  <si>
    <t>Gross Margin (%)</t>
  </si>
  <si>
    <t>Net Profit Margin (%)</t>
  </si>
  <si>
    <t>ROA (%)</t>
  </si>
  <si>
    <t>ROE (%)</t>
  </si>
  <si>
    <t>Current Ratio</t>
  </si>
  <si>
    <t>Quick Ratio</t>
  </si>
  <si>
    <t>Asset Turnover</t>
  </si>
  <si>
    <t>Inventory Turnover</t>
  </si>
  <si>
    <t>Debt-to-Equity Ratio</t>
  </si>
  <si>
    <t>Debt Ratio</t>
  </si>
  <si>
    <t>Free Cash Flow Margin(%)</t>
  </si>
  <si>
    <t>Introduction</t>
  </si>
  <si>
    <t xml:space="preserve">Analysis of financial statement using "Key Financial Metrics" to evaluate the company's performance and financial health.
 </t>
  </si>
  <si>
    <t>FINANCIAL STATEMENT ANALYSIS</t>
  </si>
  <si>
    <t xml:space="preserve">                                                   Key Financial Metrics </t>
  </si>
  <si>
    <t xml:space="preserve">Key Observation </t>
  </si>
  <si>
    <t>Explanation</t>
  </si>
  <si>
    <t>Recommendation</t>
  </si>
  <si>
    <t>Gross Margin increased from 41.7% to 44.1% over 3 years.</t>
  </si>
  <si>
    <t>Net Profit Margin remained stable around 25%</t>
  </si>
  <si>
    <t>ROE declined from 78.5% to 70.3%.</t>
  </si>
  <si>
    <t>Debt-to- equity ratio fell from 2.6 to 1.7.</t>
  </si>
  <si>
    <t>Free Cash flow margin improved to 28%.</t>
  </si>
  <si>
    <t>Maintain tight cost management to sustain high margins.</t>
  </si>
  <si>
    <t>Explore new markets to push net margin even higher.</t>
  </si>
  <si>
    <t>Deploy surplus equity into high-return projects.</t>
  </si>
  <si>
    <t>Strengthen liquidity by optimizing working capital.</t>
  </si>
  <si>
    <t>Invest surplus cash into R&amp;D and strategic acquisitions.</t>
  </si>
  <si>
    <t xml:space="preserve">Improved operational efficiency and cost control measures.
</t>
  </si>
  <si>
    <t xml:space="preserve">Consistent profitability despite market fluctuations.
</t>
  </si>
  <si>
    <t xml:space="preserve">Higher equity base due to retained earnings.
</t>
  </si>
  <si>
    <t>Current ratio dipped below 1.</t>
  </si>
  <si>
    <t xml:space="preserve">Significant debt repayments over the years.
</t>
  </si>
  <si>
    <t xml:space="preserve">Better cash generation from core operations.
</t>
  </si>
  <si>
    <t>Financial Insights &amp; Recommendations</t>
  </si>
  <si>
    <t>Conclusion:</t>
  </si>
  <si>
    <t>Over the three-year period, the company demonstrated strong operational efficiency and consistent profitability. Although liquidity ratios and ROE showed some signs of weakening, significant debt reduction and improved free cash flow position the company well for future growth. Strategic focus on working capital optimization and investment in high-return projects is recommended to sustain financial health.</t>
  </si>
  <si>
    <t>Continue deleveraging cautiously while mantaining growth investments.</t>
  </si>
  <si>
    <t>Short-term liabilities grew faster than current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</si>
</sst>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
  </numFmts>
  <fonts count="13">
    <font>
      <sz val="12"/>
      <color theme="1"/>
      <name val="Calibri"/>
      <family val="2"/>
      <scheme val="minor"/>
    </font>
    <font>
      <sz val="14"/>
      <color theme="1"/>
      <name val="Calibri Light"/>
      <family val="2"/>
      <scheme val="major"/>
    </font>
    <font>
      <sz val="12"/>
      <color theme="1"/>
      <name val="Calibri Light"/>
      <family val="2"/>
      <scheme val="major"/>
    </font>
    <font>
      <b/>
      <sz val="14"/>
      <color theme="1"/>
      <name val="Calibri Light"/>
      <family val="2"/>
      <scheme val="major"/>
    </font>
    <font>
      <b/>
      <sz val="14"/>
      <color theme="1"/>
      <name val="Arial"/>
      <family val="2"/>
    </font>
    <font>
      <sz val="12"/>
      <color theme="1"/>
      <name val="Arial Bold"/>
    </font>
    <font>
      <sz val="16"/>
      <color theme="1"/>
      <name val="Arial"/>
      <family val="2"/>
    </font>
    <font>
      <b/>
      <sz val="14"/>
      <color theme="4" tint="-0.499984740745262"/>
      <name val="Segoe UI Historic"/>
      <family val="2"/>
    </font>
    <font>
      <b/>
      <sz val="14"/>
      <color theme="0"/>
      <name val="Segoe UI Historic"/>
      <family val="2"/>
    </font>
    <font>
      <sz val="10"/>
      <color theme="1"/>
      <name val="Calibri"/>
      <family val="2"/>
      <scheme val="minor"/>
    </font>
    <font>
      <b/>
      <sz val="20"/>
      <color theme="1"/>
      <name val="Segoe UI Historic"/>
      <family val="2"/>
    </font>
    <font>
      <b/>
      <sz val="14"/>
      <color theme="1"/>
      <name val="Calibri"/>
      <family val="2"/>
      <scheme val="minor"/>
    </font>
    <font>
      <b/>
      <sz val="20"/>
      <color rgb="FF002465"/>
      <name val="Segoe UI Historic"/>
      <family val="2"/>
    </font>
  </fonts>
  <fills count="6">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9" tint="0.79998168889431442"/>
        <bgColor indexed="64"/>
      </patternFill>
    </fill>
    <fill>
      <patternFill patternType="solid">
        <fgColor rgb="FF4E7A3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2" fillId="0" borderId="1" xfId="0" applyFont="1" applyBorder="1"/>
    <xf numFmtId="3" fontId="2" fillId="0" borderId="1" xfId="0" applyNumberFormat="1" applyFont="1" applyBorder="1"/>
    <xf numFmtId="0" fontId="3" fillId="3" borderId="1" xfId="0" applyFont="1" applyFill="1" applyBorder="1"/>
    <xf numFmtId="0" fontId="5" fillId="0" borderId="0" xfId="0" applyFont="1"/>
    <xf numFmtId="0" fontId="0" fillId="2" borderId="0" xfId="0" applyFill="1"/>
    <xf numFmtId="0" fontId="4" fillId="2" borderId="0" xfId="0" applyFont="1" applyFill="1" applyAlignment="1">
      <alignment vertical="center"/>
    </xf>
    <xf numFmtId="1" fontId="4" fillId="2" borderId="0" xfId="0" applyNumberFormat="1" applyFont="1" applyFill="1" applyAlignment="1">
      <alignment horizontal="right" vertical="center"/>
    </xf>
    <xf numFmtId="1" fontId="3" fillId="2" borderId="0" xfId="0" applyNumberFormat="1" applyFont="1" applyFill="1" applyAlignment="1">
      <alignment horizontal="right" vertical="center"/>
    </xf>
    <xf numFmtId="1" fontId="1" fillId="2" borderId="0" xfId="0" applyNumberFormat="1" applyFont="1" applyFill="1" applyAlignment="1">
      <alignment horizontal="right" vertical="center"/>
    </xf>
    <xf numFmtId="0" fontId="6" fillId="0" borderId="0" xfId="0" applyFont="1"/>
    <xf numFmtId="0" fontId="0" fillId="0" borderId="1" xfId="0" applyBorder="1" applyAlignment="1">
      <alignment horizontal="left" vertical="top" wrapText="1"/>
    </xf>
    <xf numFmtId="0" fontId="7" fillId="3" borderId="1" xfId="0" applyFont="1" applyFill="1" applyBorder="1" applyAlignment="1">
      <alignment horizontal="center"/>
    </xf>
    <xf numFmtId="0" fontId="8" fillId="5" borderId="1" xfId="0" applyFont="1" applyFill="1" applyBorder="1"/>
    <xf numFmtId="0" fontId="9" fillId="4" borderId="1" xfId="0" applyFont="1" applyFill="1" applyBorder="1"/>
    <xf numFmtId="164" fontId="9" fillId="0" borderId="1" xfId="0" applyNumberFormat="1" applyFont="1" applyBorder="1"/>
    <xf numFmtId="2" fontId="9" fillId="0" borderId="1" xfId="0" applyNumberFormat="1" applyFont="1" applyBorder="1"/>
    <xf numFmtId="0" fontId="11" fillId="0" borderId="0" xfId="0" applyFont="1"/>
    <xf numFmtId="0" fontId="0" fillId="2" borderId="0" xfId="0" applyFill="1" applyAlignment="1">
      <alignment horizontal="left" vertical="top" wrapText="1"/>
    </xf>
    <xf numFmtId="0" fontId="12" fillId="2" borderId="2" xfId="0" applyFont="1" applyFill="1" applyBorder="1" applyAlignment="1">
      <alignment horizontal="left" vertical="center"/>
    </xf>
    <xf numFmtId="0" fontId="10" fillId="0" borderId="0" xfId="0" applyFont="1" applyAlignment="1">
      <alignment horizontal="center"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mruColors>
      <color rgb="FF4E7A33"/>
      <color rgb="FFEDED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Revenue Growth (2021-2023)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'Income statement'!$A$2</c:f>
              <c:strCache>
                <c:ptCount val="1"/>
                <c:pt idx="0">
                  <c:v>Total Revenue</c:v>
                </c:pt>
              </c:strCache>
            </c:strRef>
          </c:tx>
          <c:spPr>
            <a:ln w="28575" cap="rnd">
              <a:solidFill>
                <a:schemeClr val="accent1"/>
              </a:solidFill>
              <a:round/>
            </a:ln>
            <a:effectLst/>
          </c:spPr>
          <c:marker>
            <c:symbol val="none"/>
          </c:marker>
          <c:cat>
            <c:numRef>
              <c:f>'Income statement'!$B$1:$D$1</c:f>
              <c:numCache>
                <c:formatCode>General</c:formatCode>
                <c:ptCount val="3"/>
                <c:pt idx="0">
                  <c:v>2023</c:v>
                </c:pt>
                <c:pt idx="1">
                  <c:v>2022</c:v>
                </c:pt>
                <c:pt idx="2">
                  <c:v>2021</c:v>
                </c:pt>
              </c:numCache>
            </c:numRef>
          </c:cat>
          <c:val>
            <c:numRef>
              <c:f>'Income statement'!$B$2:$D$2</c:f>
              <c:numCache>
                <c:formatCode>#,##0</c:formatCode>
                <c:ptCount val="3"/>
                <c:pt idx="0">
                  <c:v>383285000</c:v>
                </c:pt>
                <c:pt idx="1">
                  <c:v>394328000</c:v>
                </c:pt>
                <c:pt idx="2">
                  <c:v>365817000</c:v>
                </c:pt>
              </c:numCache>
            </c:numRef>
          </c:val>
          <c:smooth val="0"/>
          <c:extLst>
            <c:ext xmlns:c16="http://schemas.microsoft.com/office/drawing/2014/chart" uri="{C3380CC4-5D6E-409C-BE32-E72D297353CC}">
              <c16:uniqueId val="{00000000-0BF4-A64D-AC97-0BCFDD76DC22}"/>
            </c:ext>
          </c:extLst>
        </c:ser>
        <c:dLbls>
          <c:showLegendKey val="0"/>
          <c:showVal val="0"/>
          <c:showCatName val="0"/>
          <c:showSerName val="0"/>
          <c:showPercent val="0"/>
          <c:showBubbleSize val="0"/>
        </c:dLbls>
        <c:smooth val="0"/>
        <c:axId val="113779471"/>
        <c:axId val="113780319"/>
      </c:lineChart>
      <c:catAx>
        <c:axId val="113779471"/>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80319"/>
        <c:crosses val="autoZero"/>
        <c:auto val="1"/>
        <c:lblAlgn val="ctr"/>
        <c:lblOffset val="100"/>
        <c:noMultiLvlLbl val="0"/>
      </c:catAx>
      <c:valAx>
        <c:axId val="113780319"/>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7947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Net Income Trend (2021-2023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'Income statement'!$B$1:$D$1</c:f>
              <c:numCache>
                <c:formatCode>General</c:formatCode>
                <c:ptCount val="3"/>
                <c:pt idx="0">
                  <c:v>2023</c:v>
                </c:pt>
                <c:pt idx="1">
                  <c:v>2022</c:v>
                </c:pt>
                <c:pt idx="2">
                  <c:v>2021</c:v>
                </c:pt>
              </c:numCache>
            </c:numRef>
          </c:cat>
          <c:val>
            <c:numRef>
              <c:f>'Income statement'!$B$8:$D$8</c:f>
              <c:numCache>
                <c:formatCode>#,##0</c:formatCode>
                <c:ptCount val="3"/>
                <c:pt idx="0">
                  <c:v>96995000</c:v>
                </c:pt>
                <c:pt idx="1">
                  <c:v>99803000</c:v>
                </c:pt>
                <c:pt idx="2">
                  <c:v>94680000</c:v>
                </c:pt>
              </c:numCache>
            </c:numRef>
          </c:val>
          <c:smooth val="0"/>
          <c:extLst>
            <c:ext xmlns:c16="http://schemas.microsoft.com/office/drawing/2014/chart" uri="{C3380CC4-5D6E-409C-BE32-E72D297353CC}">
              <c16:uniqueId val="{00000000-CF92-B14F-90E6-27234F9CF042}"/>
            </c:ext>
          </c:extLst>
        </c:ser>
        <c:dLbls>
          <c:showLegendKey val="0"/>
          <c:showVal val="0"/>
          <c:showCatName val="0"/>
          <c:showSerName val="0"/>
          <c:showPercent val="0"/>
          <c:showBubbleSize val="0"/>
        </c:dLbls>
        <c:smooth val="0"/>
        <c:axId val="126955679"/>
        <c:axId val="74954079"/>
      </c:lineChart>
      <c:catAx>
        <c:axId val="12695567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54079"/>
        <c:crosses val="autoZero"/>
        <c:auto val="1"/>
        <c:lblAlgn val="ctr"/>
        <c:lblOffset val="100"/>
        <c:noMultiLvlLbl val="0"/>
      </c:catAx>
      <c:valAx>
        <c:axId val="74954079"/>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55679"/>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ROA(%) vs ROE(%) (2021-2023)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229177602799651"/>
          <c:y val="0.1439122193059201"/>
          <c:w val="0.84770822397200352"/>
          <c:h val="0.72094889180519106"/>
        </c:manualLayout>
      </c:layout>
      <c:lineChart>
        <c:grouping val="standard"/>
        <c:varyColors val="0"/>
        <c:ser>
          <c:idx val="0"/>
          <c:order val="0"/>
          <c:tx>
            <c:strRef>
              <c:f>'Key Ratios'!$C$8</c:f>
              <c:strCache>
                <c:ptCount val="1"/>
                <c:pt idx="0">
                  <c:v>ROA (%)</c:v>
                </c:pt>
              </c:strCache>
            </c:strRef>
          </c:tx>
          <c:spPr>
            <a:ln w="28575" cap="rnd">
              <a:solidFill>
                <a:schemeClr val="accent1"/>
              </a:solidFill>
              <a:round/>
            </a:ln>
            <a:effectLst/>
          </c:spPr>
          <c:marker>
            <c:symbol val="none"/>
          </c:marker>
          <c:cat>
            <c:numRef>
              <c:f>'Key Ratios'!$D$5:$F$5</c:f>
              <c:numCache>
                <c:formatCode>General</c:formatCode>
                <c:ptCount val="3"/>
                <c:pt idx="0">
                  <c:v>2021</c:v>
                </c:pt>
                <c:pt idx="1">
                  <c:v>2022</c:v>
                </c:pt>
                <c:pt idx="2">
                  <c:v>2023</c:v>
                </c:pt>
              </c:numCache>
            </c:numRef>
          </c:cat>
          <c:val>
            <c:numRef>
              <c:f>'Key Ratios'!$D$8:$F$8</c:f>
              <c:numCache>
                <c:formatCode>#,##0.00\%\ </c:formatCode>
                <c:ptCount val="3"/>
                <c:pt idx="0">
                  <c:v>14.110176010393102</c:v>
                </c:pt>
                <c:pt idx="1">
                  <c:v>11.939448058851045</c:v>
                </c:pt>
                <c:pt idx="2">
                  <c:v>0.41212423741360188</c:v>
                </c:pt>
              </c:numCache>
            </c:numRef>
          </c:val>
          <c:smooth val="0"/>
          <c:extLst>
            <c:ext xmlns:c16="http://schemas.microsoft.com/office/drawing/2014/chart" uri="{C3380CC4-5D6E-409C-BE32-E72D297353CC}">
              <c16:uniqueId val="{00000000-77AC-2B4D-9616-B1990F1E1640}"/>
            </c:ext>
          </c:extLst>
        </c:ser>
        <c:ser>
          <c:idx val="1"/>
          <c:order val="1"/>
          <c:tx>
            <c:strRef>
              <c:f>'Key Ratios'!$C$9</c:f>
              <c:strCache>
                <c:ptCount val="1"/>
                <c:pt idx="0">
                  <c:v>ROE (%)</c:v>
                </c:pt>
              </c:strCache>
            </c:strRef>
          </c:tx>
          <c:spPr>
            <a:ln w="28575" cap="rnd">
              <a:solidFill>
                <a:schemeClr val="accent2"/>
              </a:solidFill>
              <a:round/>
            </a:ln>
            <a:effectLst/>
          </c:spPr>
          <c:marker>
            <c:symbol val="none"/>
          </c:marker>
          <c:cat>
            <c:numRef>
              <c:f>'Key Ratios'!$D$5:$F$5</c:f>
              <c:numCache>
                <c:formatCode>General</c:formatCode>
                <c:ptCount val="3"/>
                <c:pt idx="0">
                  <c:v>2021</c:v>
                </c:pt>
                <c:pt idx="1">
                  <c:v>2022</c:v>
                </c:pt>
                <c:pt idx="2">
                  <c:v>2023</c:v>
                </c:pt>
              </c:numCache>
            </c:numRef>
          </c:cat>
          <c:val>
            <c:numRef>
              <c:f>'Key Ratios'!$D$9:$F$9</c:f>
              <c:numCache>
                <c:formatCode>#,##0.00\%\ </c:formatCode>
                <c:ptCount val="3"/>
                <c:pt idx="0">
                  <c:v>78.502139800285306</c:v>
                </c:pt>
                <c:pt idx="1">
                  <c:v>83.116908746447734</c:v>
                </c:pt>
                <c:pt idx="2">
                  <c:v>70.342419463843214</c:v>
                </c:pt>
              </c:numCache>
            </c:numRef>
          </c:val>
          <c:smooth val="0"/>
          <c:extLst>
            <c:ext xmlns:c16="http://schemas.microsoft.com/office/drawing/2014/chart" uri="{C3380CC4-5D6E-409C-BE32-E72D297353CC}">
              <c16:uniqueId val="{00000001-77AC-2B4D-9616-B1990F1E1640}"/>
            </c:ext>
          </c:extLst>
        </c:ser>
        <c:dLbls>
          <c:showLegendKey val="0"/>
          <c:showVal val="0"/>
          <c:showCatName val="0"/>
          <c:showSerName val="0"/>
          <c:showPercent val="0"/>
          <c:showBubbleSize val="0"/>
        </c:dLbls>
        <c:smooth val="0"/>
        <c:axId val="127459823"/>
        <c:axId val="333417759"/>
      </c:lineChart>
      <c:catAx>
        <c:axId val="12745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417759"/>
        <c:crosses val="autoZero"/>
        <c:auto val="1"/>
        <c:lblAlgn val="ctr"/>
        <c:lblOffset val="100"/>
        <c:noMultiLvlLbl val="0"/>
      </c:catAx>
      <c:valAx>
        <c:axId val="333417759"/>
        <c:scaling>
          <c:orientation val="minMax"/>
        </c:scaling>
        <c:delete val="0"/>
        <c:axPos val="l"/>
        <c:majorGridlines>
          <c:spPr>
            <a:ln w="9525" cap="flat" cmpd="sng" algn="ctr">
              <a:solidFill>
                <a:schemeClr val="tx1">
                  <a:lumMod val="15000"/>
                  <a:lumOff val="85000"/>
                </a:schemeClr>
              </a:solidFill>
              <a:round/>
            </a:ln>
            <a:effectLst/>
          </c:spPr>
        </c:majorGridlines>
        <c:numFmt formatCode="#,##0.0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5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Debt-to-Equity Ratio (2021-2023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'Key Ratios'!$C$14</c:f>
              <c:strCache>
                <c:ptCount val="1"/>
                <c:pt idx="0">
                  <c:v>Debt-to-Equity Ratio</c:v>
                </c:pt>
              </c:strCache>
            </c:strRef>
          </c:tx>
          <c:spPr>
            <a:ln w="28575" cap="rnd">
              <a:solidFill>
                <a:schemeClr val="accent1"/>
              </a:solidFill>
              <a:round/>
            </a:ln>
            <a:effectLst/>
          </c:spPr>
          <c:marker>
            <c:symbol val="none"/>
          </c:marker>
          <c:cat>
            <c:numRef>
              <c:f>'Key Ratios'!$D$5:$F$5</c:f>
              <c:numCache>
                <c:formatCode>General</c:formatCode>
                <c:ptCount val="3"/>
                <c:pt idx="0">
                  <c:v>2021</c:v>
                </c:pt>
                <c:pt idx="1">
                  <c:v>2022</c:v>
                </c:pt>
                <c:pt idx="2">
                  <c:v>2023</c:v>
                </c:pt>
              </c:numCache>
            </c:numRef>
          </c:cat>
          <c:val>
            <c:numRef>
              <c:f>'Key Ratios'!$D$14:$F$14</c:f>
              <c:numCache>
                <c:formatCode>0.00</c:formatCode>
                <c:ptCount val="3"/>
                <c:pt idx="0">
                  <c:v>2.1639245522269772</c:v>
                </c:pt>
                <c:pt idx="1">
                  <c:v>2.6144616356173036</c:v>
                </c:pt>
                <c:pt idx="2">
                  <c:v>1.7875325845589418</c:v>
                </c:pt>
              </c:numCache>
            </c:numRef>
          </c:val>
          <c:smooth val="0"/>
          <c:extLst>
            <c:ext xmlns:c16="http://schemas.microsoft.com/office/drawing/2014/chart" uri="{C3380CC4-5D6E-409C-BE32-E72D297353CC}">
              <c16:uniqueId val="{00000000-AB78-774F-8D8D-37938FB1DC33}"/>
            </c:ext>
          </c:extLst>
        </c:ser>
        <c:dLbls>
          <c:showLegendKey val="0"/>
          <c:showVal val="0"/>
          <c:showCatName val="0"/>
          <c:showSerName val="0"/>
          <c:showPercent val="0"/>
          <c:showBubbleSize val="0"/>
        </c:dLbls>
        <c:smooth val="0"/>
        <c:axId val="2135560512"/>
        <c:axId val="692722959"/>
      </c:lineChart>
      <c:catAx>
        <c:axId val="213556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722959"/>
        <c:crosses val="autoZero"/>
        <c:auto val="1"/>
        <c:lblAlgn val="ctr"/>
        <c:lblOffset val="100"/>
        <c:noMultiLvlLbl val="0"/>
      </c:catAx>
      <c:valAx>
        <c:axId val="6927229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56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12700</xdr:colOff>
      <xdr:row>4</xdr:row>
      <xdr:rowOff>12700</xdr:rowOff>
    </xdr:from>
    <xdr:to>
      <xdr:col>8</xdr:col>
      <xdr:colOff>12700</xdr:colOff>
      <xdr:row>17</xdr:row>
      <xdr:rowOff>177800</xdr:rowOff>
    </xdr:to>
    <xdr:graphicFrame macro="">
      <xdr:nvGraphicFramePr>
        <xdr:cNvPr id="2" name="Chart 1">
          <a:extLst>
            <a:ext uri="{FF2B5EF4-FFF2-40B4-BE49-F238E27FC236}">
              <a16:creationId xmlns:a16="http://schemas.microsoft.com/office/drawing/2014/main" id="{3066F2F9-4DD1-3D17-4CCD-08C697B258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133350</xdr:colOff>
      <xdr:row>4</xdr:row>
      <xdr:rowOff>6350</xdr:rowOff>
    </xdr:from>
    <xdr:to>
      <xdr:col>13</xdr:col>
      <xdr:colOff>558800</xdr:colOff>
      <xdr:row>18</xdr:row>
      <xdr:rowOff>0</xdr:rowOff>
    </xdr:to>
    <xdr:graphicFrame macro="">
      <xdr:nvGraphicFramePr>
        <xdr:cNvPr id="3" name="Chart 2">
          <a:extLst>
            <a:ext uri="{FF2B5EF4-FFF2-40B4-BE49-F238E27FC236}">
              <a16:creationId xmlns:a16="http://schemas.microsoft.com/office/drawing/2014/main" id="{8942DBDF-1569-AC51-A6A3-A3A1908C39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19</xdr:row>
      <xdr:rowOff>25400</xdr:rowOff>
    </xdr:from>
    <xdr:to>
      <xdr:col>8</xdr:col>
      <xdr:colOff>50800</xdr:colOff>
      <xdr:row>33</xdr:row>
      <xdr:rowOff>12700</xdr:rowOff>
    </xdr:to>
    <xdr:graphicFrame macro="">
      <xdr:nvGraphicFramePr>
        <xdr:cNvPr id="4" name="Chart 3">
          <a:extLst>
            <a:ext uri="{FF2B5EF4-FFF2-40B4-BE49-F238E27FC236}">
              <a16:creationId xmlns:a16="http://schemas.microsoft.com/office/drawing/2014/main" id="{45CAE4E0-633D-F3EA-137D-2101BB22B1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203200</xdr:colOff>
      <xdr:row>19</xdr:row>
      <xdr:rowOff>25400</xdr:rowOff>
    </xdr:from>
    <xdr:to>
      <xdr:col>13</xdr:col>
      <xdr:colOff>596900</xdr:colOff>
      <xdr:row>32</xdr:row>
      <xdr:rowOff>139700</xdr:rowOff>
    </xdr:to>
    <xdr:graphicFrame macro="">
      <xdr:nvGraphicFramePr>
        <xdr:cNvPr id="5" name="Chart 4">
          <a:extLst>
            <a:ext uri="{FF2B5EF4-FFF2-40B4-BE49-F238E27FC236}">
              <a16:creationId xmlns:a16="http://schemas.microsoft.com/office/drawing/2014/main" id="{5CA3D95E-0741-2802-578E-2AA1531ABA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DD44-0DC7-9948-A0B9-7897A06D5C2F}">
  <dimension ref="A1:D11"/>
  <sheetViews>
    <sheetView zoomScale="125" zoomScaleNormal="181" workbookViewId="0">
      <selection activeCell="B10" sqref="B10"/>
    </sheetView>
  </sheetViews>
  <sheetFormatPr baseColWidth="10" defaultRowHeight="16"/>
  <cols>
    <col min="1" max="1" width="51.83203125" bestFit="1" customWidth="1"/>
    <col min="2" max="3" width="12" bestFit="1" customWidth="1"/>
    <col min="4" max="4" width="12.1640625" bestFit="1" customWidth="1"/>
  </cols>
  <sheetData>
    <row r="1" spans="1:4" ht="19">
      <c r="A1" s="3" t="s">
        <v>0</v>
      </c>
      <c r="B1" s="3">
        <v>2023</v>
      </c>
      <c r="C1" s="3">
        <v>2022</v>
      </c>
      <c r="D1" s="3">
        <v>2021</v>
      </c>
    </row>
    <row r="2" spans="1:4">
      <c r="A2" s="1" t="s">
        <v>1</v>
      </c>
      <c r="B2" s="2">
        <v>383285000</v>
      </c>
      <c r="C2" s="2">
        <v>394328000</v>
      </c>
      <c r="D2" s="2">
        <v>365817000</v>
      </c>
    </row>
    <row r="3" spans="1:4">
      <c r="A3" s="1" t="s">
        <v>2</v>
      </c>
      <c r="B3" s="2">
        <v>214137000</v>
      </c>
      <c r="C3" s="2">
        <v>223546000</v>
      </c>
      <c r="D3" s="2">
        <v>212981000</v>
      </c>
    </row>
    <row r="4" spans="1:4">
      <c r="A4" s="1" t="s">
        <v>3</v>
      </c>
      <c r="B4" s="2">
        <v>169148000</v>
      </c>
      <c r="C4" s="2">
        <v>170782000</v>
      </c>
      <c r="D4" s="2">
        <v>152836000</v>
      </c>
    </row>
    <row r="5" spans="1:4">
      <c r="A5" s="1" t="s">
        <v>4</v>
      </c>
      <c r="B5" s="2">
        <v>54847000</v>
      </c>
      <c r="C5" s="2">
        <v>51345000</v>
      </c>
      <c r="D5" s="2">
        <v>43887000</v>
      </c>
    </row>
    <row r="6" spans="1:4">
      <c r="A6" s="1" t="s">
        <v>5</v>
      </c>
      <c r="B6" s="2">
        <v>114301000</v>
      </c>
      <c r="C6" s="2">
        <v>119437000</v>
      </c>
      <c r="D6" s="2">
        <v>108949000</v>
      </c>
    </row>
    <row r="7" spans="1:4">
      <c r="A7" s="1" t="s">
        <v>7</v>
      </c>
      <c r="B7" s="2">
        <v>113736000</v>
      </c>
      <c r="C7" s="2">
        <v>119103000</v>
      </c>
      <c r="D7" s="2">
        <v>109207000</v>
      </c>
    </row>
    <row r="8" spans="1:4">
      <c r="A8" s="1" t="s">
        <v>8</v>
      </c>
      <c r="B8" s="2">
        <v>96995000</v>
      </c>
      <c r="C8" s="2">
        <v>99803000</v>
      </c>
      <c r="D8" s="2">
        <v>94680000</v>
      </c>
    </row>
    <row r="9" spans="1:4">
      <c r="A9" s="1" t="s">
        <v>9</v>
      </c>
      <c r="B9" s="2">
        <v>268984000</v>
      </c>
      <c r="C9" s="2">
        <v>274891000</v>
      </c>
      <c r="D9" s="2">
        <v>256868000</v>
      </c>
    </row>
    <row r="10" spans="1:4">
      <c r="A10" s="1" t="s">
        <v>10</v>
      </c>
      <c r="B10" s="2">
        <v>114301000</v>
      </c>
      <c r="C10" s="2">
        <v>119437000</v>
      </c>
      <c r="D10" s="2">
        <v>111852000</v>
      </c>
    </row>
    <row r="11" spans="1:4">
      <c r="A11" s="1" t="s">
        <v>11</v>
      </c>
      <c r="B11" s="2">
        <v>125820000</v>
      </c>
      <c r="C11" s="2">
        <v>130541000</v>
      </c>
      <c r="D11" s="2">
        <v>123136000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FDFD4-5174-FA41-AB99-B7F25FCED389}">
  <dimension ref="A1:D23"/>
  <sheetViews>
    <sheetView zoomScale="125" workbookViewId="0">
      <selection activeCell="B2" sqref="B2"/>
    </sheetView>
  </sheetViews>
  <sheetFormatPr baseColWidth="10" defaultRowHeight="16"/>
  <cols>
    <col min="1" max="1" width="42.6640625" bestFit="1" customWidth="1"/>
    <col min="2" max="4" width="13.6640625" bestFit="1" customWidth="1"/>
  </cols>
  <sheetData>
    <row r="1" spans="1:4" ht="19">
      <c r="A1" s="3" t="s">
        <v>0</v>
      </c>
      <c r="B1" s="3">
        <v>2023</v>
      </c>
      <c r="C1" s="3">
        <v>2022</v>
      </c>
      <c r="D1" s="3">
        <v>2021</v>
      </c>
    </row>
    <row r="2" spans="1:4">
      <c r="A2" s="1" t="s">
        <v>34</v>
      </c>
      <c r="B2" s="2">
        <v>352583000</v>
      </c>
      <c r="C2" s="2">
        <v>352755000</v>
      </c>
      <c r="D2" s="2">
        <v>351002000</v>
      </c>
    </row>
    <row r="3" spans="1:4">
      <c r="A3" s="1" t="s">
        <v>35</v>
      </c>
      <c r="B3" s="2">
        <v>143566000</v>
      </c>
      <c r="C3" s="2">
        <v>135405000</v>
      </c>
      <c r="D3" s="2">
        <v>134836000</v>
      </c>
    </row>
    <row r="4" spans="1:4">
      <c r="A4" s="1" t="s">
        <v>36</v>
      </c>
      <c r="B4" s="2">
        <v>61555000</v>
      </c>
      <c r="C4" s="2">
        <v>48304000</v>
      </c>
      <c r="D4" s="2">
        <v>62639000</v>
      </c>
    </row>
    <row r="5" spans="1:4">
      <c r="A5" s="1" t="s">
        <v>37</v>
      </c>
      <c r="B5" s="2">
        <v>60985000</v>
      </c>
      <c r="C5" s="2">
        <v>60932000</v>
      </c>
      <c r="D5" s="2">
        <v>51506000</v>
      </c>
    </row>
    <row r="6" spans="1:4">
      <c r="A6" s="1" t="s">
        <v>38</v>
      </c>
      <c r="B6" s="2">
        <v>6331000</v>
      </c>
      <c r="C6" s="2">
        <v>4946000</v>
      </c>
      <c r="D6" s="2">
        <v>6580000</v>
      </c>
    </row>
    <row r="7" spans="1:4">
      <c r="A7" s="1" t="s">
        <v>39</v>
      </c>
      <c r="B7" s="2">
        <v>209017000</v>
      </c>
      <c r="C7" s="2">
        <v>217350000</v>
      </c>
      <c r="D7" s="2">
        <v>216166000</v>
      </c>
    </row>
    <row r="8" spans="1:4">
      <c r="A8" s="1" t="s">
        <v>40</v>
      </c>
      <c r="B8" s="2">
        <v>43715000</v>
      </c>
      <c r="C8" s="2">
        <v>42117000</v>
      </c>
      <c r="D8" s="2">
        <v>49527000</v>
      </c>
    </row>
    <row r="9" spans="1:4">
      <c r="A9" s="1" t="s">
        <v>41</v>
      </c>
      <c r="B9" s="2">
        <v>290437000</v>
      </c>
      <c r="C9" s="2">
        <v>302083000</v>
      </c>
      <c r="D9" s="2">
        <v>287912000</v>
      </c>
    </row>
    <row r="10" spans="1:4">
      <c r="A10" s="1" t="s">
        <v>42</v>
      </c>
      <c r="B10" s="2">
        <v>145308000</v>
      </c>
      <c r="C10" s="2">
        <v>153982000</v>
      </c>
      <c r="D10" s="2">
        <v>125481000</v>
      </c>
    </row>
    <row r="11" spans="1:4">
      <c r="A11" s="1" t="s">
        <v>43</v>
      </c>
      <c r="B11" s="2">
        <v>71430000</v>
      </c>
      <c r="C11" s="2">
        <v>70667000</v>
      </c>
      <c r="D11" s="2">
        <v>54763000</v>
      </c>
    </row>
    <row r="12" spans="1:4">
      <c r="A12" s="1" t="s">
        <v>44</v>
      </c>
      <c r="B12" s="2">
        <v>15807000</v>
      </c>
      <c r="C12" s="2">
        <v>22773000</v>
      </c>
      <c r="D12" s="2">
        <v>17141000</v>
      </c>
    </row>
    <row r="13" spans="1:4">
      <c r="A13" s="1" t="s">
        <v>45</v>
      </c>
      <c r="B13" s="2">
        <v>145129000</v>
      </c>
      <c r="C13" s="2">
        <v>148101000</v>
      </c>
      <c r="D13" s="2">
        <v>162431000</v>
      </c>
    </row>
    <row r="14" spans="1:4">
      <c r="A14" s="1" t="s">
        <v>46</v>
      </c>
      <c r="B14" s="2">
        <v>95281000</v>
      </c>
      <c r="C14" s="2">
        <v>109707000</v>
      </c>
      <c r="D14" s="2">
        <v>119381000</v>
      </c>
    </row>
    <row r="15" spans="1:4">
      <c r="A15" s="1" t="s">
        <v>47</v>
      </c>
      <c r="B15" s="2">
        <v>62146000</v>
      </c>
      <c r="C15" s="2">
        <v>50672000</v>
      </c>
      <c r="D15" s="2">
        <v>63090000</v>
      </c>
    </row>
    <row r="16" spans="1:4">
      <c r="A16" s="1" t="s">
        <v>48</v>
      </c>
      <c r="B16" s="2">
        <v>62146000</v>
      </c>
      <c r="C16" s="2">
        <v>50672000</v>
      </c>
      <c r="D16" s="2">
        <v>63090000</v>
      </c>
    </row>
    <row r="17" spans="1:4">
      <c r="A17" s="1" t="s">
        <v>49</v>
      </c>
      <c r="B17" s="2">
        <v>-214000</v>
      </c>
      <c r="C17" s="2">
        <v>-3068000</v>
      </c>
      <c r="D17" s="2">
        <v>5562000</v>
      </c>
    </row>
    <row r="18" spans="1:4">
      <c r="A18" s="1" t="s">
        <v>50</v>
      </c>
      <c r="B18" s="2">
        <v>157427000</v>
      </c>
      <c r="C18" s="2">
        <v>149631000</v>
      </c>
      <c r="D18" s="2">
        <v>172196000</v>
      </c>
    </row>
    <row r="19" spans="1:4">
      <c r="A19" s="1" t="s">
        <v>51</v>
      </c>
      <c r="B19" s="2">
        <v>62146000</v>
      </c>
      <c r="C19" s="2">
        <v>50672000</v>
      </c>
      <c r="D19" s="2">
        <v>63090000</v>
      </c>
    </row>
    <row r="20" spans="1:4">
      <c r="A20" s="1" t="s">
        <v>52</v>
      </c>
      <c r="B20" s="2">
        <v>-1742000</v>
      </c>
      <c r="C20" s="2">
        <v>-18577000</v>
      </c>
      <c r="D20" s="2">
        <v>9355000</v>
      </c>
    </row>
    <row r="21" spans="1:4">
      <c r="A21" s="1" t="s">
        <v>53</v>
      </c>
      <c r="B21" s="2">
        <v>62146000</v>
      </c>
      <c r="C21" s="2">
        <v>50672000</v>
      </c>
      <c r="D21" s="2">
        <v>63090000</v>
      </c>
    </row>
    <row r="22" spans="1:4">
      <c r="A22" s="1" t="s">
        <v>54</v>
      </c>
      <c r="B22" s="2">
        <v>111088000</v>
      </c>
      <c r="C22" s="2">
        <v>132480000</v>
      </c>
      <c r="D22" s="2">
        <v>136522000</v>
      </c>
    </row>
    <row r="23" spans="1:4">
      <c r="A23" s="1" t="s">
        <v>55</v>
      </c>
      <c r="B23" s="2">
        <v>81123000</v>
      </c>
      <c r="C23" s="2">
        <v>96423000</v>
      </c>
      <c r="D23" s="2">
        <v>89779000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46B36-4633-9A40-85D1-B8193FB395C6}">
  <dimension ref="A1:D23"/>
  <sheetViews>
    <sheetView zoomScale="125" workbookViewId="0">
      <selection activeCell="H10" sqref="H10"/>
    </sheetView>
  </sheetViews>
  <sheetFormatPr baseColWidth="10" defaultRowHeight="16"/>
  <cols>
    <col min="1" max="1" width="40.6640625" bestFit="1" customWidth="1"/>
    <col min="2" max="3" width="12.83203125" bestFit="1" customWidth="1"/>
    <col min="4" max="4" width="12.1640625" bestFit="1" customWidth="1"/>
  </cols>
  <sheetData>
    <row r="1" spans="1:4" ht="19">
      <c r="A1" s="3" t="s">
        <v>0</v>
      </c>
      <c r="B1" s="3">
        <v>2023</v>
      </c>
      <c r="C1" s="3">
        <v>2022</v>
      </c>
      <c r="D1" s="3">
        <v>2021</v>
      </c>
    </row>
    <row r="2" spans="1:4">
      <c r="A2" s="1" t="s">
        <v>12</v>
      </c>
      <c r="B2" s="2">
        <v>110543000</v>
      </c>
      <c r="C2" s="2">
        <v>122151000</v>
      </c>
      <c r="D2" s="2">
        <v>104038000</v>
      </c>
    </row>
    <row r="3" spans="1:4">
      <c r="A3" s="1" t="s">
        <v>13</v>
      </c>
      <c r="B3" s="2">
        <v>96995000</v>
      </c>
      <c r="C3" s="2">
        <v>99803000</v>
      </c>
      <c r="D3" s="2">
        <v>94680000</v>
      </c>
    </row>
    <row r="4" spans="1:4">
      <c r="A4" s="1" t="s">
        <v>14</v>
      </c>
      <c r="B4" s="2">
        <v>11519000</v>
      </c>
      <c r="C4" s="2">
        <v>11104000</v>
      </c>
      <c r="D4" s="2">
        <v>11284000</v>
      </c>
    </row>
    <row r="5" spans="1:4">
      <c r="A5" s="1" t="s">
        <v>15</v>
      </c>
      <c r="B5" s="2">
        <v>10833000</v>
      </c>
      <c r="C5" s="2">
        <v>9038000</v>
      </c>
      <c r="D5" s="2">
        <v>7906000</v>
      </c>
    </row>
    <row r="6" spans="1:4">
      <c r="A6" s="1" t="s">
        <v>16</v>
      </c>
      <c r="B6" s="2">
        <v>-6577000</v>
      </c>
      <c r="C6" s="2">
        <v>1200000</v>
      </c>
      <c r="D6" s="2">
        <v>-4911000</v>
      </c>
    </row>
    <row r="7" spans="1:4">
      <c r="A7" s="1" t="s">
        <v>17</v>
      </c>
      <c r="B7" s="2">
        <v>3705000</v>
      </c>
      <c r="C7" s="2">
        <v>-22354000</v>
      </c>
      <c r="D7" s="2">
        <v>-14545000</v>
      </c>
    </row>
    <row r="8" spans="1:4">
      <c r="A8" s="1" t="s">
        <v>18</v>
      </c>
      <c r="B8" s="2">
        <v>-10959000</v>
      </c>
      <c r="C8" s="2">
        <v>-10708000</v>
      </c>
      <c r="D8" s="2">
        <v>-11085000</v>
      </c>
    </row>
    <row r="9" spans="1:4">
      <c r="A9" s="1" t="s">
        <v>19</v>
      </c>
      <c r="B9" s="2">
        <v>-108488000</v>
      </c>
      <c r="C9" s="2">
        <v>-110749000</v>
      </c>
      <c r="D9" s="2">
        <v>-93353000</v>
      </c>
    </row>
    <row r="10" spans="1:4">
      <c r="A10" s="1" t="s">
        <v>20</v>
      </c>
      <c r="B10" s="2">
        <v>-9901000</v>
      </c>
      <c r="C10" s="2">
        <v>-123000</v>
      </c>
      <c r="D10" s="2">
        <v>12665000</v>
      </c>
    </row>
    <row r="11" spans="1:4">
      <c r="A11" s="1" t="s">
        <v>21</v>
      </c>
      <c r="B11" s="2">
        <v>-5923000</v>
      </c>
      <c r="C11" s="2">
        <v>-4078000</v>
      </c>
      <c r="D11" s="2">
        <v>11643000</v>
      </c>
    </row>
    <row r="12" spans="1:4">
      <c r="A12" s="1" t="s">
        <v>22</v>
      </c>
      <c r="B12" s="2">
        <v>5228000</v>
      </c>
      <c r="C12" s="2">
        <v>5465000</v>
      </c>
      <c r="D12" s="2">
        <v>20393000</v>
      </c>
    </row>
    <row r="13" spans="1:4">
      <c r="A13" s="1" t="s">
        <v>23</v>
      </c>
      <c r="B13" s="2">
        <v>-11151000</v>
      </c>
      <c r="C13" s="2">
        <v>-9543000</v>
      </c>
      <c r="D13" s="2">
        <v>-8750000</v>
      </c>
    </row>
    <row r="14" spans="1:4">
      <c r="A14" s="1" t="s">
        <v>24</v>
      </c>
      <c r="B14" s="2">
        <v>-3978000</v>
      </c>
      <c r="C14" s="2">
        <v>3955000</v>
      </c>
      <c r="D14" s="2">
        <v>1022000</v>
      </c>
    </row>
    <row r="15" spans="1:4">
      <c r="A15" s="1" t="s">
        <v>25</v>
      </c>
      <c r="B15" s="2">
        <v>-77550000</v>
      </c>
      <c r="C15" s="2">
        <v>-89402000</v>
      </c>
      <c r="D15" s="2">
        <v>-85971000</v>
      </c>
    </row>
    <row r="16" spans="1:4">
      <c r="A16" s="1" t="s">
        <v>26</v>
      </c>
      <c r="B16" s="1" t="s">
        <v>6</v>
      </c>
      <c r="C16" s="1" t="s">
        <v>6</v>
      </c>
      <c r="D16" s="2">
        <v>1105000</v>
      </c>
    </row>
    <row r="17" spans="1:4">
      <c r="A17" s="1" t="s">
        <v>27</v>
      </c>
      <c r="B17" s="2">
        <v>-77550000</v>
      </c>
      <c r="C17" s="2">
        <v>-89402000</v>
      </c>
      <c r="D17" s="2">
        <v>-85971000</v>
      </c>
    </row>
    <row r="18" spans="1:4">
      <c r="A18" s="1" t="s">
        <v>28</v>
      </c>
      <c r="B18" s="2">
        <v>-15025000</v>
      </c>
      <c r="C18" s="2">
        <v>-14841000</v>
      </c>
      <c r="D18" s="2">
        <v>-14467000</v>
      </c>
    </row>
    <row r="19" spans="1:4">
      <c r="A19" s="1" t="s">
        <v>29</v>
      </c>
      <c r="B19" s="2">
        <v>30737000</v>
      </c>
      <c r="C19" s="2">
        <v>24977000</v>
      </c>
      <c r="D19" s="2">
        <v>35929000</v>
      </c>
    </row>
    <row r="20" spans="1:4">
      <c r="A20" s="1" t="s">
        <v>30</v>
      </c>
      <c r="B20" s="2">
        <v>5760000</v>
      </c>
      <c r="C20" s="2">
        <v>-10952000</v>
      </c>
      <c r="D20" s="2">
        <v>-3860000</v>
      </c>
    </row>
    <row r="21" spans="1:4">
      <c r="A21" s="1" t="s">
        <v>31</v>
      </c>
      <c r="B21" s="2">
        <v>24977000</v>
      </c>
      <c r="C21" s="2">
        <v>35929000</v>
      </c>
      <c r="D21" s="2">
        <v>39789000</v>
      </c>
    </row>
    <row r="22" spans="1:4">
      <c r="A22" s="1" t="s">
        <v>32</v>
      </c>
      <c r="B22" s="2">
        <v>-10959000</v>
      </c>
      <c r="C22" s="2">
        <v>-10708000</v>
      </c>
      <c r="D22" s="2">
        <v>-11085000</v>
      </c>
    </row>
    <row r="23" spans="1:4">
      <c r="A23" s="1" t="s">
        <v>33</v>
      </c>
      <c r="B23" s="2">
        <v>99584000</v>
      </c>
      <c r="C23" s="2">
        <v>111443000</v>
      </c>
      <c r="D23" s="2">
        <v>92953000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8B2A2-DF17-2E49-8E76-5BBA67E6A46A}">
  <dimension ref="C1:G16"/>
  <sheetViews>
    <sheetView tabSelected="1" topLeftCell="A2" zoomScale="133" workbookViewId="0">
      <selection activeCell="E15" sqref="E15"/>
    </sheetView>
  </sheetViews>
  <sheetFormatPr baseColWidth="10" defaultRowHeight="16"/>
  <cols>
    <col min="3" max="3" width="26.33203125" bestFit="1" customWidth="1"/>
  </cols>
  <sheetData>
    <row r="1" spans="3:7" ht="43" customHeight="1">
      <c r="C1" s="19" t="s">
        <v>70</v>
      </c>
      <c r="D1" s="19"/>
      <c r="E1" s="19"/>
      <c r="F1" s="19"/>
      <c r="G1" s="4"/>
    </row>
    <row r="2" spans="3:7" ht="26" customHeight="1">
      <c r="C2" s="6" t="s">
        <v>68</v>
      </c>
      <c r="D2" s="5"/>
      <c r="E2" s="5"/>
      <c r="F2" s="5"/>
    </row>
    <row r="3" spans="3:7" ht="37" customHeight="1">
      <c r="C3" s="18" t="s">
        <v>69</v>
      </c>
      <c r="D3" s="18"/>
      <c r="E3" s="18"/>
      <c r="F3" s="18"/>
    </row>
    <row r="4" spans="3:7" ht="23" customHeight="1">
      <c r="C4" s="7" t="s">
        <v>71</v>
      </c>
      <c r="D4" s="8"/>
      <c r="E4" s="8"/>
      <c r="F4" s="9"/>
    </row>
    <row r="5" spans="3:7" ht="21">
      <c r="C5" s="13" t="s">
        <v>56</v>
      </c>
      <c r="D5" s="13">
        <v>2021</v>
      </c>
      <c r="E5" s="13">
        <v>2022</v>
      </c>
      <c r="F5" s="13">
        <v>2023</v>
      </c>
    </row>
    <row r="6" spans="3:7">
      <c r="C6" s="14" t="s">
        <v>57</v>
      </c>
      <c r="D6" s="15">
        <f>('Income statement'!D4/'Income statement'!D2)*100</f>
        <v>41.779359625167778</v>
      </c>
      <c r="E6" s="15">
        <f>('Income statement'!C4/'Income statement'!C2)*100</f>
        <v>43.309630561360088</v>
      </c>
      <c r="F6" s="15">
        <f>('Income statement'!B4/'Income statement'!B2)*100</f>
        <v>44.13112957720756</v>
      </c>
    </row>
    <row r="7" spans="3:7">
      <c r="C7" s="14" t="s">
        <v>58</v>
      </c>
      <c r="D7" s="15">
        <f>('Income statement'!D8/'Income statement'!D2)*100</f>
        <v>25.881793355694239</v>
      </c>
      <c r="E7" s="15">
        <f>('Income statement'!C8/'Income statement'!C2)*100</f>
        <v>25.309640705199733</v>
      </c>
      <c r="F7" s="15">
        <f>('Income statement'!B8/'Income statement'!B2)*100</f>
        <v>25.306234264320281</v>
      </c>
    </row>
    <row r="8" spans="3:7">
      <c r="C8" s="14" t="s">
        <v>59</v>
      </c>
      <c r="D8" s="15">
        <f>('Balance sheet '!D8/'Balance sheet '!D2)*100</f>
        <v>14.110176010393102</v>
      </c>
      <c r="E8" s="15">
        <f>('Balance sheet '!C8/'Balance sheet '!C2)*100</f>
        <v>11.939448058851045</v>
      </c>
      <c r="F8" s="15">
        <f>('Balance sheet '!B10/'Balance sheet '!B2)</f>
        <v>0.41212423741360188</v>
      </c>
    </row>
    <row r="9" spans="3:7">
      <c r="C9" s="14" t="s">
        <v>60</v>
      </c>
      <c r="D9" s="15">
        <f>('Balance sheet '!D8/'Balance sheet '!D15)*100</f>
        <v>78.502139800285306</v>
      </c>
      <c r="E9" s="15">
        <f>('Balance sheet '!C8/'Balance sheet '!C15)*100</f>
        <v>83.116908746447734</v>
      </c>
      <c r="F9" s="15">
        <f>('Balance sheet '!B8/'Balance sheet '!B15)*100</f>
        <v>70.342419463843214</v>
      </c>
    </row>
    <row r="10" spans="3:7">
      <c r="C10" s="14" t="s">
        <v>61</v>
      </c>
      <c r="D10" s="16">
        <f>('Balance sheet '!D3/'Balance sheet '!D10)</f>
        <v>1.0745531195957954</v>
      </c>
      <c r="E10" s="16">
        <f>('Balance sheet '!C3/'Balance sheet '!C10)</f>
        <v>0.87935602862672257</v>
      </c>
      <c r="F10" s="16">
        <f>('Balance sheet '!B3/'Balance sheet '!B10)</f>
        <v>0.98801167175929749</v>
      </c>
    </row>
    <row r="11" spans="3:7">
      <c r="C11" s="14" t="s">
        <v>62</v>
      </c>
      <c r="D11" s="16">
        <f>('Balance sheet '!D4+'Balance sheet '!D5)/'Balance sheet '!D10</f>
        <v>0.90965962974474224</v>
      </c>
      <c r="E11" s="16">
        <f>('Balance sheet '!C4+'Balance sheet '!C5)/'Balance sheet '!C10</f>
        <v>0.70940759309529688</v>
      </c>
      <c r="F11" s="16">
        <f>('Balance sheet '!B4+'Balance sheet '!B5)/'Balance sheet '!B10</f>
        <v>0.84331213697800533</v>
      </c>
    </row>
    <row r="12" spans="3:7">
      <c r="C12" s="14" t="s">
        <v>63</v>
      </c>
      <c r="D12" s="16">
        <f>'Income statement'!D2/'Balance sheet '!D2</f>
        <v>1.0422077367080529</v>
      </c>
      <c r="E12" s="16">
        <f>('Income statement'!C2/'Balance sheet '!C2)</f>
        <v>1.1178523337727317</v>
      </c>
      <c r="F12" s="16">
        <f>('Income statement'!B2/'Balance sheet '!B2)</f>
        <v>1.0870773690166571</v>
      </c>
    </row>
    <row r="13" spans="3:7">
      <c r="C13" s="14" t="s">
        <v>64</v>
      </c>
      <c r="D13" s="16">
        <f>('Income statement'!D3/'Balance sheet '!D6)</f>
        <v>32.367933130699086</v>
      </c>
      <c r="E13" s="16">
        <f>('Income statement'!C3/'Balance sheet '!C6)</f>
        <v>45.197331176708452</v>
      </c>
      <c r="F13" s="16">
        <f>('Balance sheet '!B3/'Balance sheet '!B6)</f>
        <v>22.676670352235035</v>
      </c>
    </row>
    <row r="14" spans="3:7">
      <c r="C14" s="14" t="s">
        <v>65</v>
      </c>
      <c r="D14" s="16">
        <f>('Balance sheet '!D22/'Balance sheet '!D15)</f>
        <v>2.1639245522269772</v>
      </c>
      <c r="E14" s="16">
        <f>('Balance sheet '!C22/'Balance sheet '!C15)</f>
        <v>2.6144616356173036</v>
      </c>
      <c r="F14" s="16">
        <f>('Balance sheet '!B22/'Balance sheet '!B15)</f>
        <v>1.7875325845589418</v>
      </c>
    </row>
    <row r="15" spans="3:7">
      <c r="C15" s="14" t="s">
        <v>66</v>
      </c>
      <c r="D15" s="16">
        <f>('Balance sheet '!D22/'Balance sheet '!D2)</f>
        <v>0.38894935071595033</v>
      </c>
      <c r="E15" s="16">
        <f>('Balance sheet '!C22/'Balance sheet '!C2)</f>
        <v>0.37555810690139046</v>
      </c>
      <c r="F15" s="16">
        <f>('Balance sheet '!B22/'Balance sheet '!B2)</f>
        <v>0.31506907593389361</v>
      </c>
    </row>
    <row r="16" spans="3:7">
      <c r="C16" s="14" t="s">
        <v>67</v>
      </c>
      <c r="D16" s="16">
        <f>('Cash flow Statement'!D23/'Income statement'!D2)*100</f>
        <v>25.409699385211731</v>
      </c>
      <c r="E16" s="16">
        <f>('Cash flow Statement'!C23/'Income statement'!C2)*100</f>
        <v>28.261498042238948</v>
      </c>
      <c r="F16" s="16">
        <f>('Cash flow Statement'!B23/'Income statement'!B2)*100</f>
        <v>25.981710737440807</v>
      </c>
    </row>
  </sheetData>
  <mergeCells count="2">
    <mergeCell ref="C3:F3"/>
    <mergeCell ref="C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7248-1A52-3C47-9F18-0967220B316C}">
  <dimension ref="D3:J17"/>
  <sheetViews>
    <sheetView topLeftCell="A3" workbookViewId="0">
      <selection activeCell="J17" sqref="J17"/>
    </sheetView>
  </sheetViews>
  <sheetFormatPr baseColWidth="10" defaultRowHeight="16"/>
  <cols>
    <col min="4" max="4" width="26.6640625" bestFit="1" customWidth="1"/>
    <col min="5" max="5" width="31.83203125" customWidth="1"/>
    <col min="6" max="6" width="41" customWidth="1"/>
  </cols>
  <sheetData>
    <row r="3" spans="4:10" ht="20">
      <c r="G3" s="10"/>
      <c r="H3" s="10"/>
      <c r="I3" s="10"/>
      <c r="J3" s="10"/>
    </row>
    <row r="6" spans="4:10" ht="30">
      <c r="D6" s="20" t="s">
        <v>91</v>
      </c>
      <c r="E6" s="20"/>
      <c r="F6" s="20"/>
    </row>
    <row r="7" spans="4:10" ht="21">
      <c r="D7" s="12" t="s">
        <v>72</v>
      </c>
      <c r="E7" s="12" t="s">
        <v>73</v>
      </c>
      <c r="F7" s="12" t="s">
        <v>74</v>
      </c>
    </row>
    <row r="8" spans="4:10" ht="40" customHeight="1">
      <c r="D8" s="11" t="s">
        <v>75</v>
      </c>
      <c r="E8" s="11" t="s">
        <v>85</v>
      </c>
      <c r="F8" s="11" t="s">
        <v>80</v>
      </c>
    </row>
    <row r="9" spans="4:10" ht="40" customHeight="1">
      <c r="D9" s="11" t="s">
        <v>76</v>
      </c>
      <c r="E9" s="11" t="s">
        <v>86</v>
      </c>
      <c r="F9" s="11" t="s">
        <v>81</v>
      </c>
    </row>
    <row r="10" spans="4:10" ht="40" customHeight="1">
      <c r="D10" s="11" t="s">
        <v>77</v>
      </c>
      <c r="E10" s="11" t="s">
        <v>87</v>
      </c>
      <c r="F10" s="11" t="s">
        <v>82</v>
      </c>
    </row>
    <row r="11" spans="4:10" ht="40" customHeight="1">
      <c r="D11" s="11" t="s">
        <v>88</v>
      </c>
      <c r="E11" s="11" t="s">
        <v>95</v>
      </c>
      <c r="F11" s="11" t="s">
        <v>83</v>
      </c>
    </row>
    <row r="12" spans="4:10" ht="40" customHeight="1">
      <c r="D12" s="11" t="s">
        <v>78</v>
      </c>
      <c r="E12" s="11" t="s">
        <v>89</v>
      </c>
      <c r="F12" s="11" t="s">
        <v>94</v>
      </c>
    </row>
    <row r="13" spans="4:10" ht="40" customHeight="1">
      <c r="D13" s="11" t="s">
        <v>79</v>
      </c>
      <c r="E13" s="11" t="s">
        <v>90</v>
      </c>
      <c r="F13" s="11" t="s">
        <v>84</v>
      </c>
    </row>
    <row r="16" spans="4:10" ht="19">
      <c r="D16" s="17" t="s">
        <v>92</v>
      </c>
    </row>
    <row r="17" spans="4:6" ht="50" customHeight="1">
      <c r="D17" s="21" t="s">
        <v>93</v>
      </c>
      <c r="E17" s="21"/>
      <c r="F17" s="21"/>
    </row>
  </sheetData>
  <mergeCells count="2">
    <mergeCell ref="D6:F6"/>
    <mergeCell ref="D17:F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3C4E-ACDA-E54A-8784-F861DE4293C3}">
  <dimension ref="B2:N38"/>
  <sheetViews>
    <sheetView workbookViewId="0">
      <selection activeCell="R7" sqref="R7"/>
    </sheetView>
  </sheetViews>
  <sheetFormatPr baseColWidth="10" defaultRowHeight="16"/>
  <sheetData>
    <row r="2" spans="2:14">
      <c r="B2" s="5"/>
      <c r="C2" s="5"/>
      <c r="D2" s="5"/>
      <c r="E2" s="5"/>
      <c r="F2" s="5"/>
      <c r="G2" s="5"/>
      <c r="H2" s="5"/>
      <c r="I2" s="5"/>
      <c r="J2" s="5"/>
      <c r="K2" s="5"/>
      <c r="L2" s="5"/>
      <c r="M2" s="5"/>
      <c r="N2" s="5"/>
    </row>
    <row r="3" spans="2:14">
      <c r="B3" s="5"/>
      <c r="C3" s="5"/>
      <c r="D3" s="5"/>
      <c r="E3" s="5"/>
      <c r="F3" s="5"/>
      <c r="G3" s="5"/>
      <c r="H3" s="5"/>
      <c r="I3" s="5"/>
      <c r="J3" s="5"/>
      <c r="K3" s="5"/>
      <c r="L3" s="5"/>
      <c r="M3" s="5"/>
      <c r="N3" s="5"/>
    </row>
    <row r="4" spans="2:14">
      <c r="B4" s="5"/>
      <c r="C4" s="5"/>
      <c r="D4" s="5"/>
      <c r="E4" s="5"/>
      <c r="F4" s="5"/>
      <c r="G4" s="5"/>
      <c r="H4" s="5"/>
      <c r="I4" s="5"/>
      <c r="J4" s="5"/>
      <c r="K4" s="5"/>
      <c r="L4" s="5"/>
      <c r="M4" s="5"/>
      <c r="N4" s="5"/>
    </row>
    <row r="5" spans="2:14">
      <c r="B5" s="5"/>
      <c r="C5" s="5"/>
      <c r="D5" s="5"/>
      <c r="E5" s="5"/>
      <c r="F5" s="5"/>
      <c r="G5" s="5"/>
      <c r="H5" s="5"/>
      <c r="I5" s="5"/>
      <c r="J5" s="5"/>
      <c r="K5" s="5"/>
      <c r="L5" s="5"/>
      <c r="M5" s="5"/>
      <c r="N5" s="5"/>
    </row>
    <row r="6" spans="2:14">
      <c r="B6" s="5"/>
      <c r="C6" s="5"/>
      <c r="D6" s="5"/>
      <c r="E6" s="5"/>
      <c r="F6" s="5"/>
      <c r="G6" s="5"/>
      <c r="H6" s="5"/>
      <c r="I6" s="5"/>
      <c r="J6" s="5"/>
      <c r="K6" s="5"/>
      <c r="L6" s="5"/>
      <c r="M6" s="5"/>
      <c r="N6" s="5"/>
    </row>
    <row r="7" spans="2:14">
      <c r="B7" s="5"/>
      <c r="C7" s="5"/>
      <c r="D7" s="5"/>
      <c r="E7" s="5"/>
      <c r="F7" s="5"/>
      <c r="G7" s="5"/>
      <c r="H7" s="5"/>
      <c r="I7" s="5"/>
      <c r="J7" s="5"/>
      <c r="K7" s="5"/>
      <c r="L7" s="5"/>
      <c r="M7" s="5"/>
      <c r="N7" s="5"/>
    </row>
    <row r="8" spans="2:14">
      <c r="B8" s="5"/>
      <c r="C8" s="5"/>
      <c r="D8" s="5"/>
      <c r="E8" s="5"/>
      <c r="F8" s="5"/>
      <c r="G8" s="5"/>
      <c r="H8" s="5"/>
      <c r="I8" s="5"/>
      <c r="J8" s="5"/>
      <c r="K8" s="5"/>
      <c r="L8" s="5"/>
      <c r="M8" s="5"/>
      <c r="N8" s="5"/>
    </row>
    <row r="9" spans="2:14">
      <c r="B9" s="5"/>
      <c r="C9" s="5"/>
      <c r="D9" s="5"/>
      <c r="E9" s="5"/>
      <c r="F9" s="5"/>
      <c r="G9" s="5"/>
      <c r="H9" s="5"/>
      <c r="I9" s="5"/>
      <c r="J9" s="5"/>
      <c r="K9" s="5"/>
      <c r="L9" s="5"/>
      <c r="M9" s="5"/>
      <c r="N9" s="5"/>
    </row>
    <row r="10" spans="2:14">
      <c r="B10" s="5"/>
      <c r="C10" s="5"/>
      <c r="D10" s="5"/>
      <c r="E10" s="5"/>
      <c r="F10" s="5"/>
      <c r="G10" s="5"/>
      <c r="H10" s="5"/>
      <c r="I10" s="5"/>
      <c r="J10" s="5"/>
      <c r="K10" s="5"/>
      <c r="L10" s="5"/>
      <c r="M10" s="5"/>
      <c r="N10" s="5"/>
    </row>
    <row r="11" spans="2:14">
      <c r="B11" s="5"/>
      <c r="C11" s="5"/>
      <c r="D11" s="5"/>
      <c r="E11" s="5"/>
      <c r="F11" s="5"/>
      <c r="G11" s="5"/>
      <c r="H11" s="5"/>
      <c r="I11" s="5"/>
      <c r="J11" s="5"/>
      <c r="K11" s="5"/>
      <c r="L11" s="5"/>
      <c r="M11" s="5"/>
      <c r="N11" s="5"/>
    </row>
    <row r="12" spans="2:14">
      <c r="B12" s="5"/>
      <c r="C12" s="5"/>
      <c r="D12" s="5"/>
      <c r="E12" s="5"/>
      <c r="F12" s="5"/>
      <c r="G12" s="5"/>
      <c r="H12" s="5"/>
      <c r="I12" s="5"/>
      <c r="J12" s="5"/>
      <c r="K12" s="5"/>
      <c r="L12" s="5"/>
      <c r="M12" s="5"/>
      <c r="N12" s="5"/>
    </row>
    <row r="13" spans="2:14">
      <c r="B13" s="5"/>
      <c r="C13" s="5"/>
      <c r="D13" s="5"/>
      <c r="E13" s="5"/>
      <c r="F13" s="5"/>
      <c r="G13" s="5"/>
      <c r="H13" s="5"/>
      <c r="I13" s="5"/>
      <c r="J13" s="5"/>
      <c r="K13" s="5"/>
      <c r="L13" s="5"/>
      <c r="M13" s="5"/>
      <c r="N13" s="5"/>
    </row>
    <row r="14" spans="2:14">
      <c r="B14" s="5"/>
      <c r="C14" s="5"/>
      <c r="D14" s="5"/>
      <c r="E14" s="5"/>
      <c r="F14" s="5"/>
      <c r="G14" s="5"/>
      <c r="H14" s="5"/>
      <c r="I14" s="5"/>
      <c r="J14" s="5"/>
      <c r="K14" s="5"/>
      <c r="L14" s="5"/>
      <c r="M14" s="5"/>
      <c r="N14" s="5"/>
    </row>
    <row r="15" spans="2:14">
      <c r="B15" s="5"/>
      <c r="C15" s="5"/>
      <c r="D15" s="5"/>
      <c r="E15" s="5"/>
      <c r="F15" s="5"/>
      <c r="G15" s="5"/>
      <c r="H15" s="5"/>
      <c r="I15" s="5"/>
      <c r="J15" s="5"/>
      <c r="K15" s="5"/>
      <c r="L15" s="5"/>
      <c r="M15" s="5"/>
      <c r="N15" s="5"/>
    </row>
    <row r="16" spans="2:14">
      <c r="B16" s="5"/>
      <c r="C16" s="5"/>
      <c r="D16" s="5"/>
      <c r="E16" s="5"/>
      <c r="F16" s="5"/>
      <c r="G16" s="5"/>
      <c r="H16" s="5"/>
      <c r="I16" s="5"/>
      <c r="J16" s="5"/>
      <c r="K16" s="5"/>
      <c r="L16" s="5"/>
      <c r="M16" s="5"/>
      <c r="N16" s="5"/>
    </row>
    <row r="17" spans="2:14">
      <c r="B17" s="5"/>
      <c r="C17" s="5"/>
      <c r="D17" s="5"/>
      <c r="E17" s="5"/>
      <c r="F17" s="5"/>
      <c r="G17" s="5"/>
      <c r="H17" s="5"/>
      <c r="I17" s="5"/>
      <c r="J17" s="5"/>
      <c r="K17" s="5"/>
      <c r="L17" s="5"/>
      <c r="M17" s="5"/>
      <c r="N17" s="5"/>
    </row>
    <row r="18" spans="2:14">
      <c r="B18" s="5"/>
      <c r="C18" s="5"/>
      <c r="D18" s="5"/>
      <c r="E18" s="5"/>
      <c r="F18" s="5"/>
      <c r="G18" s="5"/>
      <c r="H18" s="5"/>
      <c r="I18" s="5"/>
      <c r="J18" s="5"/>
      <c r="K18" s="5"/>
      <c r="L18" s="5"/>
      <c r="M18" s="5"/>
      <c r="N18" s="5"/>
    </row>
    <row r="19" spans="2:14">
      <c r="B19" s="5"/>
      <c r="C19" s="5"/>
      <c r="D19" s="5"/>
      <c r="E19" s="5"/>
      <c r="F19" s="5"/>
      <c r="G19" s="5"/>
      <c r="H19" s="5"/>
      <c r="I19" s="5"/>
      <c r="J19" s="5"/>
      <c r="K19" s="5"/>
      <c r="L19" s="5"/>
      <c r="M19" s="5"/>
      <c r="N19" s="5"/>
    </row>
    <row r="20" spans="2:14">
      <c r="B20" s="5"/>
      <c r="C20" s="5"/>
      <c r="D20" s="5"/>
      <c r="E20" s="5"/>
      <c r="F20" s="5"/>
      <c r="G20" s="5"/>
      <c r="H20" s="5"/>
      <c r="I20" s="5"/>
      <c r="J20" s="5"/>
      <c r="K20" s="5"/>
      <c r="L20" s="5"/>
      <c r="M20" s="5"/>
      <c r="N20" s="5"/>
    </row>
    <row r="21" spans="2:14">
      <c r="B21" s="5"/>
      <c r="C21" s="5"/>
      <c r="D21" s="5"/>
      <c r="E21" s="5"/>
      <c r="F21" s="5"/>
      <c r="G21" s="5"/>
      <c r="H21" s="5"/>
      <c r="I21" s="5"/>
      <c r="J21" s="5"/>
      <c r="K21" s="5"/>
      <c r="L21" s="5"/>
      <c r="M21" s="5"/>
      <c r="N21" s="5"/>
    </row>
    <row r="22" spans="2:14">
      <c r="B22" s="5"/>
      <c r="C22" s="5"/>
      <c r="D22" s="5"/>
      <c r="E22" s="5"/>
      <c r="F22" s="5"/>
      <c r="G22" s="5"/>
      <c r="H22" s="5"/>
      <c r="I22" s="5"/>
      <c r="J22" s="5"/>
      <c r="K22" s="5"/>
      <c r="L22" s="5"/>
      <c r="M22" s="5"/>
      <c r="N22" s="5"/>
    </row>
    <row r="23" spans="2:14">
      <c r="B23" s="5"/>
      <c r="C23" s="5"/>
      <c r="D23" s="5"/>
      <c r="E23" s="5"/>
      <c r="F23" s="5"/>
      <c r="G23" s="5"/>
      <c r="H23" s="5"/>
      <c r="I23" s="5"/>
      <c r="J23" s="5"/>
      <c r="K23" s="5"/>
      <c r="L23" s="5"/>
      <c r="M23" s="5"/>
      <c r="N23" s="5"/>
    </row>
    <row r="24" spans="2:14">
      <c r="B24" s="5"/>
      <c r="C24" s="5"/>
      <c r="D24" s="5"/>
      <c r="E24" s="5"/>
      <c r="F24" s="5"/>
      <c r="G24" s="5"/>
      <c r="H24" s="5"/>
      <c r="I24" s="5"/>
      <c r="J24" s="5"/>
      <c r="K24" s="5"/>
      <c r="L24" s="5"/>
      <c r="M24" s="5"/>
      <c r="N24" s="5"/>
    </row>
    <row r="25" spans="2:14">
      <c r="B25" s="5"/>
      <c r="C25" s="5"/>
      <c r="D25" s="5"/>
      <c r="E25" s="5"/>
      <c r="F25" s="5"/>
      <c r="G25" s="5"/>
      <c r="H25" s="5"/>
      <c r="I25" s="5"/>
      <c r="J25" s="5"/>
      <c r="K25" s="5"/>
      <c r="L25" s="5"/>
      <c r="M25" s="5"/>
      <c r="N25" s="5"/>
    </row>
    <row r="26" spans="2:14">
      <c r="B26" s="5"/>
      <c r="C26" s="5"/>
      <c r="D26" s="5"/>
      <c r="E26" s="5"/>
      <c r="F26" s="5"/>
      <c r="G26" s="5"/>
      <c r="H26" s="5"/>
      <c r="I26" s="5"/>
      <c r="J26" s="5"/>
      <c r="K26" s="5"/>
      <c r="L26" s="5"/>
      <c r="M26" s="5"/>
      <c r="N26" s="5"/>
    </row>
    <row r="27" spans="2:14">
      <c r="B27" s="5"/>
      <c r="C27" s="5"/>
      <c r="D27" s="5"/>
      <c r="E27" s="5"/>
      <c r="F27" s="5"/>
      <c r="G27" s="5"/>
      <c r="H27" s="5"/>
      <c r="I27" s="5"/>
      <c r="J27" s="5"/>
      <c r="K27" s="5"/>
      <c r="L27" s="5"/>
      <c r="M27" s="5"/>
      <c r="N27" s="5"/>
    </row>
    <row r="28" spans="2:14">
      <c r="B28" s="5"/>
      <c r="C28" s="5"/>
      <c r="D28" s="5"/>
      <c r="E28" s="5"/>
      <c r="F28" s="5"/>
      <c r="G28" s="5"/>
      <c r="H28" s="5"/>
      <c r="I28" s="5"/>
      <c r="J28" s="5"/>
      <c r="K28" s="5"/>
      <c r="L28" s="5"/>
      <c r="M28" s="5"/>
      <c r="N28" s="5"/>
    </row>
    <row r="29" spans="2:14">
      <c r="B29" s="5"/>
      <c r="C29" s="5"/>
      <c r="D29" s="5"/>
      <c r="E29" s="5"/>
      <c r="F29" s="5"/>
      <c r="G29" s="5"/>
      <c r="H29" s="5"/>
      <c r="I29" s="5"/>
      <c r="J29" s="5"/>
      <c r="K29" s="5"/>
      <c r="L29" s="5"/>
      <c r="M29" s="5"/>
      <c r="N29" s="5"/>
    </row>
    <row r="30" spans="2:14">
      <c r="B30" s="5"/>
      <c r="C30" s="5"/>
      <c r="D30" s="5"/>
      <c r="E30" s="5"/>
      <c r="F30" s="5"/>
      <c r="G30" s="5"/>
      <c r="H30" s="5"/>
      <c r="I30" s="5"/>
      <c r="J30" s="5"/>
      <c r="K30" s="5"/>
      <c r="L30" s="5"/>
      <c r="M30" s="5"/>
      <c r="N30" s="5"/>
    </row>
    <row r="31" spans="2:14">
      <c r="B31" s="5"/>
      <c r="C31" s="5"/>
      <c r="D31" s="5"/>
      <c r="E31" s="5"/>
      <c r="F31" s="5"/>
      <c r="G31" s="5"/>
      <c r="H31" s="5"/>
      <c r="I31" s="5"/>
      <c r="J31" s="5"/>
      <c r="K31" s="5"/>
      <c r="L31" s="5"/>
      <c r="M31" s="5"/>
      <c r="N31" s="5"/>
    </row>
    <row r="32" spans="2:14">
      <c r="B32" s="5"/>
      <c r="C32" s="5"/>
      <c r="D32" s="5"/>
      <c r="E32" s="5"/>
      <c r="F32" s="5"/>
      <c r="G32" s="5"/>
      <c r="H32" s="5"/>
      <c r="I32" s="5"/>
      <c r="J32" s="5"/>
      <c r="K32" s="5"/>
      <c r="L32" s="5"/>
      <c r="M32" s="5"/>
      <c r="N32" s="5"/>
    </row>
    <row r="33" spans="2:14">
      <c r="B33" s="5"/>
      <c r="C33" s="5"/>
      <c r="D33" s="5"/>
      <c r="E33" s="5"/>
      <c r="F33" s="5"/>
      <c r="G33" s="5"/>
      <c r="H33" s="5"/>
      <c r="I33" s="5"/>
      <c r="J33" s="5"/>
      <c r="K33" s="5"/>
      <c r="L33" s="5"/>
      <c r="M33" s="5"/>
      <c r="N33" s="5"/>
    </row>
    <row r="34" spans="2:14">
      <c r="B34" s="5"/>
      <c r="C34" s="5"/>
      <c r="D34" s="5"/>
      <c r="E34" s="5"/>
      <c r="F34" s="5"/>
      <c r="G34" s="5"/>
      <c r="H34" s="5"/>
      <c r="I34" s="5"/>
      <c r="J34" s="5"/>
      <c r="K34" s="5"/>
      <c r="L34" s="5"/>
      <c r="M34" s="5"/>
      <c r="N34" s="5"/>
    </row>
    <row r="35" spans="2:14">
      <c r="B35" s="5"/>
      <c r="C35" s="5"/>
      <c r="D35" s="5"/>
      <c r="E35" s="5"/>
      <c r="F35" s="5"/>
      <c r="G35" s="5"/>
      <c r="H35" s="5"/>
      <c r="I35" s="5"/>
      <c r="J35" s="5"/>
      <c r="K35" s="5"/>
      <c r="L35" s="5"/>
      <c r="M35" s="5"/>
      <c r="N35" s="5"/>
    </row>
    <row r="36" spans="2:14">
      <c r="B36" s="5"/>
      <c r="C36" s="5"/>
      <c r="D36" s="5"/>
      <c r="E36" s="5"/>
      <c r="F36" s="5"/>
      <c r="G36" s="5"/>
      <c r="H36" s="5"/>
      <c r="I36" s="5"/>
      <c r="J36" s="5"/>
      <c r="K36" s="5"/>
      <c r="L36" s="5"/>
      <c r="M36" s="5"/>
      <c r="N36" s="5"/>
    </row>
    <row r="37" spans="2:14">
      <c r="B37" s="5"/>
      <c r="C37" s="5"/>
      <c r="D37" s="5"/>
      <c r="E37" s="5"/>
      <c r="F37" s="5"/>
      <c r="G37" s="5"/>
      <c r="H37" s="5"/>
      <c r="I37" s="5"/>
      <c r="J37" s="5"/>
      <c r="K37" s="5"/>
      <c r="L37" s="5"/>
      <c r="M37" s="5"/>
      <c r="N37" s="5"/>
    </row>
    <row r="38" spans="2:14">
      <c r="B38" s="5"/>
      <c r="C38" s="5"/>
      <c r="D38" s="5"/>
      <c r="E38" s="5"/>
      <c r="F38" s="5"/>
      <c r="G38" s="5"/>
      <c r="H38" s="5"/>
      <c r="I38" s="5"/>
      <c r="J38" s="5"/>
      <c r="K38" s="5"/>
      <c r="L38" s="5"/>
      <c r="M38" s="5"/>
      <c r="N38"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Income statement</vt:lpstr>
      <vt:lpstr>Balance sheet </vt:lpstr>
      <vt:lpstr>Cash flow Statement</vt:lpstr>
      <vt:lpstr>Key Ratios</vt:lpstr>
      <vt:lpstr>Financial Insights &amp; Recommenda</vt:lpstr>
      <vt:lpstr>Trend Analysis 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SOLANKI</dc:creator>
  <cp:lastModifiedBy>SMITH SOLANKI</cp:lastModifiedBy>
  <dcterms:created xsi:type="dcterms:W3CDTF">2025-04-27T10:46:08Z</dcterms:created>
  <dcterms:modified xsi:type="dcterms:W3CDTF">2025-05-20T11:03:55Z</dcterms:modified>
</cp:coreProperties>
</file>