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5" firstSheet="15" activeTab="15"/>
  </bookViews>
  <sheets>
    <sheet name="Титульный лист" sheetId="1" r:id="rId1"/>
    <sheet name="Лист1" sheetId="19" r:id="rId2"/>
    <sheet name="Закон тождества" sheetId="2" r:id="rId3"/>
    <sheet name="Закон исключения третьего" sheetId="3" r:id="rId4"/>
    <sheet name="Закон непротиворечия " sheetId="4" r:id="rId5"/>
    <sheet name="Закон двойного отрицания " sheetId="5" r:id="rId6"/>
    <sheet name="Переместительный закон" sheetId="6" r:id="rId7"/>
    <sheet name="Сочетательный закон" sheetId="7" r:id="rId8"/>
    <sheet name="Распределительный закон" sheetId="8" r:id="rId9"/>
    <sheet name="Закон общей инверсии" sheetId="9" r:id="rId10"/>
    <sheet name="Закон равносильности" sheetId="10" r:id="rId11"/>
    <sheet name="Законы исключения констант" sheetId="11" r:id="rId12"/>
    <sheet name="Закон Поглощения" sheetId="16" r:id="rId13"/>
    <sheet name="Закон контрапозиции " sheetId="13" r:id="rId14"/>
    <sheet name="Закон исключения " sheetId="12" r:id="rId15"/>
    <sheet name="Элиминация импликации" sheetId="14" r:id="rId16"/>
    <sheet name="Элиминация эквивалентности" sheetId="15" r:id="rId17"/>
    <sheet name="Упражнениие 2" sheetId="17" r:id="rId18"/>
    <sheet name="Ответы на контрольные вопросы" sheetId="18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4" l="1"/>
  <c r="D8" i="14" l="1"/>
  <c r="D9" i="14"/>
  <c r="H7" i="15" l="1"/>
  <c r="D17" i="14" l="1"/>
  <c r="E17" i="14" s="1"/>
  <c r="D16" i="14"/>
  <c r="E16" i="14" s="1"/>
  <c r="D15" i="14"/>
  <c r="E15" i="14" s="1"/>
  <c r="D14" i="14"/>
  <c r="E14" i="14" s="1"/>
  <c r="D10" i="14"/>
  <c r="H15" i="15"/>
  <c r="H16" i="15"/>
  <c r="H17" i="15"/>
  <c r="H14" i="15"/>
  <c r="H8" i="15"/>
  <c r="H9" i="15"/>
  <c r="H10" i="15"/>
  <c r="E8" i="15" l="1"/>
  <c r="E7" i="15"/>
  <c r="D17" i="15" l="1"/>
  <c r="F17" i="15" s="1"/>
  <c r="C17" i="15"/>
  <c r="E17" i="15" s="1"/>
  <c r="D16" i="15"/>
  <c r="F16" i="15" s="1"/>
  <c r="C16" i="15"/>
  <c r="E16" i="15" s="1"/>
  <c r="D15" i="15"/>
  <c r="F15" i="15" s="1"/>
  <c r="C15" i="15"/>
  <c r="E15" i="15" s="1"/>
  <c r="D14" i="15"/>
  <c r="F14" i="15" s="1"/>
  <c r="C14" i="15"/>
  <c r="E14" i="15" s="1"/>
  <c r="E9" i="15"/>
  <c r="E10" i="15"/>
  <c r="D8" i="15"/>
  <c r="D9" i="15"/>
  <c r="D10" i="15"/>
  <c r="D7" i="15"/>
  <c r="C7" i="15"/>
  <c r="C8" i="15"/>
  <c r="C9" i="15"/>
  <c r="C10" i="15"/>
  <c r="F10" i="15" s="1"/>
  <c r="F15" i="14"/>
  <c r="C15" i="14"/>
  <c r="C16" i="14"/>
  <c r="F16" i="14" s="1"/>
  <c r="C17" i="14"/>
  <c r="F17" i="14" s="1"/>
  <c r="C14" i="14"/>
  <c r="F14" i="14" s="1"/>
  <c r="C6" i="13"/>
  <c r="C8" i="14"/>
  <c r="E8" i="14" s="1"/>
  <c r="C9" i="14"/>
  <c r="E9" i="14" s="1"/>
  <c r="C10" i="14"/>
  <c r="E10" i="14" s="1"/>
  <c r="C7" i="14"/>
  <c r="E7" i="14" s="1"/>
  <c r="D7" i="13"/>
  <c r="D8" i="13"/>
  <c r="D9" i="13"/>
  <c r="D6" i="13"/>
  <c r="C7" i="13"/>
  <c r="C8" i="13"/>
  <c r="C9" i="13"/>
  <c r="F7" i="15" l="1"/>
  <c r="G7" i="15" s="1"/>
  <c r="F8" i="15"/>
  <c r="G8" i="15" s="1"/>
  <c r="F9" i="15"/>
  <c r="G9" i="15" s="1"/>
  <c r="G15" i="15"/>
  <c r="G10" i="15"/>
  <c r="G17" i="15"/>
  <c r="G14" i="15"/>
  <c r="G16" i="15"/>
  <c r="D14" i="12"/>
  <c r="D15" i="12"/>
  <c r="D16" i="12"/>
  <c r="D13" i="12"/>
  <c r="C16" i="12"/>
  <c r="E16" i="12" s="1"/>
  <c r="C15" i="12"/>
  <c r="E15" i="12" s="1"/>
  <c r="C14" i="12"/>
  <c r="E14" i="12" s="1"/>
  <c r="C13" i="12"/>
  <c r="E13" i="12" s="1"/>
  <c r="D7" i="12"/>
  <c r="D8" i="12"/>
  <c r="D9" i="12"/>
  <c r="D6" i="12"/>
  <c r="C7" i="12"/>
  <c r="E7" i="12" s="1"/>
  <c r="C8" i="12"/>
  <c r="E8" i="12" s="1"/>
  <c r="C9" i="12"/>
  <c r="E9" i="12" s="1"/>
  <c r="C6" i="12"/>
  <c r="E6" i="12" s="1"/>
  <c r="C14" i="16"/>
  <c r="D14" i="16" s="1"/>
  <c r="C15" i="16"/>
  <c r="D15" i="16" s="1"/>
  <c r="C16" i="16"/>
  <c r="D16" i="16" s="1"/>
  <c r="C13" i="16"/>
  <c r="D13" i="16" s="1"/>
  <c r="C7" i="16"/>
  <c r="D7" i="16" s="1"/>
  <c r="C8" i="16"/>
  <c r="D8" i="16" s="1"/>
  <c r="C9" i="16"/>
  <c r="D9" i="16" s="1"/>
  <c r="C6" i="16"/>
  <c r="D6" i="16" s="1"/>
  <c r="K8" i="11"/>
  <c r="K7" i="11"/>
  <c r="H8" i="11"/>
  <c r="E8" i="11"/>
  <c r="E7" i="11"/>
  <c r="H7" i="11"/>
  <c r="B7" i="11"/>
  <c r="B8" i="11"/>
  <c r="E8" i="10"/>
  <c r="E7" i="10"/>
  <c r="B8" i="10"/>
  <c r="B7" i="10"/>
  <c r="E14" i="9"/>
  <c r="E15" i="9"/>
  <c r="E16" i="9"/>
  <c r="E13" i="9"/>
  <c r="D16" i="9"/>
  <c r="C16" i="9"/>
  <c r="F16" i="9" s="1"/>
  <c r="D15" i="9"/>
  <c r="C15" i="9"/>
  <c r="F15" i="9" s="1"/>
  <c r="D14" i="9"/>
  <c r="C14" i="9"/>
  <c r="F14" i="9" s="1"/>
  <c r="D13" i="9"/>
  <c r="C13" i="9"/>
  <c r="F13" i="9" s="1"/>
  <c r="E8" i="9"/>
  <c r="E9" i="9"/>
  <c r="E10" i="9"/>
  <c r="E7" i="9"/>
  <c r="D8" i="9"/>
  <c r="D9" i="9"/>
  <c r="D10" i="9"/>
  <c r="D7" i="9"/>
  <c r="C8" i="9"/>
  <c r="F8" i="9" s="1"/>
  <c r="C9" i="9"/>
  <c r="F9" i="9" s="1"/>
  <c r="C10" i="9"/>
  <c r="F10" i="9" s="1"/>
  <c r="C7" i="9"/>
  <c r="F7" i="9" s="1"/>
  <c r="E18" i="8"/>
  <c r="E19" i="8"/>
  <c r="E20" i="8"/>
  <c r="E21" i="8"/>
  <c r="E22" i="8"/>
  <c r="E23" i="8"/>
  <c r="E24" i="8"/>
  <c r="E17" i="8"/>
  <c r="D18" i="8"/>
  <c r="D19" i="8"/>
  <c r="D20" i="8"/>
  <c r="D21" i="8"/>
  <c r="D22" i="8"/>
  <c r="D23" i="8"/>
  <c r="D24" i="8"/>
  <c r="D17" i="8"/>
  <c r="E8" i="8"/>
  <c r="E9" i="8"/>
  <c r="E10" i="8"/>
  <c r="E11" i="8"/>
  <c r="E12" i="8"/>
  <c r="E13" i="8"/>
  <c r="E14" i="8"/>
  <c r="E7" i="8"/>
  <c r="D8" i="8"/>
  <c r="D9" i="8"/>
  <c r="D10" i="8"/>
  <c r="D11" i="8"/>
  <c r="D12" i="8"/>
  <c r="D13" i="8"/>
  <c r="D14" i="8"/>
  <c r="D7" i="8"/>
  <c r="J19" i="7"/>
  <c r="K19" i="7" s="1"/>
  <c r="J20" i="7"/>
  <c r="K20" i="7" s="1"/>
  <c r="J21" i="7"/>
  <c r="K21" i="7" s="1"/>
  <c r="J22" i="7"/>
  <c r="K22" i="7" s="1"/>
  <c r="J23" i="7"/>
  <c r="K23" i="7" s="1"/>
  <c r="J24" i="7"/>
  <c r="K24" i="7" s="1"/>
  <c r="J25" i="7"/>
  <c r="K25" i="7" s="1"/>
  <c r="J18" i="7"/>
  <c r="K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18" i="7"/>
  <c r="E18" i="7" s="1"/>
  <c r="J8" i="7"/>
  <c r="K8" i="7" s="1"/>
  <c r="J9" i="7"/>
  <c r="K9" i="7" s="1"/>
  <c r="J10" i="7"/>
  <c r="K10" i="7" s="1"/>
  <c r="J11" i="7"/>
  <c r="K11" i="7" s="1"/>
  <c r="J12" i="7"/>
  <c r="K12" i="7" s="1"/>
  <c r="J13" i="7"/>
  <c r="K13" i="7" s="1"/>
  <c r="J14" i="7"/>
  <c r="K14" i="7" s="1"/>
  <c r="J7" i="7"/>
  <c r="K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7" i="7"/>
  <c r="E7" i="7" s="1"/>
  <c r="I7" i="6"/>
  <c r="I8" i="6"/>
  <c r="J8" i="6"/>
  <c r="J9" i="6"/>
  <c r="J10" i="6"/>
  <c r="J7" i="6"/>
  <c r="I9" i="6"/>
  <c r="I10" i="6"/>
  <c r="D8" i="6"/>
  <c r="D9" i="6"/>
  <c r="D10" i="6"/>
  <c r="D7" i="6"/>
  <c r="C7" i="6"/>
  <c r="C8" i="6"/>
  <c r="C9" i="6"/>
  <c r="C10" i="6"/>
  <c r="F14" i="12" l="1"/>
  <c r="F6" i="12"/>
  <c r="F9" i="12"/>
  <c r="F16" i="12"/>
  <c r="F7" i="12"/>
  <c r="F13" i="12"/>
  <c r="F8" i="12"/>
  <c r="F15" i="12"/>
  <c r="B7" i="5"/>
  <c r="C7" i="5" s="1"/>
  <c r="B8" i="5"/>
  <c r="C8" i="5" s="1"/>
  <c r="B9" i="5"/>
  <c r="C9" i="5" s="1"/>
  <c r="B6" i="5"/>
  <c r="C6" i="5" s="1"/>
  <c r="B7" i="4" l="1"/>
  <c r="C7" i="4" s="1"/>
  <c r="B8" i="4"/>
  <c r="C8" i="4" s="1"/>
  <c r="B9" i="4"/>
  <c r="C9" i="4" s="1"/>
  <c r="B6" i="4"/>
  <c r="C6" i="4" s="1"/>
  <c r="B7" i="3"/>
  <c r="B8" i="3"/>
  <c r="B9" i="3"/>
  <c r="B6" i="3"/>
  <c r="C7" i="3" l="1"/>
  <c r="C8" i="3"/>
  <c r="C9" i="3"/>
  <c r="C6" i="3"/>
  <c r="B7" i="2"/>
  <c r="C7" i="2" s="1"/>
  <c r="B6" i="2"/>
  <c r="C6" i="2" s="1"/>
</calcChain>
</file>

<file path=xl/sharedStrings.xml><?xml version="1.0" encoding="utf-8"?>
<sst xmlns="http://schemas.openxmlformats.org/spreadsheetml/2006/main" count="360" uniqueCount="223">
  <si>
    <r>
      <rPr>
        <sz val="11"/>
        <color theme="1"/>
        <rFont val="Times New Roman"/>
        <family val="1"/>
        <charset val="204"/>
      </rPr>
      <t xml:space="preserve">Министерство образования и науки Кыргызской Республики
Кыргызский государственный технический университет
им. И.Раззакова
Факультет информационных технологий
Кафедра «Программное обеспечение компьютерных систем»
       </t>
    </r>
    <r>
      <rPr>
        <sz val="36"/>
        <color theme="1"/>
        <rFont val="Times New Roman"/>
        <family val="1"/>
        <charset val="204"/>
      </rPr>
      <t>Отчет</t>
    </r>
    <r>
      <rPr>
        <sz val="11"/>
        <color theme="1"/>
        <rFont val="Times New Roman"/>
        <family val="1"/>
        <charset val="204"/>
      </rPr>
      <t xml:space="preserve">
Дисциплина «Логика и теория алгоритмов» 
Лабораторная работа № 3
тема:  Формулы и законы логики
Выполнил(а): студентка группы ПИ-5-19
Ажиходжоева Каныкей Алмазовна
Проверил: профессор Цой Ман-Су
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</si>
  <si>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Доказательство Закона тождества</t>
  </si>
  <si>
    <t>Определение:</t>
  </si>
  <si>
    <t>Всякое высказывание тождественно самому себе.</t>
  </si>
  <si>
    <t>Формулировка:</t>
  </si>
  <si>
    <t>Х = Х</t>
  </si>
  <si>
    <t>Таблица истинности:</t>
  </si>
  <si>
    <t>X</t>
  </si>
  <si>
    <t>Комментарии:</t>
  </si>
  <si>
    <t>Доказательство Закона исключения третьего</t>
  </si>
  <si>
    <t>Высказывание может быть либо истинным, либо ложным, третьего не дано. Следовательно, результат логического сложения высказывания и его отрицания всегда принимает значение "истина".</t>
  </si>
  <si>
    <t>X V (Не X) =1</t>
  </si>
  <si>
    <t>Не X</t>
  </si>
  <si>
    <t>X V (Не X)</t>
  </si>
  <si>
    <t>X=X</t>
  </si>
  <si>
    <t xml:space="preserve">Доказательство Закона непротиворечия </t>
  </si>
  <si>
    <t>X &amp; (Не X)= 0</t>
  </si>
  <si>
    <t>Высказывание не может быть одновременно истинным и ложным. Если высказывание Х истинно, то его отрицание НЕ(Х) должно быть ложным. Следовательно, логическое произведение высказывания и его отрицания должно быть ложно.</t>
  </si>
  <si>
    <t>X &amp; (Не X)</t>
  </si>
  <si>
    <t xml:space="preserve">Доказательство Закона двойного отрицания </t>
  </si>
  <si>
    <t>(Не (Не X)) = X</t>
  </si>
  <si>
    <t>Если дважды отрицать некоторое высказывание, то в результате получим исходное высказывание.</t>
  </si>
  <si>
    <t>(Не (Не X)</t>
  </si>
  <si>
    <t>Доказательство Переместительного  закона</t>
  </si>
  <si>
    <t>X &amp; Y=Y &amp; X</t>
  </si>
  <si>
    <t>X V Y=Y V X</t>
  </si>
  <si>
    <t>Результат операции над высказываниями не зависит оттого, в каком порядке берутся эти высказывания.</t>
  </si>
  <si>
    <t>Таблицы истинности:</t>
  </si>
  <si>
    <t>Y</t>
  </si>
  <si>
    <t>X&amp;Y</t>
  </si>
  <si>
    <t>Y&amp;X</t>
  </si>
  <si>
    <t>Доказательство Сочетательного  закона</t>
  </si>
  <si>
    <t>X V Y</t>
  </si>
  <si>
    <t>Y V X</t>
  </si>
  <si>
    <t>(X V Y)V Z =X V (Y V Z)</t>
  </si>
  <si>
    <t>(X &amp; Y)&amp; Z =X &amp; (Y &amp; Z)</t>
  </si>
  <si>
    <t>При одинаковых операциях скобки можно ставить произвольно или вообще опускать.</t>
  </si>
  <si>
    <t>Z</t>
  </si>
  <si>
    <t>(X V Y)</t>
  </si>
  <si>
    <t>(X V Y)V Z</t>
  </si>
  <si>
    <t>(X &amp; Y)</t>
  </si>
  <si>
    <t>(X &amp; Y)&amp; Z</t>
  </si>
  <si>
    <t xml:space="preserve"> (Y &amp; Z)</t>
  </si>
  <si>
    <t>X &amp; (Y &amp; Z)</t>
  </si>
  <si>
    <t>Доказательство Распределительног закона</t>
  </si>
  <si>
    <t>Определяет правило выноса общего высказывания за скобку.</t>
  </si>
  <si>
    <t>(X V Y) &amp; Z= (X &amp; Z) V (Y &amp; Z)</t>
  </si>
  <si>
    <t>(X &amp; Y) V Z= (X V Z) &amp; (Y V Z)</t>
  </si>
  <si>
    <t>(X V Y) &amp; Z</t>
  </si>
  <si>
    <t>(X &amp; Z) V (Y &amp; Z)</t>
  </si>
  <si>
    <t xml:space="preserve"> (X V Z) &amp; (Y V Z)</t>
  </si>
  <si>
    <t>(X &amp; Y) V Z</t>
  </si>
  <si>
    <t>Доказательство Закона общей инверсии</t>
  </si>
  <si>
    <t>Закон общей инверсии.</t>
  </si>
  <si>
    <t>¬(X V Y) = ¬X &amp; ¬Y</t>
  </si>
  <si>
    <t>¬(X &amp; Y) = ¬X V ¬Y</t>
  </si>
  <si>
    <t xml:space="preserve"> ¬X</t>
  </si>
  <si>
    <t xml:space="preserve"> ¬Y</t>
  </si>
  <si>
    <t>¬(X V Y)</t>
  </si>
  <si>
    <t>¬X &amp; ¬Y</t>
  </si>
  <si>
    <t>¬(X &amp; Y)</t>
  </si>
  <si>
    <t>¬X V ¬Y</t>
  </si>
  <si>
    <t>Доказательство Закона равносильности</t>
  </si>
  <si>
    <t>A &amp; A = A</t>
  </si>
  <si>
    <t>A V A= A</t>
  </si>
  <si>
    <t>A</t>
  </si>
  <si>
    <t>A V A</t>
  </si>
  <si>
    <t>A &amp; A</t>
  </si>
  <si>
    <t>Доказательство Закона исключения констант</t>
  </si>
  <si>
    <t>A V 1 = 1</t>
  </si>
  <si>
    <t>A V 0 = A</t>
  </si>
  <si>
    <t>A &amp; 1 = A</t>
  </si>
  <si>
    <t>A &amp; 0 = 0</t>
  </si>
  <si>
    <t>A V 1</t>
  </si>
  <si>
    <t>A V 0</t>
  </si>
  <si>
    <t>A &amp; 1</t>
  </si>
  <si>
    <t>A &amp; 0</t>
  </si>
  <si>
    <t xml:space="preserve">Доказательство Закона исключения </t>
  </si>
  <si>
    <t>Доказательство Закона Поглощения</t>
  </si>
  <si>
    <t xml:space="preserve">Доказательство Закон контрапозиции </t>
  </si>
  <si>
    <t>Доказательство Элиминации эквивалентности</t>
  </si>
  <si>
    <t>A V(A &amp; B) = A</t>
  </si>
  <si>
    <t>A &amp; (A V B) = A.</t>
  </si>
  <si>
    <t>B</t>
  </si>
  <si>
    <t xml:space="preserve">(A &amp; B) </t>
  </si>
  <si>
    <t>A V(A &amp; B)</t>
  </si>
  <si>
    <t>(A V B)</t>
  </si>
  <si>
    <t xml:space="preserve">A &amp; (A V B) </t>
  </si>
  <si>
    <t>(A &amp; B) V (¬A &amp; B) = B</t>
  </si>
  <si>
    <t>(A V B) &amp; (¬A V B) = B</t>
  </si>
  <si>
    <t>¬A</t>
  </si>
  <si>
    <t>(A &amp; B)</t>
  </si>
  <si>
    <t xml:space="preserve"> (¬A &amp; B)</t>
  </si>
  <si>
    <t xml:space="preserve">(A &amp; B) V (¬A &amp; B) </t>
  </si>
  <si>
    <t>(¬A V B)</t>
  </si>
  <si>
    <t>(A V B) &amp; (¬A V B)</t>
  </si>
  <si>
    <t>(A&lt;=&gt;B) = (B&lt;=&gt;A)</t>
  </si>
  <si>
    <t>(A&lt;=&gt;B)</t>
  </si>
  <si>
    <t>(B&lt;=&gt;A)</t>
  </si>
  <si>
    <t>Доказательство Элиминации импликации</t>
  </si>
  <si>
    <t>Замена операции импликации на простые операции.</t>
  </si>
  <si>
    <t>При перемене местами булевых переменных (высказываний) условие эквивалентности сохраняется.</t>
  </si>
  <si>
    <t> Замена операции эквивалентности  на простые операции.</t>
  </si>
  <si>
    <t xml:space="preserve"> ¬A </t>
  </si>
  <si>
    <t>А =&gt; В</t>
  </si>
  <si>
    <t>¬A V В</t>
  </si>
  <si>
    <t>А =&gt; В = ¬A V В</t>
  </si>
  <si>
    <t xml:space="preserve"> ¬B</t>
  </si>
  <si>
    <t>¬ (A=&gt;B)</t>
  </si>
  <si>
    <t>A &amp; ¬B</t>
  </si>
  <si>
    <t>¬ (A=&gt;B)=A &amp; ¬B</t>
  </si>
  <si>
    <t>А&lt;=&gt;В = (А &amp; В) V (¬A &amp; ¬B)</t>
  </si>
  <si>
    <t>А &lt;=&gt;В = (¬A V В)&amp;(А V ¬B)</t>
  </si>
  <si>
    <t>¬B</t>
  </si>
  <si>
    <t xml:space="preserve"> (А &amp; В) </t>
  </si>
  <si>
    <t>(¬A &amp; ¬B)</t>
  </si>
  <si>
    <t xml:space="preserve"> (А &amp; В) V (¬A &amp; ¬B)</t>
  </si>
  <si>
    <t xml:space="preserve">А&lt;=&gt;В </t>
  </si>
  <si>
    <t>(¬A V В)&amp;(А V ¬B)</t>
  </si>
  <si>
    <t>(¬A V В)</t>
  </si>
  <si>
    <t>(А V ¬B)</t>
  </si>
  <si>
    <t>Данный закон легко доказывается так как правило одно, все  равно самому себе.В таблице истинности X=X.</t>
  </si>
  <si>
    <t>у нас есть и истина и ложь, то результатом всегда будет только  истина.</t>
  </si>
  <si>
    <t xml:space="preserve">Данный закон гласит что, дизъюнкция переменнной с инверсией ее же, всегда равна истине.Дизъюнкция ложна только  в случае ложности всех ее составляющих и так как в данном случае </t>
  </si>
  <si>
    <t>у нас есть и истина и ложь, то результатом всегда будет только ложь.</t>
  </si>
  <si>
    <t xml:space="preserve">Данный закон гласит что, конъюнкция переменнной с инверсией ее же, всегда ложна.Конъюнкция истинна только  в случае истинности всех ее составляющих и так как в данном случае </t>
  </si>
  <si>
    <t>В данном доказательстве мы так же как и в математике при четном количестве отрицаний получаем исходную переменную, а при нечетном количестве получаем переменную с не .</t>
  </si>
  <si>
    <t>Нам был дан X и мы дважды  совершили б.о. отрицания и получили исходное значение.</t>
  </si>
  <si>
    <t>Нам дали две переменные X Y и мы выполнили операции данные в формуле и получили одинаковые ответы.</t>
  </si>
  <si>
    <t>Это и доказывает переместительный закон.</t>
  </si>
  <si>
    <t>В данном доказательстве мы выполнили действия и составили</t>
  </si>
  <si>
    <t xml:space="preserve"> таблицу истинности для левой и правой  части формулы.</t>
  </si>
  <si>
    <t>И сравнив конечные значения мы  убедились в правильности</t>
  </si>
  <si>
    <t xml:space="preserve"> таблицы истинности так как конечные значения равны.</t>
  </si>
  <si>
    <t>Нам были данны 3 переменные и знак логической операции.</t>
  </si>
  <si>
    <t>Наша задача сделать таблицу истинности и покзать что левая и правая часть равны.</t>
  </si>
  <si>
    <t>Равные части выделены желтым.</t>
  </si>
  <si>
    <t>1.Исходя из определения дизъюнкции , то что она ложна только в случае ложности всех составляющих, а противном случае оно истинной, то получаем результат.</t>
  </si>
  <si>
    <t>Что при любом значении, результат будет истина.</t>
  </si>
  <si>
    <t>2.Исходя из определения дизъюнкции , то что она ложна только в случае ложности всех составляющих, а противном случае оно истинной, то получаем результат.</t>
  </si>
  <si>
    <t>Что при любом значении, результат будет ложь.</t>
  </si>
  <si>
    <t>3.Мы выполнили логическую операцию  конъюнкции и так как она истинна только в случае истинности всех составляющих,а в противном случае ложна то получаем .</t>
  </si>
  <si>
    <t>4.Мы выполнили логическую операцию  конъюнкции A=1 и C=0 так как она истинна только в случае истинности всех составляющих,а в противном случае ложна то получаем .</t>
  </si>
  <si>
    <t>Что результат напрямую зависит от значения переменной.</t>
  </si>
  <si>
    <t>Упростите логические выражения с учетом правильной последовательности выполнения логических операций:</t>
  </si>
  <si>
    <t>a) (A v ¬A) &amp; B</t>
  </si>
  <si>
    <t>Решение:</t>
  </si>
  <si>
    <t>Мы использовали логическую операцию инверсии по отношению к данным переменным.</t>
  </si>
  <si>
    <t>И потом выполнили действие данное нам с правой стороны формулы.</t>
  </si>
  <si>
    <t>Рядом построили таблицу истинности для левой стороны формулы.</t>
  </si>
  <si>
    <t>Они равны.Тождество доказанно.</t>
  </si>
  <si>
    <t>от латинских слов idem — тот же самый и potens —сильный.</t>
  </si>
  <si>
    <t>Повторение логического высказывания не меняет это высказывание.</t>
  </si>
  <si>
    <t>Сравнили результат который у нас получился с параметрами переменной A.</t>
  </si>
  <si>
    <t>Так как в логическая операция эквиваленции равна истине при условии когда истинные значения совпадают то в данном случае не важно</t>
  </si>
  <si>
    <t>в каком порядке они стоят.Главное что их значение истина и экввиалентность тоже истинна .</t>
  </si>
  <si>
    <t>Мы сперва выпонили логические операции данные в скобках (В первом случае это конъюнкция, а во втором дизъюнкция)</t>
  </si>
  <si>
    <t>За тем выполнили операцию за скобками (В первом случае это дизъюнкция, а во втором конъюнкция).</t>
  </si>
  <si>
    <t>Сравнили результат который у нас получился с параметрами переменной B.</t>
  </si>
  <si>
    <t>Мы сперва выпонили логические операции данные в двух скобках (В первом случае это конъюнкция, а во втором дизъюнкция)</t>
  </si>
  <si>
    <t>(A v ¬A) &amp; B</t>
  </si>
  <si>
    <t>b) A &amp; (A V B) &amp; (C V ¬B)</t>
  </si>
  <si>
    <t>A &amp; (A V B) &amp; (C V ¬B)</t>
  </si>
  <si>
    <t>c) A &amp; ¬B v B &amp; C v ¬A &amp; ¬B</t>
  </si>
  <si>
    <t>d) A v ¬A &amp; B</t>
  </si>
  <si>
    <t>A v ¬A &amp; B</t>
  </si>
  <si>
    <t>Ответы на контрольные вопросы:</t>
  </si>
  <si>
    <t xml:space="preserve">1. Какие законы логики вы знаете? </t>
  </si>
  <si>
    <t>2. Какие существуют правила преобразования логических выражений?</t>
  </si>
  <si>
    <t>Ответ:</t>
  </si>
  <si>
    <t>3)Закон непротиворечия; 4)Закон двойного отрицания; 5)Переместительный закон;</t>
  </si>
  <si>
    <t>6)Сочетательный закон; 7)Распределительный закон; 8)Закон де Моргана;</t>
  </si>
  <si>
    <t>9)Закон равносильности; 10)Законы исключения констант;</t>
  </si>
  <si>
    <t>11)Закон поглощения; 12)Закон исключения; 13)Закон контрапозиции.</t>
  </si>
  <si>
    <t>И две равносильные формулы:</t>
  </si>
  <si>
    <r>
      <rPr>
        <sz val="11"/>
        <color theme="1"/>
        <rFont val="Calibri"/>
        <family val="2"/>
        <charset val="204"/>
        <scheme val="minor"/>
      </rPr>
      <t xml:space="preserve">Из рамок курса мы знаем 13 законов </t>
    </r>
    <r>
      <rPr>
        <b/>
        <sz val="11"/>
        <color theme="1"/>
        <rFont val="Calibri"/>
        <family val="2"/>
        <charset val="204"/>
        <scheme val="minor"/>
      </rPr>
      <t>:</t>
    </r>
    <r>
      <rPr>
        <sz val="11"/>
        <color theme="1"/>
        <rFont val="Calibri"/>
        <family val="2"/>
        <charset val="204"/>
        <scheme val="minor"/>
      </rPr>
      <t>1)Закон Тождества; 2)Закон исключениия третьего;</t>
    </r>
  </si>
  <si>
    <t>Элиминация импликации и Элиминация эквивалентности.</t>
  </si>
  <si>
    <t xml:space="preserve">Комментарии: </t>
  </si>
  <si>
    <t>Увидев что одна переменная повторяется  и между ними стоит логическая операция дизъюнкции, используем закон исключения третьего.</t>
  </si>
  <si>
    <t>1 &amp; B</t>
  </si>
  <si>
    <t xml:space="preserve">Выполним логическую операцию  конъюнкции и так как она истинна только в случае истинности всех составляющих,а в противном случае ложна то получаем результат. </t>
  </si>
  <si>
    <t>1 &amp; B=1</t>
  </si>
  <si>
    <t>A v B</t>
  </si>
  <si>
    <t>Первым выполним операцию конъюнкции .</t>
  </si>
  <si>
    <t>Выполним логическую операцию  конъюнкции и так как она истинна только в случае истинности всех составляющих,а в противном случае ложна то получаем результат.</t>
  </si>
  <si>
    <t>Таким способом избавимся от отрицания A.</t>
  </si>
  <si>
    <t>A &amp; (C V ¬B)</t>
  </si>
  <si>
    <t>A &amp; (A V B) =A</t>
  </si>
  <si>
    <t>Применим закон полглощения:</t>
  </si>
  <si>
    <t xml:space="preserve"> (A&amp; ¬B) V ( B &amp; C ) V (¬A &amp; ¬B)</t>
  </si>
  <si>
    <t xml:space="preserve"> ¬B V (B &amp; C)</t>
  </si>
  <si>
    <t>( ¬B V B) &amp; ( ¬B V C)</t>
  </si>
  <si>
    <t>1 &amp;( ¬B V C)</t>
  </si>
  <si>
    <t>¬B V C</t>
  </si>
  <si>
    <t>Первым действием мы использовали закон исключения по отношению к НЕ B, и получили  (A&amp; ¬B) V(¬A &amp; ¬B)= ¬B</t>
  </si>
  <si>
    <t>Потом использовали дистрибутивный закон, получили  ¬B V (B &amp; C)=( ¬B V B) &amp; ( ¬B V C)</t>
  </si>
  <si>
    <t>Мы увидели переменную B и ее отрицаение в одной скобке, применив закон исключения третьего получили</t>
  </si>
  <si>
    <t>( ¬B V B)=1</t>
  </si>
  <si>
    <t>Использовали закон исключения констанат:1 &amp; A=A</t>
  </si>
  <si>
    <t>Получли :1 &amp;( ¬B V C)=¬B V C</t>
  </si>
  <si>
    <t xml:space="preserve">Под упрощением формулы, не содержащей операций импликации и эквиваленции, понимают равносильное преобразование, </t>
  </si>
  <si>
    <t xml:space="preserve">приводящее к формуле, которая либо содержит по сравнению с исходной </t>
  </si>
  <si>
    <t>меньшее число операций конъюнкции и дизъюнкции и не содержит отрицаний неэлементарных формул, либо содержит меньшее число вхождений переменных.</t>
  </si>
  <si>
    <t>Правила преобразования:</t>
  </si>
  <si>
    <t>1) В данной функции заменить все сложные операции на конъюнкцию, дизъюнкцию, отрицание.</t>
  </si>
  <si>
    <t>2) Заменить инверсию сложных выражений на конъюнкцию, дизъюнкцию, отрицание, используя законы де Моргана.</t>
  </si>
  <si>
    <t xml:space="preserve">3) Избавиться от знаков двойного (тройного и т.д.) отрицания. </t>
  </si>
  <si>
    <t>4) Применить, если нужно, к операциям конъюнкции и дизъюнкции свойства дистрибутивности и формулы поглощения.</t>
  </si>
  <si>
    <t>??</t>
  </si>
  <si>
    <t>Неправильно!</t>
  </si>
  <si>
    <t>???</t>
  </si>
  <si>
    <t>Исправлено:</t>
  </si>
  <si>
    <t>Таким способом избавимся от отрицания A либо от его импликации.</t>
  </si>
  <si>
    <t>Далее у нас логическая операция конъюнкция, ответ будет зависить от B.</t>
  </si>
  <si>
    <r>
      <t xml:space="preserve">Выполним логическую операцию  дизъюнкции </t>
    </r>
    <r>
      <rPr>
        <sz val="11"/>
        <color rgb="FFFF0000"/>
        <rFont val="Calibri"/>
        <family val="2"/>
        <charset val="204"/>
        <scheme val="minor"/>
      </rPr>
      <t>которая в скобках (откуда скобки?)</t>
    </r>
    <r>
      <rPr>
        <sz val="11"/>
        <color theme="1"/>
        <rFont val="Calibri"/>
        <family val="2"/>
        <scheme val="minor"/>
      </rPr>
      <t xml:space="preserve"> то получаем истинну.</t>
    </r>
  </si>
  <si>
    <t>Исправлено 2:</t>
  </si>
  <si>
    <t>Решение которое было в той версии отчета:</t>
  </si>
  <si>
    <t xml:space="preserve">1)(А v ¬A) &amp; (А v B)  </t>
  </si>
  <si>
    <t xml:space="preserve">2)1 &amp; А v B </t>
  </si>
  <si>
    <t>3)А v B</t>
  </si>
  <si>
    <t xml:space="preserve">1)По закону дистрибутивности A v ¬A &amp; B = (А v ¬A) &amp; (А v B)  </t>
  </si>
  <si>
    <t xml:space="preserve">2)По закону исключенного третьего (А v ¬A) &amp; (А v B)  = 1 &amp; А v B </t>
  </si>
  <si>
    <t>3)По закону исключения констант получим: А v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</si>
</sst>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0" fillId="0" borderId="1" xfId="0" applyBorder="1"/>
    <xf numFmtId="0" fontId="6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6" fillId="0" borderId="0" xfId="0" applyFont="1" applyBorder="1"/>
    <xf numFmtId="0" fontId="3" fillId="0" borderId="1" xfId="0" applyFont="1" applyBorder="1"/>
    <xf numFmtId="0" fontId="9" fillId="0" borderId="0" xfId="0" applyFont="1"/>
    <xf numFmtId="0" fontId="10" fillId="0" borderId="0" xfId="0" applyFont="1" applyFill="1" applyAlignment="1">
      <alignment horizontal="left" vertical="center" readingOrder="1"/>
    </xf>
    <xf numFmtId="0" fontId="10" fillId="0" borderId="0" xfId="0" applyFont="1" applyAlignment="1">
      <alignment horizontal="left" vertical="center" readingOrder="1"/>
    </xf>
    <xf numFmtId="0" fontId="0" fillId="2" borderId="1" xfId="0" applyFill="1" applyBorder="1"/>
    <xf numFmtId="0" fontId="2" fillId="0" borderId="0" xfId="0" applyFont="1"/>
    <xf numFmtId="0" fontId="0" fillId="3" borderId="1" xfId="0" applyFill="1" applyBorder="1"/>
    <xf numFmtId="0" fontId="0" fillId="3" borderId="0" xfId="0" applyFill="1" applyBorder="1"/>
    <xf numFmtId="0" fontId="0" fillId="0" borderId="2" xfId="0" applyBorder="1"/>
    <xf numFmtId="0" fontId="0" fillId="2" borderId="3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5" borderId="1" xfId="0" applyFill="1" applyBorder="1"/>
    <xf numFmtId="0" fontId="6" fillId="4" borderId="0" xfId="0" applyFont="1" applyFill="1"/>
    <xf numFmtId="0" fontId="0" fillId="6" borderId="0" xfId="0" applyFill="1"/>
    <xf numFmtId="0" fontId="6" fillId="6" borderId="0" xfId="0" applyFont="1" applyFill="1"/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39"/>
  <sheetViews>
    <sheetView topLeftCell="A7" zoomScale="89" zoomScaleNormal="89" workbookViewId="0">
      <selection activeCell="X16" sqref="X16"/>
    </sheetView>
  </sheetViews>
  <sheetFormatPr defaultRowHeight="15" x14ac:dyDescent="0.25"/>
  <cols>
    <col min="8" max="8" width="1.140625" customWidth="1"/>
    <col min="9" max="9" width="6.28515625" hidden="1" customWidth="1"/>
    <col min="10" max="12" width="9.140625" hidden="1" customWidth="1"/>
    <col min="13" max="13" width="2.28515625" hidden="1" customWidth="1"/>
    <col min="14" max="18" width="9.140625" hidden="1" customWidth="1"/>
  </cols>
  <sheetData>
    <row r="1" spans="1:18" ht="15" customHeight="1" x14ac:dyDescent="0.25">
      <c r="A1" s="30" t="s">
        <v>0</v>
      </c>
      <c r="B1" s="30"/>
      <c r="C1" s="30"/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30"/>
      <c r="B2" s="30"/>
      <c r="C2" s="30"/>
      <c r="D2" s="30"/>
      <c r="E2" s="30"/>
      <c r="F2" s="30"/>
      <c r="G2" s="30"/>
      <c r="H2" s="30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30"/>
      <c r="B3" s="30"/>
      <c r="C3" s="30"/>
      <c r="D3" s="30"/>
      <c r="E3" s="30"/>
      <c r="F3" s="30"/>
      <c r="G3" s="30"/>
      <c r="H3" s="30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30"/>
      <c r="B4" s="30"/>
      <c r="C4" s="30"/>
      <c r="D4" s="30"/>
      <c r="E4" s="30"/>
      <c r="F4" s="30"/>
      <c r="G4" s="30"/>
      <c r="H4" s="30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30"/>
      <c r="B5" s="30"/>
      <c r="C5" s="30"/>
      <c r="D5" s="30"/>
      <c r="E5" s="30"/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30"/>
      <c r="B6" s="30"/>
      <c r="C6" s="30"/>
      <c r="D6" s="30"/>
      <c r="E6" s="30"/>
      <c r="F6" s="30"/>
      <c r="G6" s="30"/>
      <c r="H6" s="30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30"/>
      <c r="B7" s="30"/>
      <c r="C7" s="30"/>
      <c r="D7" s="30"/>
      <c r="E7" s="30"/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30"/>
      <c r="B8" s="30"/>
      <c r="C8" s="30"/>
      <c r="D8" s="30"/>
      <c r="E8" s="30"/>
      <c r="F8" s="30"/>
      <c r="G8" s="30"/>
      <c r="H8" s="30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30"/>
      <c r="B9" s="30"/>
      <c r="C9" s="30"/>
      <c r="D9" s="30"/>
      <c r="E9" s="30"/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30"/>
      <c r="B10" s="30"/>
      <c r="C10" s="30"/>
      <c r="D10" s="30"/>
      <c r="E10" s="30"/>
      <c r="F10" s="30"/>
      <c r="G10" s="30"/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30"/>
      <c r="B11" s="30"/>
      <c r="C11" s="30"/>
      <c r="D11" s="30"/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30"/>
      <c r="B12" s="30"/>
      <c r="C12" s="30"/>
      <c r="D12" s="30"/>
      <c r="E12" s="30"/>
      <c r="F12" s="30"/>
      <c r="G12" s="30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30"/>
      <c r="B13" s="30"/>
      <c r="C13" s="30"/>
      <c r="D13" s="30"/>
      <c r="E13" s="30"/>
      <c r="F13" s="30"/>
      <c r="G13" s="30"/>
      <c r="H13" s="30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30"/>
      <c r="B14" s="30"/>
      <c r="C14" s="30"/>
      <c r="D14" s="30"/>
      <c r="E14" s="30"/>
      <c r="F14" s="30"/>
      <c r="G14" s="30"/>
      <c r="H14" s="30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30"/>
      <c r="B15" s="30"/>
      <c r="C15" s="30"/>
      <c r="D15" s="30"/>
      <c r="E15" s="30"/>
      <c r="F15" s="30"/>
      <c r="G15" s="30"/>
      <c r="H15" s="30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30"/>
      <c r="B16" s="30"/>
      <c r="C16" s="30"/>
      <c r="D16" s="30"/>
      <c r="E16" s="30"/>
      <c r="F16" s="30"/>
      <c r="G16" s="30"/>
      <c r="H16" s="30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30"/>
      <c r="B17" s="30"/>
      <c r="C17" s="30"/>
      <c r="D17" s="30"/>
      <c r="E17" s="30"/>
      <c r="F17" s="30"/>
      <c r="G17" s="30"/>
      <c r="H17" s="30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30"/>
      <c r="B18" s="30"/>
      <c r="C18" s="30"/>
      <c r="D18" s="30"/>
      <c r="E18" s="30"/>
      <c r="F18" s="30"/>
      <c r="G18" s="30"/>
      <c r="H18" s="30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30"/>
      <c r="B19" s="30"/>
      <c r="C19" s="30"/>
      <c r="D19" s="30"/>
      <c r="E19" s="30"/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30"/>
      <c r="B20" s="30"/>
      <c r="C20" s="30"/>
      <c r="D20" s="30"/>
      <c r="E20" s="30"/>
      <c r="F20" s="30"/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30"/>
      <c r="B21" s="30"/>
      <c r="C21" s="30"/>
      <c r="D21" s="30"/>
      <c r="E21" s="30"/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30"/>
      <c r="B22" s="30"/>
      <c r="C22" s="30"/>
      <c r="D22" s="30"/>
      <c r="E22" s="30"/>
      <c r="F22" s="30"/>
      <c r="G22" s="30"/>
      <c r="H22" s="30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30"/>
      <c r="B23" s="30"/>
      <c r="C23" s="30"/>
      <c r="D23" s="30"/>
      <c r="E23" s="30"/>
      <c r="F23" s="30"/>
      <c r="G23" s="30"/>
      <c r="H23" s="30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30"/>
      <c r="B24" s="30"/>
      <c r="C24" s="30"/>
      <c r="D24" s="30"/>
      <c r="E24" s="30"/>
      <c r="F24" s="30"/>
      <c r="G24" s="30"/>
      <c r="H24" s="30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30"/>
      <c r="B25" s="30"/>
      <c r="C25" s="30"/>
      <c r="D25" s="30"/>
      <c r="E25" s="30"/>
      <c r="F25" s="30"/>
      <c r="G25" s="30"/>
      <c r="H25" s="30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30"/>
      <c r="B26" s="30"/>
      <c r="C26" s="30"/>
      <c r="D26" s="30"/>
      <c r="E26" s="30"/>
      <c r="F26" s="30"/>
      <c r="G26" s="30"/>
      <c r="H26" s="30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30"/>
      <c r="B27" s="30"/>
      <c r="C27" s="30"/>
      <c r="D27" s="30"/>
      <c r="E27" s="30"/>
      <c r="F27" s="30"/>
      <c r="G27" s="30"/>
      <c r="H27" s="30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30"/>
      <c r="B28" s="30"/>
      <c r="C28" s="30"/>
      <c r="D28" s="30"/>
      <c r="E28" s="30"/>
      <c r="F28" s="30"/>
      <c r="G28" s="30"/>
      <c r="H28" s="30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mergeCells count="1">
    <mergeCell ref="A1:H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J16"/>
  <sheetViews>
    <sheetView workbookViewId="0">
      <selection activeCell="E15" sqref="E15"/>
    </sheetView>
  </sheetViews>
  <sheetFormatPr defaultRowHeight="15" x14ac:dyDescent="0.25"/>
  <sheetData>
    <row r="1" spans="1:10" x14ac:dyDescent="0.25">
      <c r="A1" s="3" t="s">
        <v>52</v>
      </c>
    </row>
    <row r="2" spans="1:10" ht="17.25" customHeight="1" x14ac:dyDescent="0.25">
      <c r="A2" s="3" t="s">
        <v>4</v>
      </c>
      <c r="C2" s="35" t="s">
        <v>54</v>
      </c>
      <c r="D2" s="35"/>
      <c r="E2" s="35"/>
    </row>
    <row r="3" spans="1:10" x14ac:dyDescent="0.25">
      <c r="C3" t="s">
        <v>55</v>
      </c>
    </row>
    <row r="4" spans="1:10" x14ac:dyDescent="0.25">
      <c r="A4" s="3" t="s">
        <v>2</v>
      </c>
      <c r="C4" t="s">
        <v>53</v>
      </c>
    </row>
    <row r="5" spans="1:10" x14ac:dyDescent="0.25">
      <c r="A5" s="3" t="s">
        <v>27</v>
      </c>
      <c r="H5" s="3"/>
    </row>
    <row r="6" spans="1:10" x14ac:dyDescent="0.25">
      <c r="A6" s="4" t="s">
        <v>7</v>
      </c>
      <c r="B6" s="4" t="s">
        <v>28</v>
      </c>
      <c r="C6" s="4" t="s">
        <v>56</v>
      </c>
      <c r="D6" s="4" t="s">
        <v>57</v>
      </c>
      <c r="E6" s="17" t="s">
        <v>58</v>
      </c>
      <c r="F6" s="17" t="s">
        <v>59</v>
      </c>
      <c r="H6" s="3" t="s">
        <v>8</v>
      </c>
      <c r="J6" t="s">
        <v>147</v>
      </c>
    </row>
    <row r="7" spans="1:10" x14ac:dyDescent="0.25">
      <c r="A7" s="4">
        <v>0</v>
      </c>
      <c r="B7" s="4">
        <v>0</v>
      </c>
      <c r="C7" s="4">
        <f>IF(NOT(A7),1,0)</f>
        <v>1</v>
      </c>
      <c r="D7" s="4">
        <f>IF(NOT(B7),1,0)</f>
        <v>1</v>
      </c>
      <c r="E7" s="17">
        <f>(IF(AND(A7,B7),0,1))</f>
        <v>1</v>
      </c>
      <c r="F7" s="17">
        <f>IF(OR(C7,D7),1,0)</f>
        <v>1</v>
      </c>
      <c r="J7" t="s">
        <v>148</v>
      </c>
    </row>
    <row r="8" spans="1:10" x14ac:dyDescent="0.25">
      <c r="A8" s="4">
        <v>0</v>
      </c>
      <c r="B8" s="4">
        <v>1</v>
      </c>
      <c r="C8" s="4">
        <f t="shared" ref="C8:C10" si="0">IF(NOT(A8),1,0)</f>
        <v>1</v>
      </c>
      <c r="D8" s="4">
        <f t="shared" ref="D8:D10" si="1">IF(NOT(B8),1,0)</f>
        <v>0</v>
      </c>
      <c r="E8" s="17">
        <f t="shared" ref="E8:E10" si="2">(IF(AND(A8,B8),0,1))</f>
        <v>1</v>
      </c>
      <c r="F8" s="17">
        <f t="shared" ref="F8:F10" si="3">IF(OR(C8,D8),1,0)</f>
        <v>1</v>
      </c>
      <c r="J8" t="s">
        <v>149</v>
      </c>
    </row>
    <row r="9" spans="1:10" x14ac:dyDescent="0.25">
      <c r="A9" s="4">
        <v>1</v>
      </c>
      <c r="B9" s="4">
        <v>0</v>
      </c>
      <c r="C9" s="4">
        <f t="shared" si="0"/>
        <v>0</v>
      </c>
      <c r="D9" s="4">
        <f t="shared" si="1"/>
        <v>1</v>
      </c>
      <c r="E9" s="17">
        <f t="shared" si="2"/>
        <v>1</v>
      </c>
      <c r="F9" s="17">
        <f t="shared" si="3"/>
        <v>1</v>
      </c>
      <c r="J9" t="s">
        <v>150</v>
      </c>
    </row>
    <row r="10" spans="1:10" x14ac:dyDescent="0.25">
      <c r="A10" s="4">
        <v>1</v>
      </c>
      <c r="B10" s="4">
        <v>1</v>
      </c>
      <c r="C10" s="4">
        <f t="shared" si="0"/>
        <v>0</v>
      </c>
      <c r="D10" s="4">
        <f t="shared" si="1"/>
        <v>0</v>
      </c>
      <c r="E10" s="17">
        <f t="shared" si="2"/>
        <v>0</v>
      </c>
      <c r="F10" s="17">
        <f t="shared" si="3"/>
        <v>0</v>
      </c>
    </row>
    <row r="12" spans="1:10" x14ac:dyDescent="0.25">
      <c r="A12" s="4" t="s">
        <v>7</v>
      </c>
      <c r="B12" s="4" t="s">
        <v>28</v>
      </c>
      <c r="C12" s="4" t="s">
        <v>56</v>
      </c>
      <c r="D12" s="4" t="s">
        <v>57</v>
      </c>
      <c r="E12" s="17" t="s">
        <v>60</v>
      </c>
      <c r="F12" s="17" t="s">
        <v>61</v>
      </c>
      <c r="H12" s="3"/>
    </row>
    <row r="13" spans="1:10" x14ac:dyDescent="0.25">
      <c r="A13" s="4">
        <v>0</v>
      </c>
      <c r="B13" s="4">
        <v>0</v>
      </c>
      <c r="C13" s="4">
        <f>IF(NOT(A13),1,0)</f>
        <v>1</v>
      </c>
      <c r="D13" s="4">
        <f>IF(NOT(B13),1,0)</f>
        <v>1</v>
      </c>
      <c r="E13" s="17">
        <f>(IF(OR(A13,B13),0,1))</f>
        <v>1</v>
      </c>
      <c r="F13" s="17">
        <f>IF(AND(C13,D13),1,0)</f>
        <v>1</v>
      </c>
    </row>
    <row r="14" spans="1:10" x14ac:dyDescent="0.25">
      <c r="A14" s="4">
        <v>0</v>
      </c>
      <c r="B14" s="4">
        <v>1</v>
      </c>
      <c r="C14" s="4">
        <f t="shared" ref="C14:C16" si="4">IF(NOT(A14),1,0)</f>
        <v>1</v>
      </c>
      <c r="D14" s="4">
        <f t="shared" ref="D14:D16" si="5">IF(NOT(B14),1,0)</f>
        <v>0</v>
      </c>
      <c r="E14" s="17">
        <f t="shared" ref="E14:E16" si="6">(IF(OR(A14,B14),0,1))</f>
        <v>0</v>
      </c>
      <c r="F14" s="17">
        <f t="shared" ref="F14:F16" si="7">IF(AND(C14,D14),1,0)</f>
        <v>0</v>
      </c>
    </row>
    <row r="15" spans="1:10" x14ac:dyDescent="0.25">
      <c r="A15" s="4">
        <v>1</v>
      </c>
      <c r="B15" s="4">
        <v>0</v>
      </c>
      <c r="C15" s="4">
        <f t="shared" si="4"/>
        <v>0</v>
      </c>
      <c r="D15" s="4">
        <f t="shared" si="5"/>
        <v>1</v>
      </c>
      <c r="E15" s="17">
        <f t="shared" si="6"/>
        <v>0</v>
      </c>
      <c r="F15" s="17">
        <f t="shared" si="7"/>
        <v>0</v>
      </c>
    </row>
    <row r="16" spans="1:10" x14ac:dyDescent="0.25">
      <c r="A16" s="4">
        <v>1</v>
      </c>
      <c r="B16" s="4">
        <v>1</v>
      </c>
      <c r="C16" s="4">
        <f t="shared" si="4"/>
        <v>0</v>
      </c>
      <c r="D16" s="4">
        <f t="shared" si="5"/>
        <v>0</v>
      </c>
      <c r="E16" s="17">
        <f t="shared" si="6"/>
        <v>0</v>
      </c>
      <c r="F16" s="17">
        <f t="shared" si="7"/>
        <v>0</v>
      </c>
    </row>
  </sheetData>
  <mergeCells count="1">
    <mergeCell ref="C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T9"/>
  <sheetViews>
    <sheetView workbookViewId="0">
      <selection activeCell="E7" sqref="E7"/>
    </sheetView>
  </sheetViews>
  <sheetFormatPr defaultRowHeight="15" x14ac:dyDescent="0.25"/>
  <sheetData>
    <row r="1" spans="1:20" x14ac:dyDescent="0.25">
      <c r="A1" s="3" t="s">
        <v>62</v>
      </c>
    </row>
    <row r="2" spans="1:20" ht="16.5" customHeight="1" x14ac:dyDescent="0.25">
      <c r="A2" s="3" t="s">
        <v>4</v>
      </c>
      <c r="C2" s="8" t="s">
        <v>64</v>
      </c>
    </row>
    <row r="3" spans="1:20" x14ac:dyDescent="0.25">
      <c r="C3" t="s">
        <v>63</v>
      </c>
    </row>
    <row r="4" spans="1:20" ht="17.25" customHeight="1" x14ac:dyDescent="0.25">
      <c r="A4" s="3" t="s">
        <v>2</v>
      </c>
      <c r="C4" s="35" t="s">
        <v>151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</row>
    <row r="5" spans="1:20" x14ac:dyDescent="0.25">
      <c r="A5" s="3" t="s">
        <v>27</v>
      </c>
    </row>
    <row r="6" spans="1:20" x14ac:dyDescent="0.25">
      <c r="A6" s="4" t="s">
        <v>65</v>
      </c>
      <c r="B6" s="4" t="s">
        <v>66</v>
      </c>
      <c r="C6" s="10"/>
      <c r="D6" s="4" t="s">
        <v>65</v>
      </c>
      <c r="E6" s="4" t="s">
        <v>67</v>
      </c>
    </row>
    <row r="7" spans="1:20" x14ac:dyDescent="0.25">
      <c r="A7" s="4">
        <v>0</v>
      </c>
      <c r="B7" s="4">
        <f>IF(OR(A7,A7),1,0)</f>
        <v>0</v>
      </c>
      <c r="C7" s="10"/>
      <c r="D7" s="4">
        <v>0</v>
      </c>
      <c r="E7" s="4">
        <f>IF(AND(D7,D7),1,0)</f>
        <v>0</v>
      </c>
    </row>
    <row r="8" spans="1:20" x14ac:dyDescent="0.25">
      <c r="A8" s="4">
        <v>1</v>
      </c>
      <c r="B8" s="4">
        <f>IF(OR(A8,A8),1,0)</f>
        <v>1</v>
      </c>
      <c r="C8" s="10"/>
      <c r="D8" s="4">
        <v>1</v>
      </c>
      <c r="E8" s="4">
        <f>IF(AND(D8,D8),1,0)</f>
        <v>1</v>
      </c>
    </row>
    <row r="9" spans="1:20" x14ac:dyDescent="0.25">
      <c r="A9" s="3" t="s">
        <v>8</v>
      </c>
      <c r="C9" t="s">
        <v>152</v>
      </c>
    </row>
  </sheetData>
  <mergeCells count="1">
    <mergeCell ref="C4:T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20"/>
  <sheetViews>
    <sheetView topLeftCell="A2" workbookViewId="0">
      <selection activeCell="M2" sqref="M2"/>
    </sheetView>
  </sheetViews>
  <sheetFormatPr defaultRowHeight="15" x14ac:dyDescent="0.25"/>
  <sheetData>
    <row r="1" spans="1:11" x14ac:dyDescent="0.25">
      <c r="A1" s="3" t="s">
        <v>68</v>
      </c>
    </row>
    <row r="2" spans="1:11" x14ac:dyDescent="0.25">
      <c r="A2" s="3" t="s">
        <v>4</v>
      </c>
      <c r="C2" t="s">
        <v>69</v>
      </c>
      <c r="E2" t="s">
        <v>71</v>
      </c>
    </row>
    <row r="3" spans="1:11" x14ac:dyDescent="0.25">
      <c r="C3" t="s">
        <v>70</v>
      </c>
      <c r="E3" t="s">
        <v>72</v>
      </c>
    </row>
    <row r="4" spans="1:11" x14ac:dyDescent="0.25">
      <c r="A4" s="3"/>
    </row>
    <row r="5" spans="1:11" x14ac:dyDescent="0.25">
      <c r="A5" s="3" t="s">
        <v>27</v>
      </c>
    </row>
    <row r="6" spans="1:11" x14ac:dyDescent="0.25">
      <c r="A6" s="4" t="s">
        <v>65</v>
      </c>
      <c r="B6" s="4" t="s">
        <v>73</v>
      </c>
      <c r="D6" s="4" t="s">
        <v>65</v>
      </c>
      <c r="E6" s="4" t="s">
        <v>74</v>
      </c>
      <c r="G6" s="4" t="s">
        <v>65</v>
      </c>
      <c r="H6" s="4" t="s">
        <v>75</v>
      </c>
      <c r="J6" s="4" t="s">
        <v>65</v>
      </c>
      <c r="K6" s="4" t="s">
        <v>76</v>
      </c>
    </row>
    <row r="7" spans="1:11" x14ac:dyDescent="0.25">
      <c r="A7" s="4">
        <v>0</v>
      </c>
      <c r="B7" s="4">
        <f>IF(OR(A7,1),1,0)</f>
        <v>1</v>
      </c>
      <c r="D7" s="4">
        <v>0</v>
      </c>
      <c r="E7" s="4">
        <f>IF(OR(D7,0),1,0)</f>
        <v>0</v>
      </c>
      <c r="G7" s="4">
        <v>0</v>
      </c>
      <c r="H7" s="4">
        <f>IF(AND(G7,1),1,0)</f>
        <v>0</v>
      </c>
      <c r="J7" s="4">
        <v>0</v>
      </c>
      <c r="K7" s="4">
        <f>IF(AND(J7,0),1,0)</f>
        <v>0</v>
      </c>
    </row>
    <row r="8" spans="1:11" x14ac:dyDescent="0.25">
      <c r="A8" s="4">
        <v>1</v>
      </c>
      <c r="B8" s="4">
        <f>IF(OR(A8,1),1,0)</f>
        <v>1</v>
      </c>
      <c r="D8" s="4">
        <v>1</v>
      </c>
      <c r="E8" s="4">
        <f>IF(OR(D8,0),1,0)</f>
        <v>1</v>
      </c>
      <c r="G8" s="4">
        <v>1</v>
      </c>
      <c r="H8" s="4">
        <f>IF(AND(G8,1),1,0)</f>
        <v>1</v>
      </c>
      <c r="J8" s="4">
        <v>1</v>
      </c>
      <c r="K8" s="4">
        <f>IF(AND(J8,0),1,0)</f>
        <v>0</v>
      </c>
    </row>
    <row r="9" spans="1:11" x14ac:dyDescent="0.25">
      <c r="A9" s="3" t="s">
        <v>8</v>
      </c>
    </row>
    <row r="10" spans="1:11" x14ac:dyDescent="0.25">
      <c r="A10" s="11" t="s">
        <v>137</v>
      </c>
    </row>
    <row r="11" spans="1:11" x14ac:dyDescent="0.25">
      <c r="A11" s="11" t="s">
        <v>138</v>
      </c>
    </row>
    <row r="13" spans="1:11" x14ac:dyDescent="0.25">
      <c r="A13" t="s">
        <v>139</v>
      </c>
    </row>
    <row r="14" spans="1:11" x14ac:dyDescent="0.25">
      <c r="A14" t="s">
        <v>143</v>
      </c>
    </row>
    <row r="16" spans="1:11" x14ac:dyDescent="0.25">
      <c r="A16" t="s">
        <v>141</v>
      </c>
    </row>
    <row r="17" spans="1:1" x14ac:dyDescent="0.25">
      <c r="A17" t="s">
        <v>143</v>
      </c>
    </row>
    <row r="19" spans="1:1" x14ac:dyDescent="0.25">
      <c r="A19" t="s">
        <v>142</v>
      </c>
    </row>
    <row r="20" spans="1:1" x14ac:dyDescent="0.25">
      <c r="A20" t="s">
        <v>140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H16"/>
  <sheetViews>
    <sheetView showFormulas="1" workbookViewId="0">
      <selection activeCell="D8" sqref="D8"/>
    </sheetView>
  </sheetViews>
  <sheetFormatPr defaultRowHeight="15" x14ac:dyDescent="0.25"/>
  <cols>
    <col min="4" max="4" width="10.42578125" customWidth="1"/>
  </cols>
  <sheetData>
    <row r="1" spans="1:8" x14ac:dyDescent="0.25">
      <c r="A1" s="3" t="s">
        <v>78</v>
      </c>
    </row>
    <row r="2" spans="1:8" x14ac:dyDescent="0.25">
      <c r="A2" s="3" t="s">
        <v>4</v>
      </c>
      <c r="C2" t="s">
        <v>81</v>
      </c>
    </row>
    <row r="3" spans="1:8" x14ac:dyDescent="0.25">
      <c r="C3" t="s">
        <v>82</v>
      </c>
    </row>
    <row r="4" spans="1:8" x14ac:dyDescent="0.25">
      <c r="A4" s="3" t="s">
        <v>27</v>
      </c>
    </row>
    <row r="5" spans="1:8" x14ac:dyDescent="0.25">
      <c r="A5" s="17" t="s">
        <v>65</v>
      </c>
      <c r="B5" s="4" t="s">
        <v>83</v>
      </c>
      <c r="C5" s="4" t="s">
        <v>84</v>
      </c>
      <c r="D5" s="17" t="s">
        <v>85</v>
      </c>
      <c r="F5" s="3" t="s">
        <v>8</v>
      </c>
      <c r="H5" t="s">
        <v>156</v>
      </c>
    </row>
    <row r="6" spans="1:8" x14ac:dyDescent="0.25">
      <c r="A6" s="17">
        <v>0</v>
      </c>
      <c r="B6" s="4">
        <v>0</v>
      </c>
      <c r="C6" s="4">
        <f>IF(AND(A6,B6),1,0)</f>
        <v>0</v>
      </c>
      <c r="D6" s="17">
        <f>IF(OR(A6,C6),1,0)</f>
        <v>0</v>
      </c>
      <c r="H6" t="s">
        <v>157</v>
      </c>
    </row>
    <row r="7" spans="1:8" x14ac:dyDescent="0.25">
      <c r="A7" s="17">
        <v>0</v>
      </c>
      <c r="B7" s="4">
        <v>1</v>
      </c>
      <c r="C7" s="4">
        <f t="shared" ref="C7:C9" si="0">IF(AND(A7,B7),1,0)</f>
        <v>0</v>
      </c>
      <c r="D7" s="17">
        <f t="shared" ref="D7:D9" si="1">IF(OR(A7,C7),1,0)</f>
        <v>0</v>
      </c>
      <c r="H7" t="s">
        <v>153</v>
      </c>
    </row>
    <row r="8" spans="1:8" x14ac:dyDescent="0.25">
      <c r="A8" s="17">
        <v>1</v>
      </c>
      <c r="B8" s="4">
        <v>0</v>
      </c>
      <c r="C8" s="4">
        <f t="shared" si="0"/>
        <v>0</v>
      </c>
      <c r="D8" s="17">
        <f t="shared" si="1"/>
        <v>1</v>
      </c>
      <c r="H8" t="s">
        <v>150</v>
      </c>
    </row>
    <row r="9" spans="1:8" x14ac:dyDescent="0.25">
      <c r="A9" s="17">
        <v>1</v>
      </c>
      <c r="B9" s="4">
        <v>1</v>
      </c>
      <c r="C9" s="4">
        <f t="shared" si="0"/>
        <v>1</v>
      </c>
      <c r="D9" s="17">
        <f t="shared" si="1"/>
        <v>1</v>
      </c>
    </row>
    <row r="12" spans="1:8" x14ac:dyDescent="0.25">
      <c r="A12" s="17" t="s">
        <v>65</v>
      </c>
      <c r="B12" s="4" t="s">
        <v>83</v>
      </c>
      <c r="C12" s="4" t="s">
        <v>86</v>
      </c>
      <c r="D12" s="17" t="s">
        <v>87</v>
      </c>
      <c r="F12" s="3"/>
    </row>
    <row r="13" spans="1:8" x14ac:dyDescent="0.25">
      <c r="A13" s="17">
        <v>0</v>
      </c>
      <c r="B13" s="4">
        <v>0</v>
      </c>
      <c r="C13" s="4">
        <f>IF(OR(A13,B13),1,0)</f>
        <v>0</v>
      </c>
      <c r="D13" s="17">
        <f>IF(AND(A13,C13),1,0)</f>
        <v>0</v>
      </c>
    </row>
    <row r="14" spans="1:8" x14ac:dyDescent="0.25">
      <c r="A14" s="17">
        <v>0</v>
      </c>
      <c r="B14" s="4">
        <v>1</v>
      </c>
      <c r="C14" s="4">
        <f t="shared" ref="C14:C16" si="2">IF(OR(A14,B14),1,0)</f>
        <v>1</v>
      </c>
      <c r="D14" s="17">
        <f t="shared" ref="D14:D16" si="3">IF(AND(A14,C14),1,0)</f>
        <v>0</v>
      </c>
    </row>
    <row r="15" spans="1:8" x14ac:dyDescent="0.25">
      <c r="A15" s="17">
        <v>1</v>
      </c>
      <c r="B15" s="4">
        <v>0</v>
      </c>
      <c r="C15" s="4">
        <f t="shared" si="2"/>
        <v>1</v>
      </c>
      <c r="D15" s="17">
        <f t="shared" si="3"/>
        <v>1</v>
      </c>
    </row>
    <row r="16" spans="1:8" x14ac:dyDescent="0.25">
      <c r="A16" s="17">
        <v>1</v>
      </c>
      <c r="B16" s="4">
        <v>1</v>
      </c>
      <c r="C16" s="4">
        <f t="shared" si="2"/>
        <v>1</v>
      </c>
      <c r="D16" s="17">
        <f t="shared" si="3"/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D11"/>
  <sheetViews>
    <sheetView workbookViewId="0">
      <selection activeCell="C8" sqref="C8"/>
    </sheetView>
  </sheetViews>
  <sheetFormatPr defaultRowHeight="15" x14ac:dyDescent="0.25"/>
  <sheetData>
    <row r="1" spans="1:4" x14ac:dyDescent="0.25">
      <c r="A1" s="3" t="s">
        <v>79</v>
      </c>
    </row>
    <row r="2" spans="1:4" x14ac:dyDescent="0.25">
      <c r="A2" s="3" t="s">
        <v>4</v>
      </c>
      <c r="C2" t="s">
        <v>96</v>
      </c>
    </row>
    <row r="3" spans="1:4" x14ac:dyDescent="0.25">
      <c r="A3" s="3" t="s">
        <v>2</v>
      </c>
      <c r="C3" s="16" t="s">
        <v>101</v>
      </c>
    </row>
    <row r="4" spans="1:4" x14ac:dyDescent="0.25">
      <c r="A4" s="3" t="s">
        <v>27</v>
      </c>
    </row>
    <row r="5" spans="1:4" x14ac:dyDescent="0.25">
      <c r="A5" s="13" t="s">
        <v>65</v>
      </c>
      <c r="B5" s="4" t="s">
        <v>83</v>
      </c>
      <c r="C5" s="4" t="s">
        <v>97</v>
      </c>
      <c r="D5" s="4" t="s">
        <v>98</v>
      </c>
    </row>
    <row r="6" spans="1:4" x14ac:dyDescent="0.25">
      <c r="A6" s="4">
        <v>0</v>
      </c>
      <c r="B6" s="4">
        <v>0</v>
      </c>
      <c r="C6" s="4">
        <f>IF(AND(A7=1,B7=0),0,1)</f>
        <v>1</v>
      </c>
      <c r="D6" s="4">
        <f>IF(AND(B6=1,A6=0),0,1)</f>
        <v>1</v>
      </c>
    </row>
    <row r="7" spans="1:4" x14ac:dyDescent="0.25">
      <c r="A7" s="4">
        <v>0</v>
      </c>
      <c r="B7" s="4">
        <v>1</v>
      </c>
      <c r="C7" s="4">
        <f t="shared" ref="C7:C9" si="0">IF(AND(A7=1,B7=0),0,1)</f>
        <v>1</v>
      </c>
      <c r="D7" s="4">
        <f t="shared" ref="D7:D9" si="1">IF(AND(B7=1,A7=0),0,1)</f>
        <v>0</v>
      </c>
    </row>
    <row r="8" spans="1:4" x14ac:dyDescent="0.25">
      <c r="A8" s="4">
        <v>1</v>
      </c>
      <c r="B8" s="4">
        <v>0</v>
      </c>
      <c r="C8" s="4">
        <f t="shared" si="0"/>
        <v>0</v>
      </c>
      <c r="D8" s="4">
        <f t="shared" si="1"/>
        <v>1</v>
      </c>
    </row>
    <row r="9" spans="1:4" x14ac:dyDescent="0.25">
      <c r="A9" s="4">
        <v>1</v>
      </c>
      <c r="B9" s="4">
        <v>1</v>
      </c>
      <c r="C9" s="4">
        <f t="shared" si="0"/>
        <v>1</v>
      </c>
      <c r="D9" s="4">
        <f t="shared" si="1"/>
        <v>1</v>
      </c>
    </row>
    <row r="10" spans="1:4" x14ac:dyDescent="0.25">
      <c r="A10" s="3" t="s">
        <v>8</v>
      </c>
      <c r="C10" t="s">
        <v>154</v>
      </c>
    </row>
    <row r="11" spans="1:4" x14ac:dyDescent="0.25">
      <c r="C11" t="s">
        <v>155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J16"/>
  <sheetViews>
    <sheetView showFormulas="1" workbookViewId="0">
      <selection activeCell="F15" sqref="F15"/>
    </sheetView>
  </sheetViews>
  <sheetFormatPr defaultRowHeight="15" x14ac:dyDescent="0.25"/>
  <cols>
    <col min="6" max="6" width="17.140625" customWidth="1"/>
  </cols>
  <sheetData>
    <row r="1" spans="1:10" x14ac:dyDescent="0.25">
      <c r="A1" s="3" t="s">
        <v>77</v>
      </c>
    </row>
    <row r="2" spans="1:10" ht="16.5" customHeight="1" x14ac:dyDescent="0.25">
      <c r="A2" s="3" t="s">
        <v>4</v>
      </c>
      <c r="C2" s="35" t="s">
        <v>88</v>
      </c>
      <c r="D2" s="35"/>
      <c r="E2" s="35"/>
    </row>
    <row r="3" spans="1:10" x14ac:dyDescent="0.25">
      <c r="C3" t="s">
        <v>89</v>
      </c>
    </row>
    <row r="4" spans="1:10" x14ac:dyDescent="0.25">
      <c r="A4" s="3" t="s">
        <v>27</v>
      </c>
    </row>
    <row r="5" spans="1:10" x14ac:dyDescent="0.25">
      <c r="A5" s="13" t="s">
        <v>65</v>
      </c>
      <c r="B5" s="17" t="s">
        <v>83</v>
      </c>
      <c r="C5" s="4" t="s">
        <v>90</v>
      </c>
      <c r="D5" s="4" t="s">
        <v>91</v>
      </c>
      <c r="E5" s="4" t="s">
        <v>92</v>
      </c>
      <c r="F5" s="17" t="s">
        <v>93</v>
      </c>
      <c r="H5" s="3" t="s">
        <v>8</v>
      </c>
      <c r="J5" t="s">
        <v>159</v>
      </c>
    </row>
    <row r="6" spans="1:10" x14ac:dyDescent="0.25">
      <c r="A6" s="4">
        <v>0</v>
      </c>
      <c r="B6" s="17">
        <v>0</v>
      </c>
      <c r="C6" s="4">
        <f>IF(NOT(A6),1,0)</f>
        <v>1</v>
      </c>
      <c r="D6" s="4">
        <f>IF(AND(A6,B6),1,0)</f>
        <v>0</v>
      </c>
      <c r="E6" s="4">
        <f>IF(AND(C6,B6),1,0)</f>
        <v>0</v>
      </c>
      <c r="F6" s="17">
        <f>IF(OR(D6,E6),1,0)</f>
        <v>0</v>
      </c>
      <c r="J6" t="s">
        <v>157</v>
      </c>
    </row>
    <row r="7" spans="1:10" x14ac:dyDescent="0.25">
      <c r="A7" s="4">
        <v>0</v>
      </c>
      <c r="B7" s="17">
        <v>1</v>
      </c>
      <c r="C7" s="4">
        <f t="shared" ref="C7:C9" si="0">IF(NOT(A7),1,0)</f>
        <v>1</v>
      </c>
      <c r="D7" s="4">
        <f t="shared" ref="D7:D9" si="1">IF(AND(A7,B7),1,0)</f>
        <v>0</v>
      </c>
      <c r="E7" s="4">
        <f t="shared" ref="E7:E9" si="2">IF(AND(C7,B7),1,0)</f>
        <v>1</v>
      </c>
      <c r="F7" s="17">
        <f t="shared" ref="F7:F9" si="3">IF(OR(D7,E7),1,0)</f>
        <v>1</v>
      </c>
      <c r="J7" t="s">
        <v>158</v>
      </c>
    </row>
    <row r="8" spans="1:10" x14ac:dyDescent="0.25">
      <c r="A8" s="4">
        <v>1</v>
      </c>
      <c r="B8" s="17">
        <v>0</v>
      </c>
      <c r="C8" s="4">
        <f t="shared" si="0"/>
        <v>0</v>
      </c>
      <c r="D8" s="4">
        <f t="shared" si="1"/>
        <v>0</v>
      </c>
      <c r="E8" s="4">
        <f t="shared" si="2"/>
        <v>0</v>
      </c>
      <c r="F8" s="17">
        <f t="shared" si="3"/>
        <v>0</v>
      </c>
      <c r="J8" t="s">
        <v>150</v>
      </c>
    </row>
    <row r="9" spans="1:10" x14ac:dyDescent="0.25">
      <c r="A9" s="4">
        <v>1</v>
      </c>
      <c r="B9" s="17">
        <v>1</v>
      </c>
      <c r="C9" s="4">
        <f t="shared" si="0"/>
        <v>0</v>
      </c>
      <c r="D9" s="4">
        <f t="shared" si="1"/>
        <v>1</v>
      </c>
      <c r="E9" s="4">
        <f t="shared" si="2"/>
        <v>0</v>
      </c>
      <c r="F9" s="17">
        <f t="shared" si="3"/>
        <v>1</v>
      </c>
    </row>
    <row r="12" spans="1:10" x14ac:dyDescent="0.25">
      <c r="A12" s="13" t="s">
        <v>65</v>
      </c>
      <c r="B12" s="17" t="s">
        <v>83</v>
      </c>
      <c r="C12" s="4" t="s">
        <v>90</v>
      </c>
      <c r="D12" s="4" t="s">
        <v>86</v>
      </c>
      <c r="E12" s="4" t="s">
        <v>94</v>
      </c>
      <c r="F12" s="17" t="s">
        <v>95</v>
      </c>
      <c r="H12" s="3"/>
    </row>
    <row r="13" spans="1:10" x14ac:dyDescent="0.25">
      <c r="A13" s="4">
        <v>0</v>
      </c>
      <c r="B13" s="17">
        <v>0</v>
      </c>
      <c r="C13" s="4">
        <f>IF(NOT(A13),1,0)</f>
        <v>1</v>
      </c>
      <c r="D13" s="4">
        <f>IF(OR(A13,B13),1,0)</f>
        <v>0</v>
      </c>
      <c r="E13" s="4">
        <f>IF(OR(C13,B13),1,0)</f>
        <v>1</v>
      </c>
      <c r="F13" s="17">
        <f>IF(AND(D13,E13),1,0)</f>
        <v>0</v>
      </c>
    </row>
    <row r="14" spans="1:10" x14ac:dyDescent="0.25">
      <c r="A14" s="4">
        <v>0</v>
      </c>
      <c r="B14" s="17">
        <v>1</v>
      </c>
      <c r="C14" s="4">
        <f t="shared" ref="C14:C16" si="4">IF(NOT(A14),1,0)</f>
        <v>1</v>
      </c>
      <c r="D14" s="4">
        <f t="shared" ref="D14:D16" si="5">IF(OR(A14,B14),1,0)</f>
        <v>1</v>
      </c>
      <c r="E14" s="4">
        <f t="shared" ref="E14:E16" si="6">IF(OR(C14,B14),1,0)</f>
        <v>1</v>
      </c>
      <c r="F14" s="17">
        <f t="shared" ref="F14:F16" si="7">IF(AND(D14,E14),1,0)</f>
        <v>1</v>
      </c>
    </row>
    <row r="15" spans="1:10" x14ac:dyDescent="0.25">
      <c r="A15" s="4">
        <v>1</v>
      </c>
      <c r="B15" s="17">
        <v>0</v>
      </c>
      <c r="C15" s="4">
        <f t="shared" si="4"/>
        <v>0</v>
      </c>
      <c r="D15" s="4">
        <f t="shared" si="5"/>
        <v>1</v>
      </c>
      <c r="E15" s="4">
        <f t="shared" si="6"/>
        <v>0</v>
      </c>
      <c r="F15" s="17">
        <f t="shared" si="7"/>
        <v>0</v>
      </c>
    </row>
    <row r="16" spans="1:10" x14ac:dyDescent="0.25">
      <c r="A16" s="4">
        <v>1</v>
      </c>
      <c r="B16" s="17">
        <v>1</v>
      </c>
      <c r="C16" s="4">
        <f t="shared" si="4"/>
        <v>0</v>
      </c>
      <c r="D16" s="4">
        <f t="shared" si="5"/>
        <v>1</v>
      </c>
      <c r="E16" s="4">
        <f t="shared" si="6"/>
        <v>1</v>
      </c>
      <c r="F16" s="17">
        <f t="shared" si="7"/>
        <v>1</v>
      </c>
    </row>
  </sheetData>
  <mergeCells count="1">
    <mergeCell ref="C2: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G18"/>
  <sheetViews>
    <sheetView tabSelected="1" topLeftCell="B1" workbookViewId="0">
      <selection activeCell="D14" sqref="D14"/>
    </sheetView>
  </sheetViews>
  <sheetFormatPr defaultRowHeight="15" x14ac:dyDescent="0.25"/>
  <sheetData>
    <row r="1" spans="1:7" x14ac:dyDescent="0.25">
      <c r="A1" s="3" t="s">
        <v>99</v>
      </c>
    </row>
    <row r="2" spans="1:7" ht="13.5" customHeight="1" x14ac:dyDescent="0.25">
      <c r="A2" s="3" t="s">
        <v>4</v>
      </c>
      <c r="C2" t="s">
        <v>106</v>
      </c>
      <c r="D2" s="8"/>
    </row>
    <row r="3" spans="1:7" x14ac:dyDescent="0.25">
      <c r="C3" t="s">
        <v>110</v>
      </c>
    </row>
    <row r="4" spans="1:7" x14ac:dyDescent="0.25">
      <c r="A4" s="3" t="s">
        <v>2</v>
      </c>
      <c r="C4" s="15" t="s">
        <v>100</v>
      </c>
    </row>
    <row r="5" spans="1:7" x14ac:dyDescent="0.25">
      <c r="A5" s="3" t="s">
        <v>27</v>
      </c>
    </row>
    <row r="6" spans="1:7" x14ac:dyDescent="0.25">
      <c r="A6" s="4" t="s">
        <v>65</v>
      </c>
      <c r="B6" s="4" t="s">
        <v>83</v>
      </c>
      <c r="C6" s="4" t="s">
        <v>103</v>
      </c>
      <c r="D6" s="17" t="s">
        <v>104</v>
      </c>
      <c r="E6" s="17" t="s">
        <v>105</v>
      </c>
      <c r="G6" s="3"/>
    </row>
    <row r="7" spans="1:7" x14ac:dyDescent="0.25">
      <c r="A7" s="4">
        <v>0</v>
      </c>
      <c r="B7" s="4">
        <v>0</v>
      </c>
      <c r="C7" s="4">
        <f>IF(NOT(A7),1,0)</f>
        <v>1</v>
      </c>
      <c r="D7" s="17">
        <f>IF(OR(NOT(A7),B7),1,0)</f>
        <v>1</v>
      </c>
      <c r="E7" s="17">
        <f>IF(OR(C7,B7),1,0)</f>
        <v>1</v>
      </c>
    </row>
    <row r="8" spans="1:7" x14ac:dyDescent="0.25">
      <c r="A8" s="4">
        <v>0</v>
      </c>
      <c r="B8" s="4">
        <v>1</v>
      </c>
      <c r="C8" s="4">
        <f t="shared" ref="C8:C10" si="0">IF(NOT(A8),1,0)</f>
        <v>1</v>
      </c>
      <c r="D8" s="17">
        <f t="shared" ref="D7:D17" si="1">IF(OR(NOT(A8),B8),1,0)</f>
        <v>1</v>
      </c>
      <c r="E8" s="17">
        <f t="shared" ref="E8:E10" si="2">IF(OR(C8,B8),1,0)</f>
        <v>1</v>
      </c>
      <c r="F8" s="14"/>
    </row>
    <row r="9" spans="1:7" x14ac:dyDescent="0.25">
      <c r="A9" s="4">
        <v>1</v>
      </c>
      <c r="B9" s="4">
        <v>0</v>
      </c>
      <c r="C9" s="4">
        <f t="shared" si="0"/>
        <v>0</v>
      </c>
      <c r="D9" s="17">
        <f t="shared" si="1"/>
        <v>0</v>
      </c>
      <c r="E9" s="17">
        <f t="shared" si="2"/>
        <v>0</v>
      </c>
    </row>
    <row r="10" spans="1:7" x14ac:dyDescent="0.25">
      <c r="A10" s="4">
        <v>1</v>
      </c>
      <c r="B10" s="4">
        <v>1</v>
      </c>
      <c r="C10" s="4">
        <f t="shared" si="0"/>
        <v>0</v>
      </c>
      <c r="D10" s="17">
        <f t="shared" si="1"/>
        <v>1</v>
      </c>
      <c r="E10" s="17">
        <f t="shared" si="2"/>
        <v>1</v>
      </c>
    </row>
    <row r="11" spans="1:7" x14ac:dyDescent="0.25">
      <c r="D11" s="20"/>
    </row>
    <row r="12" spans="1:7" x14ac:dyDescent="0.25">
      <c r="D12" s="20"/>
    </row>
    <row r="13" spans="1:7" x14ac:dyDescent="0.25">
      <c r="A13" s="4" t="s">
        <v>65</v>
      </c>
      <c r="B13" s="4" t="s">
        <v>83</v>
      </c>
      <c r="C13" s="21" t="s">
        <v>107</v>
      </c>
      <c r="D13" s="19" t="s">
        <v>104</v>
      </c>
      <c r="E13" s="22" t="s">
        <v>108</v>
      </c>
      <c r="F13" s="17" t="s">
        <v>109</v>
      </c>
      <c r="G13" s="3"/>
    </row>
    <row r="14" spans="1:7" x14ac:dyDescent="0.25">
      <c r="A14" s="4">
        <v>0</v>
      </c>
      <c r="B14" s="4">
        <v>0</v>
      </c>
      <c r="C14" s="21">
        <f>IF(NOT(B14),1,0)</f>
        <v>1</v>
      </c>
      <c r="D14" s="19">
        <f>IF(OR(NOT(A14),B14),1,0)</f>
        <v>1</v>
      </c>
      <c r="E14" s="22">
        <f>IF(NOT(D14),1,0)</f>
        <v>0</v>
      </c>
      <c r="F14" s="17">
        <f>IF(AND(A14,C14),1,0)</f>
        <v>0</v>
      </c>
    </row>
    <row r="15" spans="1:7" x14ac:dyDescent="0.25">
      <c r="A15" s="4">
        <v>0</v>
      </c>
      <c r="B15" s="4">
        <v>1</v>
      </c>
      <c r="C15" s="21">
        <f t="shared" ref="C15:C17" si="3">IF(NOT(B15),1,0)</f>
        <v>0</v>
      </c>
      <c r="D15" s="19">
        <f t="shared" si="1"/>
        <v>1</v>
      </c>
      <c r="E15" s="22">
        <f t="shared" ref="E15:E17" si="4">IF(NOT(D15),1,0)</f>
        <v>0</v>
      </c>
      <c r="F15" s="17">
        <f>IF(AND(A15,C15),1,0)</f>
        <v>0</v>
      </c>
    </row>
    <row r="16" spans="1:7" x14ac:dyDescent="0.25">
      <c r="A16" s="4">
        <v>1</v>
      </c>
      <c r="B16" s="4">
        <v>0</v>
      </c>
      <c r="C16" s="21">
        <f t="shared" si="3"/>
        <v>1</v>
      </c>
      <c r="D16" s="19">
        <f t="shared" si="1"/>
        <v>0</v>
      </c>
      <c r="E16" s="22">
        <f t="shared" si="4"/>
        <v>1</v>
      </c>
      <c r="F16" s="17">
        <f>IF(AND(A16,C16),1,0)</f>
        <v>1</v>
      </c>
    </row>
    <row r="17" spans="1:6" x14ac:dyDescent="0.25">
      <c r="A17" s="4">
        <v>1</v>
      </c>
      <c r="B17" s="4">
        <v>1</v>
      </c>
      <c r="C17" s="21">
        <f t="shared" si="3"/>
        <v>0</v>
      </c>
      <c r="D17" s="19">
        <f t="shared" si="1"/>
        <v>1</v>
      </c>
      <c r="E17" s="22">
        <f t="shared" si="4"/>
        <v>0</v>
      </c>
      <c r="F17" s="17">
        <f>IF(AND(A17,C17),1,0)</f>
        <v>0</v>
      </c>
    </row>
    <row r="18" spans="1:6" x14ac:dyDescent="0.25">
      <c r="D18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J17"/>
  <sheetViews>
    <sheetView showFormulas="1" workbookViewId="0">
      <selection activeCell="H8" sqref="H8"/>
    </sheetView>
  </sheetViews>
  <sheetFormatPr defaultRowHeight="15" x14ac:dyDescent="0.25"/>
  <cols>
    <col min="7" max="7" width="17.7109375" customWidth="1"/>
  </cols>
  <sheetData>
    <row r="1" spans="1:10" x14ac:dyDescent="0.25">
      <c r="A1" s="3" t="s">
        <v>80</v>
      </c>
    </row>
    <row r="2" spans="1:10" x14ac:dyDescent="0.25">
      <c r="A2" s="3" t="s">
        <v>4</v>
      </c>
      <c r="C2" t="s">
        <v>111</v>
      </c>
    </row>
    <row r="3" spans="1:10" x14ac:dyDescent="0.25">
      <c r="C3" t="s">
        <v>112</v>
      </c>
    </row>
    <row r="4" spans="1:10" x14ac:dyDescent="0.25">
      <c r="A4" s="3" t="s">
        <v>2</v>
      </c>
      <c r="C4" s="16" t="s">
        <v>102</v>
      </c>
    </row>
    <row r="5" spans="1:10" x14ac:dyDescent="0.25">
      <c r="A5" s="3" t="s">
        <v>27</v>
      </c>
    </row>
    <row r="6" spans="1:10" x14ac:dyDescent="0.25">
      <c r="A6" s="4" t="s">
        <v>65</v>
      </c>
      <c r="B6" s="4" t="s">
        <v>83</v>
      </c>
      <c r="C6" s="4" t="s">
        <v>90</v>
      </c>
      <c r="D6" s="4" t="s">
        <v>113</v>
      </c>
      <c r="E6" s="4" t="s">
        <v>114</v>
      </c>
      <c r="F6" s="4" t="s">
        <v>115</v>
      </c>
      <c r="G6" s="17" t="s">
        <v>116</v>
      </c>
      <c r="H6" s="17" t="s">
        <v>117</v>
      </c>
      <c r="J6" s="3"/>
    </row>
    <row r="7" spans="1:10" x14ac:dyDescent="0.25">
      <c r="A7" s="4">
        <v>0</v>
      </c>
      <c r="B7" s="4">
        <v>0</v>
      </c>
      <c r="C7" s="4">
        <f t="shared" ref="C7:C10" si="0">IF(NOT(A7),1,0)</f>
        <v>1</v>
      </c>
      <c r="D7" s="4">
        <f>IF(NOT(B7),1,0)</f>
        <v>1</v>
      </c>
      <c r="E7" s="4">
        <f>IF(AND(A7,B7),1,0)</f>
        <v>0</v>
      </c>
      <c r="F7" s="4">
        <f>IF(AND(C7,D7),1,0)</f>
        <v>1</v>
      </c>
      <c r="G7" s="17">
        <f>IF(OR(E7,F7),1,0)</f>
        <v>1</v>
      </c>
      <c r="H7" s="17">
        <f>IF(A7=B7,1,0)</f>
        <v>1</v>
      </c>
    </row>
    <row r="8" spans="1:10" x14ac:dyDescent="0.25">
      <c r="A8" s="4">
        <v>0</v>
      </c>
      <c r="B8" s="4">
        <v>1</v>
      </c>
      <c r="C8" s="4">
        <f t="shared" si="0"/>
        <v>1</v>
      </c>
      <c r="D8" s="4">
        <f t="shared" ref="D8:D10" si="1">IF(NOT(B8),1,0)</f>
        <v>0</v>
      </c>
      <c r="E8" s="4">
        <f>IF(AND(A8,B8),1,0)</f>
        <v>0</v>
      </c>
      <c r="F8" s="4">
        <f t="shared" ref="F8:F10" si="2">IF(AND(C8,D8),1,0)</f>
        <v>0</v>
      </c>
      <c r="G8" s="17">
        <f>IF(OR(E8,F8),1,0)</f>
        <v>0</v>
      </c>
      <c r="H8" s="17">
        <f t="shared" ref="H8:H10" si="3">IF(A8=B8,1,0)</f>
        <v>0</v>
      </c>
    </row>
    <row r="9" spans="1:10" x14ac:dyDescent="0.25">
      <c r="A9" s="4">
        <v>1</v>
      </c>
      <c r="B9" s="4">
        <v>0</v>
      </c>
      <c r="C9" s="4">
        <f t="shared" si="0"/>
        <v>0</v>
      </c>
      <c r="D9" s="4">
        <f t="shared" si="1"/>
        <v>1</v>
      </c>
      <c r="E9" s="4">
        <f t="shared" ref="E9:E10" si="4">IF(AND(A9,B9),1,0)</f>
        <v>0</v>
      </c>
      <c r="F9" s="4">
        <f t="shared" si="2"/>
        <v>0</v>
      </c>
      <c r="G9" s="17">
        <f t="shared" ref="G9:G10" si="5">IF(OR(E9,F9),1,0)</f>
        <v>0</v>
      </c>
      <c r="H9" s="17">
        <f t="shared" si="3"/>
        <v>0</v>
      </c>
    </row>
    <row r="10" spans="1:10" x14ac:dyDescent="0.25">
      <c r="A10" s="4">
        <v>1</v>
      </c>
      <c r="B10" s="4">
        <v>1</v>
      </c>
      <c r="C10" s="4">
        <f t="shared" si="0"/>
        <v>0</v>
      </c>
      <c r="D10" s="4">
        <f t="shared" si="1"/>
        <v>0</v>
      </c>
      <c r="E10" s="4">
        <f t="shared" si="4"/>
        <v>1</v>
      </c>
      <c r="F10" s="4">
        <f t="shared" si="2"/>
        <v>0</v>
      </c>
      <c r="G10" s="17">
        <f t="shared" si="5"/>
        <v>1</v>
      </c>
      <c r="H10" s="17">
        <f t="shared" si="3"/>
        <v>1</v>
      </c>
    </row>
    <row r="13" spans="1:10" x14ac:dyDescent="0.25">
      <c r="A13" s="4" t="s">
        <v>65</v>
      </c>
      <c r="B13" s="4" t="s">
        <v>83</v>
      </c>
      <c r="C13" s="4" t="s">
        <v>90</v>
      </c>
      <c r="D13" s="4" t="s">
        <v>113</v>
      </c>
      <c r="E13" s="4" t="s">
        <v>119</v>
      </c>
      <c r="F13" s="4" t="s">
        <v>120</v>
      </c>
      <c r="G13" s="17" t="s">
        <v>118</v>
      </c>
      <c r="H13" s="17" t="s">
        <v>117</v>
      </c>
      <c r="J13" s="3"/>
    </row>
    <row r="14" spans="1:10" x14ac:dyDescent="0.25">
      <c r="A14" s="4">
        <v>0</v>
      </c>
      <c r="B14" s="4">
        <v>0</v>
      </c>
      <c r="C14" s="4">
        <f t="shared" ref="C14:C17" si="6">IF(NOT(A14),1,0)</f>
        <v>1</v>
      </c>
      <c r="D14" s="4">
        <f>IF(NOT(B14),1,0)</f>
        <v>1</v>
      </c>
      <c r="E14" s="4">
        <f>IF(OR(C14,B14),1,0)</f>
        <v>1</v>
      </c>
      <c r="F14" s="4">
        <f>IF(OR(A14,D14),1,0)</f>
        <v>1</v>
      </c>
      <c r="G14" s="17">
        <f>IF(AND(E14,F14),1,0)</f>
        <v>1</v>
      </c>
      <c r="H14" s="17">
        <f>IF(A14=B14,1,0)</f>
        <v>1</v>
      </c>
    </row>
    <row r="15" spans="1:10" x14ac:dyDescent="0.25">
      <c r="A15" s="4">
        <v>0</v>
      </c>
      <c r="B15" s="4">
        <v>1</v>
      </c>
      <c r="C15" s="4">
        <f t="shared" si="6"/>
        <v>1</v>
      </c>
      <c r="D15" s="4">
        <f t="shared" ref="D15:D17" si="7">IF(NOT(B15),1,0)</f>
        <v>0</v>
      </c>
      <c r="E15" s="4">
        <f t="shared" ref="E15:E17" si="8">IF(OR(C15,B15),1,0)</f>
        <v>1</v>
      </c>
      <c r="F15" s="4">
        <f>IF(OR(A15,D15),1,0)</f>
        <v>0</v>
      </c>
      <c r="G15" s="17">
        <f t="shared" ref="G15:G17" si="9">IF(AND(E15,F15),1,0)</f>
        <v>0</v>
      </c>
      <c r="H15" s="17">
        <f t="shared" ref="H15:H17" si="10">IF(A15=B15,1,0)</f>
        <v>0</v>
      </c>
    </row>
    <row r="16" spans="1:10" x14ac:dyDescent="0.25">
      <c r="A16" s="4">
        <v>1</v>
      </c>
      <c r="B16" s="4">
        <v>0</v>
      </c>
      <c r="C16" s="4">
        <f t="shared" si="6"/>
        <v>0</v>
      </c>
      <c r="D16" s="4">
        <f t="shared" si="7"/>
        <v>1</v>
      </c>
      <c r="E16" s="4">
        <f t="shared" si="8"/>
        <v>0</v>
      </c>
      <c r="F16" s="4">
        <f t="shared" ref="F16:F17" si="11">IF(OR(A16,D16),1,0)</f>
        <v>1</v>
      </c>
      <c r="G16" s="17">
        <f t="shared" si="9"/>
        <v>0</v>
      </c>
      <c r="H16" s="17">
        <f t="shared" si="10"/>
        <v>0</v>
      </c>
    </row>
    <row r="17" spans="1:8" x14ac:dyDescent="0.25">
      <c r="A17" s="4">
        <v>1</v>
      </c>
      <c r="B17" s="4">
        <v>1</v>
      </c>
      <c r="C17" s="4">
        <f t="shared" si="6"/>
        <v>0</v>
      </c>
      <c r="D17" s="4">
        <f t="shared" si="7"/>
        <v>0</v>
      </c>
      <c r="E17" s="4">
        <f t="shared" si="8"/>
        <v>1</v>
      </c>
      <c r="F17" s="4">
        <f t="shared" si="11"/>
        <v>1</v>
      </c>
      <c r="G17" s="17">
        <f t="shared" si="9"/>
        <v>1</v>
      </c>
      <c r="H17" s="17">
        <f t="shared" si="10"/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tabColor rgb="FFFF0000"/>
  </sheetPr>
  <dimension ref="A1:T62"/>
  <sheetViews>
    <sheetView topLeftCell="A40" zoomScale="96" zoomScaleNormal="96" workbookViewId="0">
      <selection activeCell="K70" sqref="K70"/>
    </sheetView>
  </sheetViews>
  <sheetFormatPr defaultRowHeight="15" x14ac:dyDescent="0.25"/>
  <cols>
    <col min="1" max="1" width="11.85546875" customWidth="1"/>
    <col min="7" max="7" width="11.85546875" customWidth="1"/>
  </cols>
  <sheetData>
    <row r="1" spans="1:7" x14ac:dyDescent="0.25">
      <c r="A1" s="3" t="s">
        <v>144</v>
      </c>
      <c r="B1" s="3"/>
    </row>
    <row r="2" spans="1:7" x14ac:dyDescent="0.25">
      <c r="A2" s="3" t="s">
        <v>145</v>
      </c>
      <c r="B2" s="3"/>
    </row>
    <row r="3" spans="1:7" x14ac:dyDescent="0.25">
      <c r="A3" s="3" t="s">
        <v>146</v>
      </c>
      <c r="G3" s="25" t="s">
        <v>211</v>
      </c>
    </row>
    <row r="4" spans="1:7" x14ac:dyDescent="0.25">
      <c r="A4" t="s">
        <v>160</v>
      </c>
      <c r="G4" s="26" t="s">
        <v>160</v>
      </c>
    </row>
    <row r="5" spans="1:7" x14ac:dyDescent="0.25">
      <c r="A5" t="s">
        <v>179</v>
      </c>
      <c r="G5" s="26" t="s">
        <v>179</v>
      </c>
    </row>
    <row r="6" spans="1:7" x14ac:dyDescent="0.25">
      <c r="A6" s="23">
        <v>1</v>
      </c>
      <c r="B6" s="23" t="s">
        <v>208</v>
      </c>
      <c r="G6" s="26" t="s">
        <v>83</v>
      </c>
    </row>
    <row r="7" spans="1:7" x14ac:dyDescent="0.25">
      <c r="A7" s="3" t="s">
        <v>177</v>
      </c>
      <c r="C7" t="s">
        <v>178</v>
      </c>
    </row>
    <row r="8" spans="1:7" x14ac:dyDescent="0.25">
      <c r="C8" t="s">
        <v>180</v>
      </c>
    </row>
    <row r="9" spans="1:7" x14ac:dyDescent="0.25">
      <c r="C9" s="23" t="s">
        <v>181</v>
      </c>
      <c r="D9" s="23" t="s">
        <v>209</v>
      </c>
      <c r="E9" s="23"/>
    </row>
    <row r="11" spans="1:7" x14ac:dyDescent="0.25">
      <c r="A11" s="3" t="s">
        <v>161</v>
      </c>
    </row>
    <row r="12" spans="1:7" x14ac:dyDescent="0.25">
      <c r="A12" s="3" t="s">
        <v>146</v>
      </c>
    </row>
    <row r="13" spans="1:7" x14ac:dyDescent="0.25">
      <c r="A13" t="s">
        <v>162</v>
      </c>
    </row>
    <row r="14" spans="1:7" x14ac:dyDescent="0.25">
      <c r="A14" t="s">
        <v>186</v>
      </c>
    </row>
    <row r="15" spans="1:7" x14ac:dyDescent="0.25">
      <c r="A15" s="3" t="s">
        <v>177</v>
      </c>
      <c r="C15" t="s">
        <v>188</v>
      </c>
    </row>
    <row r="16" spans="1:7" x14ac:dyDescent="0.25">
      <c r="C16" t="s">
        <v>187</v>
      </c>
    </row>
    <row r="19" spans="1:3" x14ac:dyDescent="0.25">
      <c r="A19" s="3" t="s">
        <v>163</v>
      </c>
    </row>
    <row r="20" spans="1:3" x14ac:dyDescent="0.25">
      <c r="A20" s="3" t="s">
        <v>146</v>
      </c>
    </row>
    <row r="21" spans="1:3" x14ac:dyDescent="0.25">
      <c r="A21" t="s">
        <v>189</v>
      </c>
    </row>
    <row r="22" spans="1:3" x14ac:dyDescent="0.25">
      <c r="A22" t="s">
        <v>190</v>
      </c>
    </row>
    <row r="23" spans="1:3" x14ac:dyDescent="0.25">
      <c r="A23" t="s">
        <v>191</v>
      </c>
    </row>
    <row r="24" spans="1:3" x14ac:dyDescent="0.25">
      <c r="A24" t="s">
        <v>192</v>
      </c>
    </row>
    <row r="25" spans="1:3" x14ac:dyDescent="0.25">
      <c r="A25" t="s">
        <v>193</v>
      </c>
    </row>
    <row r="26" spans="1:3" x14ac:dyDescent="0.25">
      <c r="A26" s="3" t="s">
        <v>177</v>
      </c>
      <c r="C26" t="s">
        <v>194</v>
      </c>
    </row>
    <row r="27" spans="1:3" x14ac:dyDescent="0.25">
      <c r="C27" t="s">
        <v>195</v>
      </c>
    </row>
    <row r="28" spans="1:3" x14ac:dyDescent="0.25">
      <c r="C28" t="s">
        <v>196</v>
      </c>
    </row>
    <row r="29" spans="1:3" x14ac:dyDescent="0.25">
      <c r="C29" t="s">
        <v>197</v>
      </c>
    </row>
    <row r="30" spans="1:3" x14ac:dyDescent="0.25">
      <c r="C30" t="s">
        <v>198</v>
      </c>
    </row>
    <row r="31" spans="1:3" x14ac:dyDescent="0.25">
      <c r="C31" t="s">
        <v>199</v>
      </c>
    </row>
    <row r="33" spans="1:20" x14ac:dyDescent="0.25">
      <c r="A33" s="3" t="s">
        <v>164</v>
      </c>
    </row>
    <row r="34" spans="1:20" x14ac:dyDescent="0.25">
      <c r="A34" s="3" t="s">
        <v>146</v>
      </c>
    </row>
    <row r="35" spans="1:20" x14ac:dyDescent="0.25">
      <c r="A35" t="s">
        <v>165</v>
      </c>
    </row>
    <row r="36" spans="1:20" x14ac:dyDescent="0.25">
      <c r="A36" t="s">
        <v>182</v>
      </c>
    </row>
    <row r="37" spans="1:20" x14ac:dyDescent="0.25">
      <c r="A37" s="3" t="s">
        <v>177</v>
      </c>
      <c r="C37" t="s">
        <v>183</v>
      </c>
    </row>
    <row r="38" spans="1:20" x14ac:dyDescent="0.25">
      <c r="C38" s="23" t="s">
        <v>184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 t="s">
        <v>210</v>
      </c>
    </row>
    <row r="39" spans="1:20" x14ac:dyDescent="0.25">
      <c r="C39" s="23" t="s">
        <v>185</v>
      </c>
      <c r="D39" s="23"/>
      <c r="E39" s="23"/>
      <c r="F39" s="23"/>
      <c r="G39" s="23"/>
      <c r="H39" s="23" t="s">
        <v>208</v>
      </c>
    </row>
    <row r="42" spans="1:20" x14ac:dyDescent="0.25">
      <c r="A42" s="25" t="s">
        <v>211</v>
      </c>
    </row>
    <row r="43" spans="1:20" x14ac:dyDescent="0.25">
      <c r="A43" s="27" t="s">
        <v>146</v>
      </c>
    </row>
    <row r="44" spans="1:20" x14ac:dyDescent="0.25">
      <c r="A44" s="23" t="s">
        <v>160</v>
      </c>
      <c r="B44" s="23" t="s">
        <v>209</v>
      </c>
      <c r="C44" s="23"/>
    </row>
    <row r="45" spans="1:20" x14ac:dyDescent="0.25">
      <c r="A45" s="23" t="s">
        <v>182</v>
      </c>
    </row>
    <row r="46" spans="1:20" x14ac:dyDescent="0.25">
      <c r="A46" s="23" t="s">
        <v>83</v>
      </c>
    </row>
    <row r="47" spans="1:20" x14ac:dyDescent="0.25">
      <c r="A47" s="3" t="s">
        <v>177</v>
      </c>
      <c r="C47" s="24" t="s">
        <v>214</v>
      </c>
    </row>
    <row r="48" spans="1:20" x14ac:dyDescent="0.25">
      <c r="C48" s="24" t="s">
        <v>212</v>
      </c>
    </row>
    <row r="49" spans="1:14" x14ac:dyDescent="0.25">
      <c r="C49" t="s">
        <v>213</v>
      </c>
    </row>
    <row r="54" spans="1:14" x14ac:dyDescent="0.25">
      <c r="A54" s="29" t="s">
        <v>215</v>
      </c>
      <c r="B54" s="28"/>
    </row>
    <row r="55" spans="1:14" x14ac:dyDescent="0.25">
      <c r="A55" s="29" t="s">
        <v>216</v>
      </c>
      <c r="B55" s="28"/>
      <c r="C55" s="28"/>
      <c r="D55" s="28"/>
      <c r="E55" s="28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28" t="s">
        <v>165</v>
      </c>
      <c r="B56" s="28"/>
      <c r="C56" s="28"/>
      <c r="D56" s="28"/>
      <c r="E56" s="28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28" t="s">
        <v>217</v>
      </c>
      <c r="B57" s="28"/>
      <c r="C57" s="28"/>
      <c r="D57" s="28"/>
      <c r="E57" s="28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28" t="s">
        <v>218</v>
      </c>
      <c r="B58" s="28"/>
      <c r="C58" s="28"/>
      <c r="D58" s="28"/>
      <c r="E58" s="28"/>
    </row>
    <row r="59" spans="1:14" x14ac:dyDescent="0.25">
      <c r="A59" s="28" t="s">
        <v>219</v>
      </c>
      <c r="B59" s="28"/>
      <c r="C59" s="28"/>
      <c r="D59" s="28"/>
      <c r="E59" s="28"/>
    </row>
    <row r="60" spans="1:14" x14ac:dyDescent="0.25">
      <c r="A60" s="29" t="s">
        <v>177</v>
      </c>
      <c r="B60" s="28"/>
      <c r="C60" s="28" t="s">
        <v>220</v>
      </c>
      <c r="D60" s="28"/>
      <c r="E60" s="28"/>
      <c r="F60" s="28"/>
      <c r="G60" s="28"/>
      <c r="H60" s="28"/>
    </row>
    <row r="61" spans="1:14" x14ac:dyDescent="0.25">
      <c r="A61" s="28"/>
      <c r="B61" s="28"/>
      <c r="C61" s="28" t="s">
        <v>221</v>
      </c>
      <c r="D61" s="28"/>
      <c r="E61" s="28"/>
      <c r="F61" s="28"/>
      <c r="G61" s="28"/>
      <c r="H61" s="28"/>
    </row>
    <row r="62" spans="1:14" x14ac:dyDescent="0.25">
      <c r="A62" s="28"/>
      <c r="B62" s="28"/>
      <c r="C62" s="28" t="s">
        <v>222</v>
      </c>
      <c r="D62" s="28"/>
      <c r="E62" s="28"/>
      <c r="F62" s="28"/>
      <c r="G62" s="28"/>
      <c r="H62" s="28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opLeftCell="A7" workbookViewId="0">
      <selection activeCell="E28" sqref="E28"/>
    </sheetView>
  </sheetViews>
  <sheetFormatPr defaultRowHeight="15" x14ac:dyDescent="0.25"/>
  <sheetData>
    <row r="1" spans="1:1" x14ac:dyDescent="0.25">
      <c r="A1" s="3" t="s">
        <v>166</v>
      </c>
    </row>
    <row r="2" spans="1:1" x14ac:dyDescent="0.25">
      <c r="A2" s="3" t="s">
        <v>167</v>
      </c>
    </row>
    <row r="3" spans="1:1" x14ac:dyDescent="0.25">
      <c r="A3" s="3" t="s">
        <v>169</v>
      </c>
    </row>
    <row r="4" spans="1:1" x14ac:dyDescent="0.25">
      <c r="A4" s="3" t="s">
        <v>175</v>
      </c>
    </row>
    <row r="5" spans="1:1" x14ac:dyDescent="0.25">
      <c r="A5" s="18" t="s">
        <v>170</v>
      </c>
    </row>
    <row r="6" spans="1:1" x14ac:dyDescent="0.25">
      <c r="A6" s="18" t="s">
        <v>171</v>
      </c>
    </row>
    <row r="7" spans="1:1" x14ac:dyDescent="0.25">
      <c r="A7" s="18" t="s">
        <v>172</v>
      </c>
    </row>
    <row r="8" spans="1:1" x14ac:dyDescent="0.25">
      <c r="A8" s="18" t="s">
        <v>173</v>
      </c>
    </row>
    <row r="9" spans="1:1" x14ac:dyDescent="0.25">
      <c r="A9" s="18" t="s">
        <v>174</v>
      </c>
    </row>
    <row r="10" spans="1:1" x14ac:dyDescent="0.25">
      <c r="A10" s="18" t="s">
        <v>176</v>
      </c>
    </row>
    <row r="11" spans="1:1" x14ac:dyDescent="0.25">
      <c r="A11" s="3" t="s">
        <v>168</v>
      </c>
    </row>
    <row r="12" spans="1:1" x14ac:dyDescent="0.25">
      <c r="A12" s="3" t="s">
        <v>169</v>
      </c>
    </row>
    <row r="13" spans="1:1" x14ac:dyDescent="0.25">
      <c r="A13" s="18" t="s">
        <v>200</v>
      </c>
    </row>
    <row r="14" spans="1:1" x14ac:dyDescent="0.25">
      <c r="A14" t="s">
        <v>201</v>
      </c>
    </row>
    <row r="15" spans="1:1" x14ac:dyDescent="0.25">
      <c r="A15" t="s">
        <v>202</v>
      </c>
    </row>
    <row r="16" spans="1:1" x14ac:dyDescent="0.25">
      <c r="A16" s="3" t="s">
        <v>203</v>
      </c>
    </row>
    <row r="17" spans="1:1" x14ac:dyDescent="0.25">
      <c r="A17" t="s">
        <v>204</v>
      </c>
    </row>
    <row r="18" spans="1:1" x14ac:dyDescent="0.25">
      <c r="A18" t="s">
        <v>205</v>
      </c>
    </row>
    <row r="19" spans="1:1" x14ac:dyDescent="0.25">
      <c r="A19" t="s">
        <v>206</v>
      </c>
    </row>
    <row r="20" spans="1:1" x14ac:dyDescent="0.25">
      <c r="A20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8"/>
  <sheetViews>
    <sheetView workbookViewId="0">
      <selection activeCell="C5" sqref="C5:C7"/>
    </sheetView>
  </sheetViews>
  <sheetFormatPr defaultRowHeight="15" x14ac:dyDescent="0.25"/>
  <sheetData>
    <row r="1" spans="1:3" x14ac:dyDescent="0.25">
      <c r="A1" s="3" t="s">
        <v>1</v>
      </c>
    </row>
    <row r="2" spans="1:3" x14ac:dyDescent="0.25">
      <c r="A2" s="3" t="s">
        <v>4</v>
      </c>
      <c r="C2" t="s">
        <v>5</v>
      </c>
    </row>
    <row r="3" spans="1:3" x14ac:dyDescent="0.25">
      <c r="A3" s="3" t="s">
        <v>2</v>
      </c>
      <c r="C3" t="s">
        <v>3</v>
      </c>
    </row>
    <row r="4" spans="1:3" x14ac:dyDescent="0.25">
      <c r="A4" s="3" t="s">
        <v>6</v>
      </c>
    </row>
    <row r="5" spans="1:3" x14ac:dyDescent="0.25">
      <c r="A5" s="4" t="s">
        <v>7</v>
      </c>
      <c r="B5" s="4" t="s">
        <v>7</v>
      </c>
      <c r="C5" s="17" t="s">
        <v>14</v>
      </c>
    </row>
    <row r="6" spans="1:3" x14ac:dyDescent="0.25">
      <c r="A6" s="4">
        <v>0</v>
      </c>
      <c r="B6" s="4">
        <f>A6</f>
        <v>0</v>
      </c>
      <c r="C6" s="17">
        <f>IF(A6=B6,1,0)</f>
        <v>1</v>
      </c>
    </row>
    <row r="7" spans="1:3" x14ac:dyDescent="0.25">
      <c r="A7" s="4">
        <v>1</v>
      </c>
      <c r="B7" s="4">
        <f>A7</f>
        <v>1</v>
      </c>
      <c r="C7" s="17">
        <f>IF(A7=B7,1,0)</f>
        <v>1</v>
      </c>
    </row>
    <row r="8" spans="1:3" x14ac:dyDescent="0.25">
      <c r="A8" s="5" t="s">
        <v>8</v>
      </c>
      <c r="C8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X11"/>
  <sheetViews>
    <sheetView zoomScale="98" zoomScaleNormal="98" workbookViewId="0">
      <selection activeCell="C11" sqref="C11"/>
    </sheetView>
  </sheetViews>
  <sheetFormatPr defaultRowHeight="15" x14ac:dyDescent="0.25"/>
  <sheetData>
    <row r="1" spans="1:24" x14ac:dyDescent="0.25">
      <c r="A1" s="3" t="s">
        <v>9</v>
      </c>
    </row>
    <row r="2" spans="1:24" ht="15.75" customHeight="1" x14ac:dyDescent="0.25">
      <c r="A2" s="3" t="s">
        <v>4</v>
      </c>
      <c r="C2" s="31" t="s">
        <v>10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2"/>
      <c r="W2" s="2"/>
      <c r="X2" s="2"/>
    </row>
    <row r="3" spans="1:24" x14ac:dyDescent="0.25">
      <c r="A3" s="3" t="s">
        <v>2</v>
      </c>
      <c r="C3" t="s">
        <v>11</v>
      </c>
    </row>
    <row r="4" spans="1:24" x14ac:dyDescent="0.25">
      <c r="A4" s="3" t="s">
        <v>6</v>
      </c>
    </row>
    <row r="5" spans="1:24" x14ac:dyDescent="0.25">
      <c r="A5" s="4" t="s">
        <v>7</v>
      </c>
      <c r="B5" s="4" t="s">
        <v>12</v>
      </c>
      <c r="C5" s="4" t="s">
        <v>13</v>
      </c>
    </row>
    <row r="6" spans="1:24" x14ac:dyDescent="0.25">
      <c r="A6" s="4">
        <v>0</v>
      </c>
      <c r="B6" s="4">
        <f>IF(NOT(A6),1,0)</f>
        <v>1</v>
      </c>
      <c r="C6" s="4">
        <f>IF(OR(A6,B6),1,0)</f>
        <v>1</v>
      </c>
    </row>
    <row r="7" spans="1:24" x14ac:dyDescent="0.25">
      <c r="A7" s="4">
        <v>0</v>
      </c>
      <c r="B7" s="4">
        <f t="shared" ref="B7:B9" si="0">IF(NOT(A7),1,0)</f>
        <v>1</v>
      </c>
      <c r="C7" s="4">
        <f t="shared" ref="C7:C9" si="1">IF(OR(A7,B7),1,0)</f>
        <v>1</v>
      </c>
    </row>
    <row r="8" spans="1:24" x14ac:dyDescent="0.25">
      <c r="A8" s="4">
        <v>1</v>
      </c>
      <c r="B8" s="4">
        <f t="shared" si="0"/>
        <v>0</v>
      </c>
      <c r="C8" s="4">
        <f t="shared" si="1"/>
        <v>1</v>
      </c>
      <c r="O8" s="6"/>
    </row>
    <row r="9" spans="1:24" x14ac:dyDescent="0.25">
      <c r="A9" s="4">
        <v>1</v>
      </c>
      <c r="B9" s="4">
        <f t="shared" si="0"/>
        <v>0</v>
      </c>
      <c r="C9" s="4">
        <f t="shared" si="1"/>
        <v>1</v>
      </c>
    </row>
    <row r="10" spans="1:24" x14ac:dyDescent="0.25">
      <c r="A10" s="3" t="s">
        <v>8</v>
      </c>
      <c r="C10" t="s">
        <v>123</v>
      </c>
    </row>
    <row r="11" spans="1:24" x14ac:dyDescent="0.25">
      <c r="C11" t="s">
        <v>122</v>
      </c>
    </row>
  </sheetData>
  <mergeCells count="1">
    <mergeCell ref="C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M11"/>
  <sheetViews>
    <sheetView workbookViewId="0">
      <selection activeCell="L9" sqref="L9"/>
    </sheetView>
  </sheetViews>
  <sheetFormatPr defaultRowHeight="15" x14ac:dyDescent="0.25"/>
  <cols>
    <col min="3" max="3" width="10.42578125" customWidth="1"/>
  </cols>
  <sheetData>
    <row r="1" spans="1:39" x14ac:dyDescent="0.25">
      <c r="A1" s="3" t="s">
        <v>15</v>
      </c>
    </row>
    <row r="2" spans="1:39" x14ac:dyDescent="0.25">
      <c r="A2" s="3" t="s">
        <v>4</v>
      </c>
      <c r="C2" t="s">
        <v>16</v>
      </c>
    </row>
    <row r="3" spans="1:39" ht="15" customHeight="1" x14ac:dyDescent="0.25">
      <c r="A3" s="3" t="s">
        <v>2</v>
      </c>
      <c r="C3" s="32" t="s">
        <v>17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</row>
    <row r="4" spans="1:39" x14ac:dyDescent="0.25">
      <c r="A4" s="3" t="s">
        <v>6</v>
      </c>
    </row>
    <row r="5" spans="1:39" x14ac:dyDescent="0.25">
      <c r="A5" s="4" t="s">
        <v>7</v>
      </c>
      <c r="B5" s="4" t="s">
        <v>12</v>
      </c>
      <c r="C5" s="4" t="s">
        <v>18</v>
      </c>
    </row>
    <row r="6" spans="1:39" x14ac:dyDescent="0.25">
      <c r="A6" s="4">
        <v>0</v>
      </c>
      <c r="B6" s="4">
        <f>IF(NOT(A6),1,0)</f>
        <v>1</v>
      </c>
      <c r="C6" s="4">
        <f>IF(AND(A6,B6),1,0)</f>
        <v>0</v>
      </c>
    </row>
    <row r="7" spans="1:39" x14ac:dyDescent="0.25">
      <c r="A7" s="4">
        <v>0</v>
      </c>
      <c r="B7" s="4">
        <f t="shared" ref="B7:B9" si="0">IF(NOT(A7),1,0)</f>
        <v>1</v>
      </c>
      <c r="C7" s="4">
        <f t="shared" ref="C7:C9" si="1">IF(AND(A7,B7),1,0)</f>
        <v>0</v>
      </c>
    </row>
    <row r="8" spans="1:39" x14ac:dyDescent="0.25">
      <c r="A8" s="4">
        <v>1</v>
      </c>
      <c r="B8" s="4">
        <f t="shared" si="0"/>
        <v>0</v>
      </c>
      <c r="C8" s="4">
        <f t="shared" si="1"/>
        <v>0</v>
      </c>
    </row>
    <row r="9" spans="1:39" x14ac:dyDescent="0.25">
      <c r="A9" s="4">
        <v>1</v>
      </c>
      <c r="B9" s="4">
        <f t="shared" si="0"/>
        <v>0</v>
      </c>
      <c r="C9" s="4">
        <f t="shared" si="1"/>
        <v>0</v>
      </c>
    </row>
    <row r="10" spans="1:39" x14ac:dyDescent="0.25">
      <c r="A10" s="3" t="s">
        <v>8</v>
      </c>
      <c r="C10" t="s">
        <v>125</v>
      </c>
      <c r="D10" s="7"/>
    </row>
    <row r="11" spans="1:39" x14ac:dyDescent="0.25">
      <c r="C11" t="s">
        <v>124</v>
      </c>
    </row>
  </sheetData>
  <mergeCells count="1">
    <mergeCell ref="C3:A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O11"/>
  <sheetViews>
    <sheetView workbookViewId="0">
      <selection activeCell="F8" sqref="F8"/>
    </sheetView>
  </sheetViews>
  <sheetFormatPr defaultRowHeight="15" x14ac:dyDescent="0.25"/>
  <cols>
    <col min="2" max="2" width="10.7109375" customWidth="1"/>
    <col min="3" max="3" width="9.5703125" customWidth="1"/>
  </cols>
  <sheetData>
    <row r="1" spans="1:15" x14ac:dyDescent="0.25">
      <c r="A1" s="3" t="s">
        <v>19</v>
      </c>
    </row>
    <row r="2" spans="1:15" ht="15.75" customHeight="1" x14ac:dyDescent="0.25">
      <c r="A2" s="3" t="s">
        <v>4</v>
      </c>
      <c r="C2" s="33" t="s">
        <v>20</v>
      </c>
      <c r="D2" s="33"/>
      <c r="E2" s="1"/>
    </row>
    <row r="3" spans="1:15" ht="15" customHeight="1" x14ac:dyDescent="0.25">
      <c r="A3" s="3" t="s">
        <v>2</v>
      </c>
      <c r="C3" s="34" t="s">
        <v>21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x14ac:dyDescent="0.25">
      <c r="A4" s="3" t="s">
        <v>6</v>
      </c>
    </row>
    <row r="5" spans="1:15" x14ac:dyDescent="0.25">
      <c r="A5" s="17" t="s">
        <v>7</v>
      </c>
      <c r="B5" s="4" t="s">
        <v>12</v>
      </c>
      <c r="C5" s="17" t="s">
        <v>22</v>
      </c>
    </row>
    <row r="6" spans="1:15" x14ac:dyDescent="0.25">
      <c r="A6" s="17">
        <v>0</v>
      </c>
      <c r="B6" s="4">
        <f>IF(NOT(A6),1,0)</f>
        <v>1</v>
      </c>
      <c r="C6" s="17">
        <f>IF(NOT(B6),1,0)</f>
        <v>0</v>
      </c>
    </row>
    <row r="7" spans="1:15" x14ac:dyDescent="0.25">
      <c r="A7" s="17">
        <v>0</v>
      </c>
      <c r="B7" s="4">
        <f t="shared" ref="B7:C9" si="0">IF(NOT(A7),1,0)</f>
        <v>1</v>
      </c>
      <c r="C7" s="17">
        <f t="shared" si="0"/>
        <v>0</v>
      </c>
    </row>
    <row r="8" spans="1:15" x14ac:dyDescent="0.25">
      <c r="A8" s="17">
        <v>1</v>
      </c>
      <c r="B8" s="4">
        <f t="shared" si="0"/>
        <v>0</v>
      </c>
      <c r="C8" s="17">
        <f t="shared" si="0"/>
        <v>1</v>
      </c>
    </row>
    <row r="9" spans="1:15" x14ac:dyDescent="0.25">
      <c r="A9" s="17">
        <v>1</v>
      </c>
      <c r="B9" s="4">
        <f t="shared" si="0"/>
        <v>0</v>
      </c>
      <c r="C9" s="17">
        <f t="shared" si="0"/>
        <v>1</v>
      </c>
    </row>
    <row r="10" spans="1:15" x14ac:dyDescent="0.25">
      <c r="A10" s="3" t="s">
        <v>8</v>
      </c>
      <c r="C10" t="s">
        <v>126</v>
      </c>
    </row>
    <row r="11" spans="1:15" x14ac:dyDescent="0.25">
      <c r="C11" t="s">
        <v>127</v>
      </c>
    </row>
  </sheetData>
  <mergeCells count="2">
    <mergeCell ref="C2:D2"/>
    <mergeCell ref="C3:O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N14"/>
  <sheetViews>
    <sheetView workbookViewId="0">
      <selection activeCell="J16" sqref="J16"/>
    </sheetView>
  </sheetViews>
  <sheetFormatPr defaultRowHeight="15" x14ac:dyDescent="0.25"/>
  <cols>
    <col min="3" max="3" width="10.5703125" customWidth="1"/>
  </cols>
  <sheetData>
    <row r="1" spans="1:14" x14ac:dyDescent="0.25">
      <c r="A1" s="3" t="s">
        <v>23</v>
      </c>
    </row>
    <row r="2" spans="1:14" x14ac:dyDescent="0.25">
      <c r="A2" s="3" t="s">
        <v>4</v>
      </c>
      <c r="C2" t="s">
        <v>24</v>
      </c>
    </row>
    <row r="3" spans="1:14" x14ac:dyDescent="0.25">
      <c r="C3" t="s">
        <v>25</v>
      </c>
    </row>
    <row r="4" spans="1:14" x14ac:dyDescent="0.25">
      <c r="A4" s="3" t="s">
        <v>2</v>
      </c>
      <c r="C4" s="9" t="s">
        <v>26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5">
      <c r="A5" s="3" t="s">
        <v>27</v>
      </c>
    </row>
    <row r="6" spans="1:14" x14ac:dyDescent="0.25">
      <c r="A6" s="4" t="s">
        <v>7</v>
      </c>
      <c r="B6" s="4" t="s">
        <v>28</v>
      </c>
      <c r="C6" s="17" t="s">
        <v>29</v>
      </c>
      <c r="D6" s="17" t="s">
        <v>30</v>
      </c>
      <c r="G6" s="4" t="s">
        <v>7</v>
      </c>
      <c r="H6" s="4" t="s">
        <v>28</v>
      </c>
      <c r="I6" s="17" t="s">
        <v>32</v>
      </c>
      <c r="J6" s="17" t="s">
        <v>33</v>
      </c>
    </row>
    <row r="7" spans="1:14" x14ac:dyDescent="0.25">
      <c r="A7" s="4">
        <v>0</v>
      </c>
      <c r="B7" s="4">
        <v>0</v>
      </c>
      <c r="C7" s="17">
        <f>IF(AND(A7,B7),1,0)</f>
        <v>0</v>
      </c>
      <c r="D7" s="17">
        <f>IF(AND(B7,A7),1,0)</f>
        <v>0</v>
      </c>
      <c r="G7" s="4">
        <v>0</v>
      </c>
      <c r="H7" s="4">
        <v>0</v>
      </c>
      <c r="I7" s="17">
        <f t="shared" ref="I7:I10" si="0">IF(OR(G7,H7),1,0)</f>
        <v>0</v>
      </c>
      <c r="J7" s="17">
        <f>IF(OR(H7,G7),1,0)</f>
        <v>0</v>
      </c>
    </row>
    <row r="8" spans="1:14" x14ac:dyDescent="0.25">
      <c r="A8" s="4">
        <v>0</v>
      </c>
      <c r="B8" s="4">
        <v>1</v>
      </c>
      <c r="C8" s="17">
        <f t="shared" ref="C8:C10" si="1">IF(AND(A8,B8),1,0)</f>
        <v>0</v>
      </c>
      <c r="D8" s="17">
        <f t="shared" ref="D8:D10" si="2">IF(AND(B8,A8),1,0)</f>
        <v>0</v>
      </c>
      <c r="G8" s="4">
        <v>0</v>
      </c>
      <c r="H8" s="4">
        <v>1</v>
      </c>
      <c r="I8" s="17">
        <f t="shared" si="0"/>
        <v>1</v>
      </c>
      <c r="J8" s="17">
        <f t="shared" ref="J8:J10" si="3">IF(OR(H8,G8),1,0)</f>
        <v>1</v>
      </c>
    </row>
    <row r="9" spans="1:14" x14ac:dyDescent="0.25">
      <c r="A9" s="4">
        <v>1</v>
      </c>
      <c r="B9" s="4">
        <v>0</v>
      </c>
      <c r="C9" s="17">
        <f t="shared" si="1"/>
        <v>0</v>
      </c>
      <c r="D9" s="17">
        <f t="shared" si="2"/>
        <v>0</v>
      </c>
      <c r="G9" s="4">
        <v>1</v>
      </c>
      <c r="H9" s="4">
        <v>0</v>
      </c>
      <c r="I9" s="17">
        <f t="shared" si="0"/>
        <v>1</v>
      </c>
      <c r="J9" s="17">
        <f t="shared" si="3"/>
        <v>1</v>
      </c>
    </row>
    <row r="10" spans="1:14" x14ac:dyDescent="0.25">
      <c r="A10" s="4">
        <v>1</v>
      </c>
      <c r="B10" s="4">
        <v>1</v>
      </c>
      <c r="C10" s="17">
        <f t="shared" si="1"/>
        <v>1</v>
      </c>
      <c r="D10" s="17">
        <f t="shared" si="2"/>
        <v>1</v>
      </c>
      <c r="G10" s="4">
        <v>1</v>
      </c>
      <c r="H10" s="4">
        <v>1</v>
      </c>
      <c r="I10" s="17">
        <f t="shared" si="0"/>
        <v>1</v>
      </c>
      <c r="J10" s="17">
        <f t="shared" si="3"/>
        <v>1</v>
      </c>
    </row>
    <row r="11" spans="1:14" x14ac:dyDescent="0.25">
      <c r="A11" s="12" t="s">
        <v>8</v>
      </c>
      <c r="B11" s="10"/>
      <c r="C11" s="10" t="s">
        <v>128</v>
      </c>
      <c r="D11" s="10"/>
    </row>
    <row r="12" spans="1:14" x14ac:dyDescent="0.25">
      <c r="A12" s="10"/>
      <c r="B12" s="10"/>
      <c r="C12" s="10" t="s">
        <v>129</v>
      </c>
      <c r="D12" s="10"/>
    </row>
    <row r="13" spans="1:14" x14ac:dyDescent="0.25">
      <c r="A13" s="11"/>
      <c r="B13" s="10"/>
      <c r="C13" s="10"/>
      <c r="D13" s="10"/>
    </row>
    <row r="14" spans="1:14" x14ac:dyDescent="0.25">
      <c r="A14" s="11"/>
      <c r="B14" s="10"/>
      <c r="C14" s="10"/>
      <c r="D14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O25"/>
  <sheetViews>
    <sheetView topLeftCell="A7" workbookViewId="0">
      <selection activeCell="O10" sqref="O10"/>
    </sheetView>
  </sheetViews>
  <sheetFormatPr defaultRowHeight="15" x14ac:dyDescent="0.25"/>
  <cols>
    <col min="5" max="5" width="9.5703125" customWidth="1"/>
    <col min="11" max="11" width="9.7109375" customWidth="1"/>
  </cols>
  <sheetData>
    <row r="1" spans="1:15" x14ac:dyDescent="0.25">
      <c r="A1" s="3" t="s">
        <v>31</v>
      </c>
    </row>
    <row r="2" spans="1:15" x14ac:dyDescent="0.25">
      <c r="A2" s="3" t="s">
        <v>4</v>
      </c>
      <c r="C2" t="s">
        <v>34</v>
      </c>
    </row>
    <row r="3" spans="1:15" x14ac:dyDescent="0.25">
      <c r="C3" t="s">
        <v>35</v>
      </c>
    </row>
    <row r="4" spans="1:15" x14ac:dyDescent="0.25">
      <c r="A4" s="3" t="s">
        <v>2</v>
      </c>
      <c r="C4" t="s">
        <v>36</v>
      </c>
    </row>
    <row r="5" spans="1:15" x14ac:dyDescent="0.25">
      <c r="A5" s="3" t="s">
        <v>27</v>
      </c>
      <c r="M5" s="3"/>
    </row>
    <row r="6" spans="1:15" x14ac:dyDescent="0.25">
      <c r="A6" s="4" t="s">
        <v>7</v>
      </c>
      <c r="B6" s="4" t="s">
        <v>28</v>
      </c>
      <c r="C6" s="4" t="s">
        <v>37</v>
      </c>
      <c r="D6" s="4" t="s">
        <v>40</v>
      </c>
      <c r="E6" s="17" t="s">
        <v>41</v>
      </c>
      <c r="G6" s="4" t="s">
        <v>7</v>
      </c>
      <c r="H6" s="4" t="s">
        <v>28</v>
      </c>
      <c r="I6" s="4" t="s">
        <v>37</v>
      </c>
      <c r="J6" s="4" t="s">
        <v>42</v>
      </c>
      <c r="K6" s="17" t="s">
        <v>43</v>
      </c>
      <c r="M6" s="3" t="s">
        <v>8</v>
      </c>
      <c r="O6" t="s">
        <v>130</v>
      </c>
    </row>
    <row r="7" spans="1:15" x14ac:dyDescent="0.25">
      <c r="A7" s="4">
        <v>0</v>
      </c>
      <c r="B7" s="4">
        <v>0</v>
      </c>
      <c r="C7" s="4">
        <v>0</v>
      </c>
      <c r="D7" s="4">
        <f>IF(AND(A7,B7),1,0)</f>
        <v>0</v>
      </c>
      <c r="E7" s="17">
        <f>IF(AND(D7,C7),1,0)</f>
        <v>0</v>
      </c>
      <c r="G7" s="4">
        <v>0</v>
      </c>
      <c r="H7" s="4">
        <v>0</v>
      </c>
      <c r="I7" s="4">
        <v>0</v>
      </c>
      <c r="J7" s="4">
        <f>IF(AND(H7,I7),1,0)</f>
        <v>0</v>
      </c>
      <c r="K7" s="17">
        <f>IF(AND(G7,J7),1,0)</f>
        <v>0</v>
      </c>
      <c r="O7" t="s">
        <v>131</v>
      </c>
    </row>
    <row r="8" spans="1:15" x14ac:dyDescent="0.25">
      <c r="A8" s="4">
        <v>0</v>
      </c>
      <c r="B8" s="4">
        <v>0</v>
      </c>
      <c r="C8" s="4">
        <v>1</v>
      </c>
      <c r="D8" s="4">
        <f t="shared" ref="D8:D14" si="0">IF(AND(A8,B8),1,0)</f>
        <v>0</v>
      </c>
      <c r="E8" s="17">
        <f t="shared" ref="E8:E14" si="1">IF(AND(D8,C8),1,0)</f>
        <v>0</v>
      </c>
      <c r="G8" s="4">
        <v>0</v>
      </c>
      <c r="H8" s="4">
        <v>0</v>
      </c>
      <c r="I8" s="4">
        <v>1</v>
      </c>
      <c r="J8" s="4">
        <f t="shared" ref="J8:J14" si="2">IF(AND(H8,I8),1,0)</f>
        <v>0</v>
      </c>
      <c r="K8" s="17">
        <f t="shared" ref="K8:K14" si="3">IF(AND(G8,J8),1,0)</f>
        <v>0</v>
      </c>
      <c r="O8" t="s">
        <v>132</v>
      </c>
    </row>
    <row r="9" spans="1:15" x14ac:dyDescent="0.25">
      <c r="A9" s="4">
        <v>0</v>
      </c>
      <c r="B9" s="4">
        <v>1</v>
      </c>
      <c r="C9" s="4">
        <v>0</v>
      </c>
      <c r="D9" s="4">
        <f t="shared" si="0"/>
        <v>0</v>
      </c>
      <c r="E9" s="17">
        <f t="shared" si="1"/>
        <v>0</v>
      </c>
      <c r="G9" s="4">
        <v>0</v>
      </c>
      <c r="H9" s="4">
        <v>1</v>
      </c>
      <c r="I9" s="4">
        <v>0</v>
      </c>
      <c r="J9" s="4">
        <f t="shared" si="2"/>
        <v>0</v>
      </c>
      <c r="K9" s="17">
        <f t="shared" si="3"/>
        <v>0</v>
      </c>
      <c r="O9" t="s">
        <v>133</v>
      </c>
    </row>
    <row r="10" spans="1:15" x14ac:dyDescent="0.25">
      <c r="A10" s="4">
        <v>0</v>
      </c>
      <c r="B10" s="4">
        <v>1</v>
      </c>
      <c r="C10" s="4">
        <v>1</v>
      </c>
      <c r="D10" s="4">
        <f t="shared" si="0"/>
        <v>0</v>
      </c>
      <c r="E10" s="17">
        <f t="shared" si="1"/>
        <v>0</v>
      </c>
      <c r="G10" s="4">
        <v>0</v>
      </c>
      <c r="H10" s="4">
        <v>1</v>
      </c>
      <c r="I10" s="4">
        <v>1</v>
      </c>
      <c r="J10" s="4">
        <f t="shared" si="2"/>
        <v>1</v>
      </c>
      <c r="K10" s="17">
        <f t="shared" si="3"/>
        <v>0</v>
      </c>
      <c r="O10" t="s">
        <v>136</v>
      </c>
    </row>
    <row r="11" spans="1:15" x14ac:dyDescent="0.25">
      <c r="A11" s="4">
        <v>1</v>
      </c>
      <c r="B11" s="4">
        <v>0</v>
      </c>
      <c r="C11" s="4">
        <v>0</v>
      </c>
      <c r="D11" s="4">
        <f t="shared" si="0"/>
        <v>0</v>
      </c>
      <c r="E11" s="17">
        <f t="shared" si="1"/>
        <v>0</v>
      </c>
      <c r="G11" s="4">
        <v>1</v>
      </c>
      <c r="H11" s="4">
        <v>0</v>
      </c>
      <c r="I11" s="4">
        <v>0</v>
      </c>
      <c r="J11" s="4">
        <f t="shared" si="2"/>
        <v>0</v>
      </c>
      <c r="K11" s="17">
        <f t="shared" si="3"/>
        <v>0</v>
      </c>
    </row>
    <row r="12" spans="1:15" x14ac:dyDescent="0.25">
      <c r="A12" s="4">
        <v>1</v>
      </c>
      <c r="B12" s="4">
        <v>0</v>
      </c>
      <c r="C12" s="4">
        <v>1</v>
      </c>
      <c r="D12" s="4">
        <f t="shared" si="0"/>
        <v>0</v>
      </c>
      <c r="E12" s="17">
        <f t="shared" si="1"/>
        <v>0</v>
      </c>
      <c r="G12" s="4">
        <v>1</v>
      </c>
      <c r="H12" s="4">
        <v>0</v>
      </c>
      <c r="I12" s="4">
        <v>1</v>
      </c>
      <c r="J12" s="4">
        <f t="shared" si="2"/>
        <v>0</v>
      </c>
      <c r="K12" s="17">
        <f t="shared" si="3"/>
        <v>0</v>
      </c>
    </row>
    <row r="13" spans="1:15" x14ac:dyDescent="0.25">
      <c r="A13" s="4">
        <v>1</v>
      </c>
      <c r="B13" s="4">
        <v>1</v>
      </c>
      <c r="C13" s="4">
        <v>0</v>
      </c>
      <c r="D13" s="4">
        <f t="shared" si="0"/>
        <v>1</v>
      </c>
      <c r="E13" s="17">
        <f t="shared" si="1"/>
        <v>0</v>
      </c>
      <c r="G13" s="4">
        <v>1</v>
      </c>
      <c r="H13" s="4">
        <v>1</v>
      </c>
      <c r="I13" s="4">
        <v>0</v>
      </c>
      <c r="J13" s="4">
        <f t="shared" si="2"/>
        <v>0</v>
      </c>
      <c r="K13" s="17">
        <f t="shared" si="3"/>
        <v>0</v>
      </c>
    </row>
    <row r="14" spans="1:15" x14ac:dyDescent="0.25">
      <c r="A14" s="4">
        <v>1</v>
      </c>
      <c r="B14" s="4">
        <v>1</v>
      </c>
      <c r="C14" s="4">
        <v>1</v>
      </c>
      <c r="D14" s="4">
        <f t="shared" si="0"/>
        <v>1</v>
      </c>
      <c r="E14" s="17">
        <f t="shared" si="1"/>
        <v>1</v>
      </c>
      <c r="G14" s="4">
        <v>1</v>
      </c>
      <c r="H14" s="4">
        <v>1</v>
      </c>
      <c r="I14" s="4">
        <v>1</v>
      </c>
      <c r="J14" s="4">
        <f t="shared" si="2"/>
        <v>1</v>
      </c>
      <c r="K14" s="17">
        <f t="shared" si="3"/>
        <v>1</v>
      </c>
    </row>
    <row r="17" spans="1:13" x14ac:dyDescent="0.25">
      <c r="A17" s="4" t="s">
        <v>7</v>
      </c>
      <c r="B17" s="4" t="s">
        <v>28</v>
      </c>
      <c r="C17" s="4" t="s">
        <v>37</v>
      </c>
      <c r="D17" s="4" t="s">
        <v>38</v>
      </c>
      <c r="E17" s="17" t="s">
        <v>39</v>
      </c>
      <c r="G17" s="4" t="s">
        <v>7</v>
      </c>
      <c r="H17" s="4" t="s">
        <v>28</v>
      </c>
      <c r="I17" s="4" t="s">
        <v>37</v>
      </c>
      <c r="J17" s="4" t="s">
        <v>38</v>
      </c>
      <c r="K17" s="17" t="s">
        <v>39</v>
      </c>
      <c r="M17" s="3"/>
    </row>
    <row r="18" spans="1:13" x14ac:dyDescent="0.25">
      <c r="A18" s="4">
        <v>0</v>
      </c>
      <c r="B18" s="4">
        <v>0</v>
      </c>
      <c r="C18" s="4">
        <v>0</v>
      </c>
      <c r="D18" s="4">
        <f>IF(OR(A18,B18),1,0)</f>
        <v>0</v>
      </c>
      <c r="E18" s="17">
        <f>IF(OR(D18,C18),1,0)</f>
        <v>0</v>
      </c>
      <c r="G18" s="4">
        <v>0</v>
      </c>
      <c r="H18" s="4">
        <v>0</v>
      </c>
      <c r="I18" s="4">
        <v>0</v>
      </c>
      <c r="J18" s="4">
        <f>IF(OR(G18,H18),1,0)</f>
        <v>0</v>
      </c>
      <c r="K18" s="17">
        <f>IF(OR(J18,I18),1,0)</f>
        <v>0</v>
      </c>
    </row>
    <row r="19" spans="1:13" x14ac:dyDescent="0.25">
      <c r="A19" s="4">
        <v>0</v>
      </c>
      <c r="B19" s="4">
        <v>0</v>
      </c>
      <c r="C19" s="4">
        <v>1</v>
      </c>
      <c r="D19" s="4">
        <f t="shared" ref="D19:D25" si="4">IF(OR(A19,B19),1,0)</f>
        <v>0</v>
      </c>
      <c r="E19" s="17">
        <f t="shared" ref="E19:E25" si="5">IF(OR(D19,C19),1,0)</f>
        <v>1</v>
      </c>
      <c r="G19" s="4">
        <v>0</v>
      </c>
      <c r="H19" s="4">
        <v>0</v>
      </c>
      <c r="I19" s="4">
        <v>1</v>
      </c>
      <c r="J19" s="4">
        <f t="shared" ref="J19:J25" si="6">IF(OR(G19,H19),1,0)</f>
        <v>0</v>
      </c>
      <c r="K19" s="17">
        <f t="shared" ref="K19:K25" si="7">IF(OR(J19,I19),1,0)</f>
        <v>1</v>
      </c>
    </row>
    <row r="20" spans="1:13" x14ac:dyDescent="0.25">
      <c r="A20" s="4">
        <v>0</v>
      </c>
      <c r="B20" s="4">
        <v>1</v>
      </c>
      <c r="C20" s="4">
        <v>0</v>
      </c>
      <c r="D20" s="4">
        <f t="shared" si="4"/>
        <v>1</v>
      </c>
      <c r="E20" s="17">
        <f t="shared" si="5"/>
        <v>1</v>
      </c>
      <c r="G20" s="4">
        <v>0</v>
      </c>
      <c r="H20" s="4">
        <v>1</v>
      </c>
      <c r="I20" s="4">
        <v>0</v>
      </c>
      <c r="J20" s="4">
        <f t="shared" si="6"/>
        <v>1</v>
      </c>
      <c r="K20" s="17">
        <f t="shared" si="7"/>
        <v>1</v>
      </c>
    </row>
    <row r="21" spans="1:13" x14ac:dyDescent="0.25">
      <c r="A21" s="4">
        <v>0</v>
      </c>
      <c r="B21" s="4">
        <v>1</v>
      </c>
      <c r="C21" s="4">
        <v>1</v>
      </c>
      <c r="D21" s="4">
        <f t="shared" si="4"/>
        <v>1</v>
      </c>
      <c r="E21" s="17">
        <f t="shared" si="5"/>
        <v>1</v>
      </c>
      <c r="G21" s="4">
        <v>0</v>
      </c>
      <c r="H21" s="4">
        <v>1</v>
      </c>
      <c r="I21" s="4">
        <v>1</v>
      </c>
      <c r="J21" s="4">
        <f t="shared" si="6"/>
        <v>1</v>
      </c>
      <c r="K21" s="17">
        <f t="shared" si="7"/>
        <v>1</v>
      </c>
    </row>
    <row r="22" spans="1:13" x14ac:dyDescent="0.25">
      <c r="A22" s="4">
        <v>1</v>
      </c>
      <c r="B22" s="4">
        <v>0</v>
      </c>
      <c r="C22" s="4">
        <v>0</v>
      </c>
      <c r="D22" s="4">
        <f t="shared" si="4"/>
        <v>1</v>
      </c>
      <c r="E22" s="17">
        <f t="shared" si="5"/>
        <v>1</v>
      </c>
      <c r="G22" s="4">
        <v>1</v>
      </c>
      <c r="H22" s="4">
        <v>0</v>
      </c>
      <c r="I22" s="4">
        <v>0</v>
      </c>
      <c r="J22" s="4">
        <f t="shared" si="6"/>
        <v>1</v>
      </c>
      <c r="K22" s="17">
        <f t="shared" si="7"/>
        <v>1</v>
      </c>
    </row>
    <row r="23" spans="1:13" x14ac:dyDescent="0.25">
      <c r="A23" s="4">
        <v>1</v>
      </c>
      <c r="B23" s="4">
        <v>0</v>
      </c>
      <c r="C23" s="4">
        <v>1</v>
      </c>
      <c r="D23" s="4">
        <f t="shared" si="4"/>
        <v>1</v>
      </c>
      <c r="E23" s="17">
        <f t="shared" si="5"/>
        <v>1</v>
      </c>
      <c r="G23" s="4">
        <v>1</v>
      </c>
      <c r="H23" s="4">
        <v>0</v>
      </c>
      <c r="I23" s="4">
        <v>1</v>
      </c>
      <c r="J23" s="4">
        <f t="shared" si="6"/>
        <v>1</v>
      </c>
      <c r="K23" s="17">
        <f t="shared" si="7"/>
        <v>1</v>
      </c>
    </row>
    <row r="24" spans="1:13" x14ac:dyDescent="0.25">
      <c r="A24" s="4">
        <v>1</v>
      </c>
      <c r="B24" s="4">
        <v>1</v>
      </c>
      <c r="C24" s="4">
        <v>0</v>
      </c>
      <c r="D24" s="4">
        <f t="shared" si="4"/>
        <v>1</v>
      </c>
      <c r="E24" s="17">
        <f t="shared" si="5"/>
        <v>1</v>
      </c>
      <c r="G24" s="4">
        <v>1</v>
      </c>
      <c r="H24" s="4">
        <v>1</v>
      </c>
      <c r="I24" s="4">
        <v>0</v>
      </c>
      <c r="J24" s="4">
        <f t="shared" si="6"/>
        <v>1</v>
      </c>
      <c r="K24" s="17">
        <f t="shared" si="7"/>
        <v>1</v>
      </c>
    </row>
    <row r="25" spans="1:13" x14ac:dyDescent="0.25">
      <c r="A25" s="4">
        <v>1</v>
      </c>
      <c r="B25" s="4">
        <v>1</v>
      </c>
      <c r="C25" s="4">
        <v>1</v>
      </c>
      <c r="D25" s="4">
        <f t="shared" si="4"/>
        <v>1</v>
      </c>
      <c r="E25" s="17">
        <f t="shared" si="5"/>
        <v>1</v>
      </c>
      <c r="G25" s="4">
        <v>1</v>
      </c>
      <c r="H25" s="4">
        <v>1</v>
      </c>
      <c r="I25" s="4">
        <v>1</v>
      </c>
      <c r="J25" s="4">
        <f t="shared" si="6"/>
        <v>1</v>
      </c>
      <c r="K25" s="17">
        <f t="shared" si="7"/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P24"/>
  <sheetViews>
    <sheetView topLeftCell="A7" workbookViewId="0">
      <selection activeCell="E19" sqref="E19"/>
    </sheetView>
  </sheetViews>
  <sheetFormatPr defaultRowHeight="15" x14ac:dyDescent="0.25"/>
  <cols>
    <col min="4" max="4" width="10.5703125" customWidth="1"/>
    <col min="5" max="5" width="14.85546875" customWidth="1"/>
  </cols>
  <sheetData>
    <row r="1" spans="1:16" x14ac:dyDescent="0.25">
      <c r="A1" s="3" t="s">
        <v>44</v>
      </c>
    </row>
    <row r="2" spans="1:16" ht="15" customHeight="1" x14ac:dyDescent="0.25">
      <c r="A2" s="3" t="s">
        <v>4</v>
      </c>
      <c r="C2" s="35" t="s">
        <v>46</v>
      </c>
      <c r="D2" s="35"/>
      <c r="E2" s="35"/>
      <c r="F2" s="35"/>
    </row>
    <row r="3" spans="1:16" x14ac:dyDescent="0.25">
      <c r="C3" t="s">
        <v>47</v>
      </c>
    </row>
    <row r="4" spans="1:16" ht="16.5" customHeight="1" x14ac:dyDescent="0.25">
      <c r="A4" s="3" t="s">
        <v>2</v>
      </c>
      <c r="C4" s="35" t="s">
        <v>45</v>
      </c>
      <c r="D4" s="35"/>
      <c r="E4" s="35"/>
      <c r="F4" s="35"/>
      <c r="G4" s="35"/>
      <c r="H4" s="35"/>
      <c r="I4" s="35"/>
      <c r="J4" s="35"/>
      <c r="K4" s="35"/>
      <c r="L4" s="8"/>
      <c r="M4" s="8"/>
      <c r="N4" s="8"/>
      <c r="O4" s="8"/>
      <c r="P4" s="8"/>
    </row>
    <row r="5" spans="1:16" x14ac:dyDescent="0.25">
      <c r="A5" s="3" t="s">
        <v>27</v>
      </c>
      <c r="G5" s="3"/>
    </row>
    <row r="6" spans="1:16" x14ac:dyDescent="0.25">
      <c r="A6" s="4" t="s">
        <v>7</v>
      </c>
      <c r="B6" s="4" t="s">
        <v>28</v>
      </c>
      <c r="C6" s="4" t="s">
        <v>37</v>
      </c>
      <c r="D6" s="17" t="s">
        <v>48</v>
      </c>
      <c r="E6" s="17" t="s">
        <v>49</v>
      </c>
      <c r="G6" s="3" t="s">
        <v>8</v>
      </c>
      <c r="I6" t="s">
        <v>134</v>
      </c>
    </row>
    <row r="7" spans="1:16" x14ac:dyDescent="0.25">
      <c r="A7" s="4">
        <v>0</v>
      </c>
      <c r="B7" s="4">
        <v>0</v>
      </c>
      <c r="C7" s="4">
        <v>0</v>
      </c>
      <c r="D7" s="17">
        <f>IF(AND((OR(A7,B7)),C7),1,0)</f>
        <v>0</v>
      </c>
      <c r="E7" s="17">
        <f>IF(OR(AND(A7,C7),(AND(B7,C7))),1,0)</f>
        <v>0</v>
      </c>
      <c r="I7" t="s">
        <v>135</v>
      </c>
    </row>
    <row r="8" spans="1:16" x14ac:dyDescent="0.25">
      <c r="A8" s="4">
        <v>0</v>
      </c>
      <c r="B8" s="4">
        <v>0</v>
      </c>
      <c r="C8" s="4">
        <v>1</v>
      </c>
      <c r="D8" s="17">
        <f t="shared" ref="D8:D14" si="0">IF(AND((OR(A8,B8)),C8),1,0)</f>
        <v>0</v>
      </c>
      <c r="E8" s="17">
        <f t="shared" ref="E8:E14" si="1">IF(OR(AND(A8,C8),(AND(B8,C8))),1,0)</f>
        <v>0</v>
      </c>
    </row>
    <row r="9" spans="1:16" x14ac:dyDescent="0.25">
      <c r="A9" s="4">
        <v>0</v>
      </c>
      <c r="B9" s="4">
        <v>1</v>
      </c>
      <c r="C9" s="4">
        <v>0</v>
      </c>
      <c r="D9" s="17">
        <f t="shared" si="0"/>
        <v>0</v>
      </c>
      <c r="E9" s="17">
        <f t="shared" si="1"/>
        <v>0</v>
      </c>
    </row>
    <row r="10" spans="1:16" x14ac:dyDescent="0.25">
      <c r="A10" s="4">
        <v>0</v>
      </c>
      <c r="B10" s="4">
        <v>1</v>
      </c>
      <c r="C10" s="4">
        <v>1</v>
      </c>
      <c r="D10" s="17">
        <f t="shared" si="0"/>
        <v>1</v>
      </c>
      <c r="E10" s="17">
        <f t="shared" si="1"/>
        <v>1</v>
      </c>
    </row>
    <row r="11" spans="1:16" x14ac:dyDescent="0.25">
      <c r="A11" s="4">
        <v>1</v>
      </c>
      <c r="B11" s="4">
        <v>0</v>
      </c>
      <c r="C11" s="4">
        <v>0</v>
      </c>
      <c r="D11" s="17">
        <f t="shared" si="0"/>
        <v>0</v>
      </c>
      <c r="E11" s="17">
        <f t="shared" si="1"/>
        <v>0</v>
      </c>
    </row>
    <row r="12" spans="1:16" x14ac:dyDescent="0.25">
      <c r="A12" s="4">
        <v>1</v>
      </c>
      <c r="B12" s="4">
        <v>0</v>
      </c>
      <c r="C12" s="4">
        <v>1</v>
      </c>
      <c r="D12" s="17">
        <f t="shared" si="0"/>
        <v>1</v>
      </c>
      <c r="E12" s="17">
        <f t="shared" si="1"/>
        <v>1</v>
      </c>
    </row>
    <row r="13" spans="1:16" x14ac:dyDescent="0.25">
      <c r="A13" s="4">
        <v>1</v>
      </c>
      <c r="B13" s="4">
        <v>1</v>
      </c>
      <c r="C13" s="4">
        <v>0</v>
      </c>
      <c r="D13" s="17">
        <f t="shared" si="0"/>
        <v>0</v>
      </c>
      <c r="E13" s="17">
        <f t="shared" si="1"/>
        <v>0</v>
      </c>
    </row>
    <row r="14" spans="1:16" x14ac:dyDescent="0.25">
      <c r="A14" s="4">
        <v>1</v>
      </c>
      <c r="B14" s="4">
        <v>1</v>
      </c>
      <c r="C14" s="4">
        <v>1</v>
      </c>
      <c r="D14" s="17">
        <f t="shared" si="0"/>
        <v>1</v>
      </c>
      <c r="E14" s="17">
        <f t="shared" si="1"/>
        <v>1</v>
      </c>
    </row>
    <row r="16" spans="1:16" x14ac:dyDescent="0.25">
      <c r="A16" s="4" t="s">
        <v>7</v>
      </c>
      <c r="B16" s="4" t="s">
        <v>28</v>
      </c>
      <c r="C16" s="4" t="s">
        <v>37</v>
      </c>
      <c r="D16" s="17" t="s">
        <v>51</v>
      </c>
      <c r="E16" s="17" t="s">
        <v>50</v>
      </c>
      <c r="G16" s="3"/>
    </row>
    <row r="17" spans="1:5" x14ac:dyDescent="0.25">
      <c r="A17" s="4">
        <v>0</v>
      </c>
      <c r="B17" s="4">
        <v>0</v>
      </c>
      <c r="C17" s="4">
        <v>0</v>
      </c>
      <c r="D17" s="17">
        <f>IF(OR((AND(A17,B17)),C17),1,0)</f>
        <v>0</v>
      </c>
      <c r="E17" s="17">
        <f>IF(AND(OR(A17,C17),(OR(B17,C17))),1,0)</f>
        <v>0</v>
      </c>
    </row>
    <row r="18" spans="1:5" x14ac:dyDescent="0.25">
      <c r="A18" s="4">
        <v>0</v>
      </c>
      <c r="B18" s="4">
        <v>0</v>
      </c>
      <c r="C18" s="4">
        <v>1</v>
      </c>
      <c r="D18" s="17">
        <f t="shared" ref="D18:D24" si="2">IF(OR((AND(A18,B18)),C18),1,0)</f>
        <v>1</v>
      </c>
      <c r="E18" s="17">
        <f t="shared" ref="E18:E24" si="3">IF(AND(OR(A18,C18),(OR(B18,C18))),1,0)</f>
        <v>1</v>
      </c>
    </row>
    <row r="19" spans="1:5" x14ac:dyDescent="0.25">
      <c r="A19" s="4">
        <v>0</v>
      </c>
      <c r="B19" s="4">
        <v>1</v>
      </c>
      <c r="C19" s="4">
        <v>0</v>
      </c>
      <c r="D19" s="17">
        <f t="shared" si="2"/>
        <v>0</v>
      </c>
      <c r="E19" s="17">
        <f t="shared" si="3"/>
        <v>0</v>
      </c>
    </row>
    <row r="20" spans="1:5" x14ac:dyDescent="0.25">
      <c r="A20" s="4">
        <v>0</v>
      </c>
      <c r="B20" s="4">
        <v>1</v>
      </c>
      <c r="C20" s="4">
        <v>1</v>
      </c>
      <c r="D20" s="17">
        <f t="shared" si="2"/>
        <v>1</v>
      </c>
      <c r="E20" s="17">
        <f t="shared" si="3"/>
        <v>1</v>
      </c>
    </row>
    <row r="21" spans="1:5" x14ac:dyDescent="0.25">
      <c r="A21" s="4">
        <v>1</v>
      </c>
      <c r="B21" s="4">
        <v>0</v>
      </c>
      <c r="C21" s="4">
        <v>0</v>
      </c>
      <c r="D21" s="17">
        <f t="shared" si="2"/>
        <v>0</v>
      </c>
      <c r="E21" s="17">
        <f t="shared" si="3"/>
        <v>0</v>
      </c>
    </row>
    <row r="22" spans="1:5" x14ac:dyDescent="0.25">
      <c r="A22" s="4">
        <v>1</v>
      </c>
      <c r="B22" s="4">
        <v>0</v>
      </c>
      <c r="C22" s="4">
        <v>1</v>
      </c>
      <c r="D22" s="17">
        <f t="shared" si="2"/>
        <v>1</v>
      </c>
      <c r="E22" s="17">
        <f t="shared" si="3"/>
        <v>1</v>
      </c>
    </row>
    <row r="23" spans="1:5" x14ac:dyDescent="0.25">
      <c r="A23" s="4">
        <v>1</v>
      </c>
      <c r="B23" s="4">
        <v>1</v>
      </c>
      <c r="C23" s="4">
        <v>0</v>
      </c>
      <c r="D23" s="17">
        <f t="shared" si="2"/>
        <v>1</v>
      </c>
      <c r="E23" s="17">
        <f t="shared" si="3"/>
        <v>1</v>
      </c>
    </row>
    <row r="24" spans="1:5" x14ac:dyDescent="0.25">
      <c r="A24" s="4">
        <v>1</v>
      </c>
      <c r="B24" s="4">
        <v>1</v>
      </c>
      <c r="C24" s="4">
        <v>1</v>
      </c>
      <c r="D24" s="17">
        <f t="shared" si="2"/>
        <v>1</v>
      </c>
      <c r="E24" s="17">
        <f t="shared" si="3"/>
        <v>1</v>
      </c>
    </row>
  </sheetData>
  <mergeCells count="2">
    <mergeCell ref="C4:K4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Титульный лист</vt:lpstr>
      <vt:lpstr>Лист1</vt:lpstr>
      <vt:lpstr>Закон тождества</vt:lpstr>
      <vt:lpstr>Закон исключения третьего</vt:lpstr>
      <vt:lpstr>Закон непротиворечия </vt:lpstr>
      <vt:lpstr>Закон двойного отрицания </vt:lpstr>
      <vt:lpstr>Переместительный закон</vt:lpstr>
      <vt:lpstr>Сочетательный закон</vt:lpstr>
      <vt:lpstr>Распределительный закон</vt:lpstr>
      <vt:lpstr>Закон общей инверсии</vt:lpstr>
      <vt:lpstr>Закон равносильности</vt:lpstr>
      <vt:lpstr>Законы исключения констант</vt:lpstr>
      <vt:lpstr>Закон Поглощения</vt:lpstr>
      <vt:lpstr>Закон контрапозиции </vt:lpstr>
      <vt:lpstr>Закон исключения </vt:lpstr>
      <vt:lpstr>Элиминация импликации</vt:lpstr>
      <vt:lpstr>Элиминация эквивалентности</vt:lpstr>
      <vt:lpstr>Упражнениие 2</vt:lpstr>
      <vt:lpstr>Ответы на контрольные вопросы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2020-05-10T21:20:02Z</dcterms:modified>
</cp:coreProperties>
</file>