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64" i="1" l="1"/>
  <c r="Q69" i="1"/>
  <c r="O73" i="1"/>
  <c r="E55" i="1"/>
  <c r="Q31" i="1"/>
  <c r="P31" i="1"/>
  <c r="O31" i="1"/>
  <c r="N31" i="1"/>
  <c r="M31" i="1"/>
  <c r="L31" i="1"/>
  <c r="E36" i="1"/>
  <c r="D31" i="1"/>
  <c r="E65" i="1"/>
  <c r="M73" i="1" l="1"/>
  <c r="F69" i="1"/>
  <c r="N58" i="1"/>
  <c r="Q73" i="1"/>
  <c r="N73" i="1"/>
  <c r="L73" i="1"/>
  <c r="I73" i="1"/>
  <c r="H73" i="1"/>
  <c r="G73" i="1"/>
  <c r="F73" i="1"/>
  <c r="D73" i="1"/>
  <c r="L69" i="1"/>
  <c r="M69" i="1"/>
  <c r="N69" i="1"/>
  <c r="O69" i="1"/>
  <c r="P69" i="1"/>
  <c r="H69" i="1"/>
  <c r="G69" i="1"/>
  <c r="D69" i="1"/>
  <c r="E76" i="1"/>
  <c r="E74" i="1"/>
  <c r="K73" i="1"/>
  <c r="J73" i="1"/>
  <c r="E71" i="1"/>
  <c r="E70" i="1"/>
  <c r="K69" i="1"/>
  <c r="J69" i="1"/>
  <c r="I69" i="1"/>
  <c r="E61" i="1"/>
  <c r="E60" i="1"/>
  <c r="E59" i="1"/>
  <c r="Q58" i="1"/>
  <c r="P58" i="1"/>
  <c r="O58" i="1"/>
  <c r="M58" i="1"/>
  <c r="L58" i="1"/>
  <c r="K58" i="1"/>
  <c r="J58" i="1"/>
  <c r="I58" i="1"/>
  <c r="H58" i="1"/>
  <c r="G58" i="1"/>
  <c r="F58" i="1"/>
  <c r="D58" i="1"/>
  <c r="H31" i="1"/>
  <c r="G31" i="1"/>
  <c r="D64" i="1"/>
  <c r="E64" i="1"/>
  <c r="Q64" i="1"/>
  <c r="P64" i="1"/>
  <c r="O64" i="1"/>
  <c r="N64" i="1"/>
  <c r="M64" i="1"/>
  <c r="H64" i="1"/>
  <c r="G64" i="1"/>
  <c r="Q42" i="1"/>
  <c r="P42" i="1"/>
  <c r="O42" i="1"/>
  <c r="N42" i="1"/>
  <c r="M42" i="1"/>
  <c r="L42" i="1"/>
  <c r="H42" i="1"/>
  <c r="G42" i="1"/>
  <c r="D42" i="1"/>
  <c r="E58" i="1" l="1"/>
  <c r="O57" i="1"/>
  <c r="O41" i="1" s="1"/>
  <c r="H57" i="1"/>
  <c r="H41" i="1" s="1"/>
  <c r="G57" i="1"/>
  <c r="G41" i="1" s="1"/>
  <c r="Q57" i="1"/>
  <c r="P57" i="1"/>
  <c r="P41" i="1" s="1"/>
  <c r="E73" i="1"/>
  <c r="E69" i="1"/>
  <c r="Q41" i="1"/>
  <c r="N57" i="1"/>
  <c r="N41" i="1" s="1"/>
  <c r="M57" i="1"/>
  <c r="M41" i="1" s="1"/>
  <c r="F57" i="1"/>
  <c r="D57" i="1"/>
  <c r="D41" i="1" s="1"/>
  <c r="D38" i="1"/>
  <c r="D10" i="1"/>
  <c r="F10" i="1"/>
  <c r="E14" i="1"/>
  <c r="E57" i="1" l="1"/>
  <c r="D28" i="1"/>
  <c r="G10" i="1"/>
  <c r="H10" i="1"/>
  <c r="I10" i="1"/>
  <c r="J10" i="1"/>
  <c r="K10" i="1"/>
  <c r="L10" i="1"/>
  <c r="M10" i="1"/>
  <c r="N10" i="1"/>
  <c r="O10" i="1"/>
  <c r="P10" i="1"/>
  <c r="Q10" i="1"/>
  <c r="I31" i="1" l="1"/>
  <c r="J31" i="1"/>
  <c r="K31" i="1"/>
  <c r="I64" i="1" l="1"/>
  <c r="I57" i="1" s="1"/>
  <c r="J65" i="1"/>
  <c r="K65" i="1"/>
  <c r="L65" i="1"/>
  <c r="L64" i="1" s="1"/>
  <c r="L57" i="1" s="1"/>
  <c r="L41" i="1" s="1"/>
  <c r="J64" i="1" l="1"/>
  <c r="J57" i="1" s="1"/>
  <c r="K64" i="1"/>
  <c r="K57" i="1" s="1"/>
  <c r="I42" i="1"/>
  <c r="I41" i="1" s="1"/>
  <c r="J42" i="1"/>
  <c r="J41" i="1" s="1"/>
  <c r="K42" i="1"/>
  <c r="K41" i="1" s="1"/>
  <c r="F24" i="1"/>
  <c r="G24" i="1"/>
  <c r="H24" i="1"/>
  <c r="I24" i="1"/>
  <c r="I9" i="1" s="1"/>
  <c r="J24" i="1"/>
  <c r="J9" i="1" s="1"/>
  <c r="K24" i="1"/>
  <c r="L24" i="1"/>
  <c r="M24" i="1"/>
  <c r="M9" i="1" s="1"/>
  <c r="N24" i="1"/>
  <c r="N9" i="1" s="1"/>
  <c r="O24" i="1"/>
  <c r="O9" i="1" s="1"/>
  <c r="P24" i="1"/>
  <c r="Q24" i="1"/>
  <c r="Q9" i="1" s="1"/>
  <c r="G9" i="1" l="1"/>
  <c r="P9" i="1"/>
  <c r="L9" i="1"/>
  <c r="H9" i="1"/>
  <c r="K9" i="1"/>
  <c r="D24" i="1"/>
  <c r="E24" i="1" l="1"/>
  <c r="F9" i="1" l="1"/>
  <c r="F53" i="1"/>
  <c r="F42" i="1" s="1"/>
  <c r="F33" i="1"/>
  <c r="F31" i="1" s="1"/>
  <c r="G38" i="1" l="1"/>
  <c r="G28" i="1" s="1"/>
  <c r="H38" i="1"/>
  <c r="H28" i="1" s="1"/>
  <c r="I38" i="1"/>
  <c r="I29" i="1" s="1"/>
  <c r="J38" i="1"/>
  <c r="J29" i="1" s="1"/>
  <c r="K38" i="1"/>
  <c r="K29" i="1" s="1"/>
  <c r="L38" i="1"/>
  <c r="L28" i="1" s="1"/>
  <c r="M38" i="1"/>
  <c r="M28" i="1" s="1"/>
  <c r="N38" i="1"/>
  <c r="N28" i="1" s="1"/>
  <c r="O38" i="1"/>
  <c r="O28" i="1" s="1"/>
  <c r="P38" i="1"/>
  <c r="P28" i="1" s="1"/>
  <c r="Q38" i="1"/>
  <c r="Q28" i="1" s="1"/>
  <c r="E32" i="1"/>
  <c r="E33" i="1"/>
  <c r="E34" i="1"/>
  <c r="E35" i="1"/>
  <c r="E37" i="1"/>
  <c r="E31" i="1" l="1"/>
  <c r="F38" i="1"/>
  <c r="E43" i="1"/>
  <c r="E44" i="1"/>
  <c r="E38" i="1" l="1"/>
  <c r="F28" i="1"/>
  <c r="E10" i="1"/>
  <c r="E39" i="1"/>
  <c r="E40" i="1"/>
  <c r="E45" i="1"/>
  <c r="E46" i="1"/>
  <c r="E47" i="1"/>
  <c r="E48" i="1"/>
  <c r="E49" i="1"/>
  <c r="E50" i="1"/>
  <c r="E51" i="1"/>
  <c r="E52" i="1"/>
  <c r="E53" i="1"/>
  <c r="E54" i="1"/>
  <c r="E42" i="1" l="1"/>
  <c r="E41" i="1" s="1"/>
  <c r="E28" i="1" s="1"/>
  <c r="E9" i="1"/>
  <c r="I8" i="1" l="1"/>
  <c r="D9" i="1"/>
  <c r="D8" i="1" s="1"/>
  <c r="L8" i="1" l="1"/>
  <c r="P8" i="1"/>
  <c r="Q8" i="1"/>
  <c r="K8" i="1"/>
  <c r="O8" i="1"/>
  <c r="J8" i="1"/>
  <c r="M8" i="1"/>
  <c r="H8" i="1"/>
  <c r="G8" i="1"/>
  <c r="N8" i="1" l="1"/>
  <c r="E8" i="1" l="1"/>
  <c r="F8" i="1"/>
</calcChain>
</file>

<file path=xl/sharedStrings.xml><?xml version="1.0" encoding="utf-8"?>
<sst xmlns="http://schemas.openxmlformats.org/spreadsheetml/2006/main" count="246" uniqueCount="183">
  <si>
    <t>Индекс</t>
  </si>
  <si>
    <t>Наименование циклов, разделов, дисциплин, профессиональных модулей, МДК, практик</t>
  </si>
  <si>
    <t>Формы промежуточной аттестации</t>
  </si>
  <si>
    <t>Учебная нагрузка  (час.)</t>
  </si>
  <si>
    <t>Распределение по курсам и семестрам (час. в семестр)</t>
  </si>
  <si>
    <t xml:space="preserve"> Максимальная    </t>
  </si>
  <si>
    <t>Самостоятельная  работа</t>
  </si>
  <si>
    <t>Обязательная аудиторная</t>
  </si>
  <si>
    <t>всего занятий</t>
  </si>
  <si>
    <t>в том числе</t>
  </si>
  <si>
    <t>1 курс</t>
  </si>
  <si>
    <t>2 курс</t>
  </si>
  <si>
    <t>3курс</t>
  </si>
  <si>
    <t>лекций</t>
  </si>
  <si>
    <t>лабораторных и практических занятий</t>
  </si>
  <si>
    <t>курсовых работ (проектов)</t>
  </si>
  <si>
    <t>сем.</t>
  </si>
  <si>
    <t>нед.</t>
  </si>
  <si>
    <t>ТО.Ф</t>
  </si>
  <si>
    <t xml:space="preserve">ТЕОРЕТИЧЕСКОЕ  ОБУЧЕНИЕ </t>
  </si>
  <si>
    <t>О.00</t>
  </si>
  <si>
    <t xml:space="preserve">ОБЩЕОБРАЗОВАТЕЛЬНЫЙ ЦИКЛ </t>
  </si>
  <si>
    <t>ОДБ.00</t>
  </si>
  <si>
    <t>Базовые дисциплины</t>
  </si>
  <si>
    <t>ОДБ.01</t>
  </si>
  <si>
    <t>Иностранный язык</t>
  </si>
  <si>
    <t>ДЗ</t>
  </si>
  <si>
    <t>ОДБ.02</t>
  </si>
  <si>
    <t>ОДБ.03</t>
  </si>
  <si>
    <t>Математика</t>
  </si>
  <si>
    <t>Э</t>
  </si>
  <si>
    <t>ОДБ.04</t>
  </si>
  <si>
    <t>ОДБ.05</t>
  </si>
  <si>
    <t>ОДБ.06</t>
  </si>
  <si>
    <t>ОДБ.07</t>
  </si>
  <si>
    <t>ОДБ.08</t>
  </si>
  <si>
    <t>Физическая культура</t>
  </si>
  <si>
    <t>З,З</t>
  </si>
  <si>
    <t>ОБЖ</t>
  </si>
  <si>
    <t>ОДП.00</t>
  </si>
  <si>
    <t>Профильные дисциплины</t>
  </si>
  <si>
    <t>История</t>
  </si>
  <si>
    <t>ТЕОРЕТИЧЕСКОЕ  ОБУЧЕНИЕ  по ФГОС</t>
  </si>
  <si>
    <t>ОБ.ТО.ОО</t>
  </si>
  <si>
    <t>Обязательная часть циклов ОПОП</t>
  </si>
  <si>
    <t>В.ТО.ОО</t>
  </si>
  <si>
    <t>Вариативная часть циклов ОПОП</t>
  </si>
  <si>
    <t>ОГСЭ.00</t>
  </si>
  <si>
    <t>Общий гуманитарный и социально - экономический цикл</t>
  </si>
  <si>
    <t>ОГСЭ.01</t>
  </si>
  <si>
    <t>Основы философии</t>
  </si>
  <si>
    <t>ОГСЭ.02</t>
  </si>
  <si>
    <t>ОГСЭ.03</t>
  </si>
  <si>
    <t>ОГСЭ.04</t>
  </si>
  <si>
    <t>З,З,З,З</t>
  </si>
  <si>
    <t>В.ОГСЭ.05</t>
  </si>
  <si>
    <t>З</t>
  </si>
  <si>
    <t>Русский язык и культура речи</t>
  </si>
  <si>
    <t>ЕН.00</t>
  </si>
  <si>
    <t>Математический и общий естественно - научный цикл</t>
  </si>
  <si>
    <t>ЕН.01</t>
  </si>
  <si>
    <t>ЕН.02</t>
  </si>
  <si>
    <t>П.00</t>
  </si>
  <si>
    <t>ПРОФЕССИОНАЛЬНЫЙ ЦИКЛ</t>
  </si>
  <si>
    <t>ОП.00</t>
  </si>
  <si>
    <t>Общепрофессиональные дисциплины</t>
  </si>
  <si>
    <t>ОП.01</t>
  </si>
  <si>
    <t>ОП.02</t>
  </si>
  <si>
    <t>ОП.03</t>
  </si>
  <si>
    <t>ОП.04</t>
  </si>
  <si>
    <t>ОП.05</t>
  </si>
  <si>
    <t>ОП.06</t>
  </si>
  <si>
    <t>ОП.07</t>
  </si>
  <si>
    <t>ОП.08</t>
  </si>
  <si>
    <t>ОП.09</t>
  </si>
  <si>
    <t>ОП.10</t>
  </si>
  <si>
    <t>ОП.11</t>
  </si>
  <si>
    <t>Безопасность жизнедеятельности</t>
  </si>
  <si>
    <t>ПМ.00</t>
  </si>
  <si>
    <t>Профессиональные модули</t>
  </si>
  <si>
    <t>ПМ.01</t>
  </si>
  <si>
    <r>
      <t>Э</t>
    </r>
    <r>
      <rPr>
        <b/>
        <sz val="9"/>
        <color theme="1"/>
        <rFont val="Times New Roman"/>
        <family val="1"/>
        <charset val="204"/>
      </rPr>
      <t> </t>
    </r>
  </si>
  <si>
    <t>МДК.01.01</t>
  </si>
  <si>
    <t>ПМ.02</t>
  </si>
  <si>
    <t>МДК.02.01</t>
  </si>
  <si>
    <t>ПМ.03</t>
  </si>
  <si>
    <t>МДК.03.01</t>
  </si>
  <si>
    <t>ПДП</t>
  </si>
  <si>
    <t xml:space="preserve">Преддипломная практика </t>
  </si>
  <si>
    <t>ГИА</t>
  </si>
  <si>
    <t>Государственная итоговая аттестация</t>
  </si>
  <si>
    <t>6 нед</t>
  </si>
  <si>
    <t xml:space="preserve">Консультации из расчета 100 часов в год </t>
  </si>
  <si>
    <t>на каждую учебную группу (всего - 300 часов)</t>
  </si>
  <si>
    <t>Государственная (итоговая) аттестация</t>
  </si>
  <si>
    <t>Всего</t>
  </si>
  <si>
    <t>дисциплин и МДК</t>
  </si>
  <si>
    <t>1. Программа базовой подготовки</t>
  </si>
  <si>
    <t>учебной практики (нед.)</t>
  </si>
  <si>
    <t>1.1. Дипломная работа</t>
  </si>
  <si>
    <t>производственной практики (нед.)</t>
  </si>
  <si>
    <t>экзаменов</t>
  </si>
  <si>
    <t>дифференцированных зачетов</t>
  </si>
  <si>
    <t>4 курс</t>
  </si>
  <si>
    <t>сем</t>
  </si>
  <si>
    <t>нед</t>
  </si>
  <si>
    <t>Биология</t>
  </si>
  <si>
    <t>Химия</t>
  </si>
  <si>
    <t>ОДБ.10</t>
  </si>
  <si>
    <t>Информационные технологии в профессиональной деятельности</t>
  </si>
  <si>
    <t>Анатомия и физиология человека</t>
  </si>
  <si>
    <t>Основы патологии</t>
  </si>
  <si>
    <t>Генетика человека с основами медицинской генетики</t>
  </si>
  <si>
    <t>Гигиена и экология человека</t>
  </si>
  <si>
    <t>Основы микробиологии и иммунологии</t>
  </si>
  <si>
    <t>Фармакология</t>
  </si>
  <si>
    <t>Общественное здоровье и здравоохранение</t>
  </si>
  <si>
    <t xml:space="preserve">Психология </t>
  </si>
  <si>
    <t>Правовое обеспечение профессиональной деятельности</t>
  </si>
  <si>
    <t>Этика и деонтология</t>
  </si>
  <si>
    <t>Медицинская информационная система</t>
  </si>
  <si>
    <t>Проведение профилактических мероприятий</t>
  </si>
  <si>
    <t>Здоровый человек и его окружение</t>
  </si>
  <si>
    <t>МДК 01.02</t>
  </si>
  <si>
    <t>Основы профилактики</t>
  </si>
  <si>
    <t>МДК 01.03</t>
  </si>
  <si>
    <t>Сестринское дело в системе первичной медико-санитарной помощи населению</t>
  </si>
  <si>
    <t>ПП.01.03</t>
  </si>
  <si>
    <t>Участие в лечебно-диагностическом и реабилитационном процессах</t>
  </si>
  <si>
    <t>Сестринский уход при различных заболеваниях и состояниях</t>
  </si>
  <si>
    <t>МДК.02.02</t>
  </si>
  <si>
    <t>Основы реабилитации</t>
  </si>
  <si>
    <t>Оказание доврачебной помощи при неотложных ситуациях</t>
  </si>
  <si>
    <t>Основы реаниматологии</t>
  </si>
  <si>
    <t>МДК.03.02</t>
  </si>
  <si>
    <t>Медицина катостроф</t>
  </si>
  <si>
    <t>ПМ.04</t>
  </si>
  <si>
    <t xml:space="preserve">МДК.04.01 </t>
  </si>
  <si>
    <t>Теория и практика сестринского дела</t>
  </si>
  <si>
    <t>МДК.04.02</t>
  </si>
  <si>
    <t>Безопасная среда для пациента и персонала</t>
  </si>
  <si>
    <t>МДК.04.03</t>
  </si>
  <si>
    <t>Технология оказания медицинских услуг</t>
  </si>
  <si>
    <t>4 нед</t>
  </si>
  <si>
    <t>В.ОП.12</t>
  </si>
  <si>
    <t>В.ОП.13</t>
  </si>
  <si>
    <t>3 нед.</t>
  </si>
  <si>
    <t>3 нед</t>
  </si>
  <si>
    <t>6 нед.</t>
  </si>
  <si>
    <t>Выполнение работ по профессии младшая медицинская сестра по уходу за больными</t>
  </si>
  <si>
    <t>4 нед.</t>
  </si>
  <si>
    <t>2 нед</t>
  </si>
  <si>
    <t>5 нед</t>
  </si>
  <si>
    <t>ОДП.12</t>
  </si>
  <si>
    <t xml:space="preserve">Информатика </t>
  </si>
  <si>
    <t>Обществознание</t>
  </si>
  <si>
    <t>ОДБ.09</t>
  </si>
  <si>
    <t xml:space="preserve">                                                                                                                                                 </t>
  </si>
  <si>
    <t>ЭКВ</t>
  </si>
  <si>
    <t xml:space="preserve">  </t>
  </si>
  <si>
    <t>Астрономия</t>
  </si>
  <si>
    <t>Русский язык</t>
  </si>
  <si>
    <t>Литература</t>
  </si>
  <si>
    <t>ОДБ.11</t>
  </si>
  <si>
    <t>ОДБ.12</t>
  </si>
  <si>
    <t>ОДБ.13</t>
  </si>
  <si>
    <t>Русская родная литература</t>
  </si>
  <si>
    <t>История медицины</t>
  </si>
  <si>
    <t xml:space="preserve">Физика </t>
  </si>
  <si>
    <t>Участие в проведении лечебно-диагностических, реабилитационных и профилактических мероприятий в системе первичной медико-санитарной помощи, в учреждениях специализированной и высокотехнологичной медицинской помощи</t>
  </si>
  <si>
    <t>Учебная практика</t>
  </si>
  <si>
    <t>ПП.02</t>
  </si>
  <si>
    <t>УП.01</t>
  </si>
  <si>
    <t>Производственная  практика</t>
  </si>
  <si>
    <t>ПП.03</t>
  </si>
  <si>
    <t xml:space="preserve">Производственная практика </t>
  </si>
  <si>
    <t>ПП.04</t>
  </si>
  <si>
    <t>В.ОГСЭ.06</t>
  </si>
  <si>
    <t>ОДП.13</t>
  </si>
  <si>
    <t>ОДП.14</t>
  </si>
  <si>
    <t>ДЗ,Э,КР</t>
  </si>
  <si>
    <t>ВМДК 02.03</t>
  </si>
  <si>
    <t>Основы латинского языка с медицинской терминологией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</si>
</sst>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i/>
      <sz val="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i/>
      <sz val="7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16" fontId="5" fillId="2" borderId="7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1" xfId="0" applyFont="1" applyBorder="1"/>
    <xf numFmtId="0" fontId="2" fillId="0" borderId="28" xfId="0" applyFont="1" applyBorder="1"/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6" borderId="9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9" fillId="0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11" xfId="0" applyBorder="1"/>
    <xf numFmtId="0" fontId="2" fillId="2" borderId="11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2" fillId="0" borderId="11" xfId="0" applyFont="1" applyFill="1" applyBorder="1"/>
    <xf numFmtId="0" fontId="2" fillId="0" borderId="0" xfId="0" applyFont="1" applyBorder="1"/>
    <xf numFmtId="0" fontId="2" fillId="2" borderId="14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3" xfId="0" applyFont="1" applyBorder="1"/>
    <xf numFmtId="0" fontId="2" fillId="2" borderId="18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0" borderId="24" xfId="0" applyFont="1" applyBorder="1"/>
    <xf numFmtId="0" fontId="2" fillId="0" borderId="18" xfId="0" applyFont="1" applyBorder="1"/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23" xfId="0" applyFont="1" applyFill="1" applyBorder="1"/>
    <xf numFmtId="0" fontId="2" fillId="0" borderId="2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1" fillId="5" borderId="22" xfId="0" applyFont="1" applyFill="1" applyBorder="1" applyAlignment="1">
      <alignment vertical="center"/>
    </xf>
    <xf numFmtId="0" fontId="11" fillId="5" borderId="4" xfId="0" applyFont="1" applyFill="1" applyBorder="1" applyAlignment="1">
      <alignment vertical="center"/>
    </xf>
    <xf numFmtId="0" fontId="0" fillId="0" borderId="24" xfId="0" applyBorder="1"/>
    <xf numFmtId="0" fontId="2" fillId="0" borderId="32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31" xfId="0" applyFont="1" applyBorder="1"/>
    <xf numFmtId="0" fontId="4" fillId="2" borderId="7" xfId="0" applyFont="1" applyFill="1" applyBorder="1" applyAlignment="1">
      <alignment horizontal="center" vertical="center"/>
    </xf>
    <xf numFmtId="0" fontId="0" fillId="0" borderId="0" xfId="0" applyFill="1"/>
    <xf numFmtId="0" fontId="2" fillId="0" borderId="18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2" borderId="35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0" fontId="4" fillId="8" borderId="0" xfId="0" applyFont="1" applyFill="1" applyBorder="1" applyAlignment="1">
      <alignment vertical="center" wrapText="1"/>
    </xf>
    <xf numFmtId="0" fontId="13" fillId="2" borderId="11" xfId="0" applyFont="1" applyFill="1" applyBorder="1" applyAlignment="1">
      <alignment vertical="center"/>
    </xf>
    <xf numFmtId="0" fontId="4" fillId="8" borderId="18" xfId="0" applyFont="1" applyFill="1" applyBorder="1" applyAlignment="1">
      <alignment vertical="center" wrapText="1"/>
    </xf>
    <xf numFmtId="0" fontId="2" fillId="8" borderId="11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vertical="center" wrapText="1"/>
    </xf>
    <xf numFmtId="0" fontId="9" fillId="0" borderId="7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15" fillId="0" borderId="24" xfId="0" applyFont="1" applyBorder="1"/>
    <xf numFmtId="0" fontId="9" fillId="0" borderId="0" xfId="0" applyFont="1" applyFill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justify" vertical="center"/>
    </xf>
    <xf numFmtId="0" fontId="2" fillId="2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vertical="center"/>
    </xf>
    <xf numFmtId="0" fontId="2" fillId="0" borderId="2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vertical="center" wrapText="1"/>
    </xf>
    <xf numFmtId="0" fontId="9" fillId="0" borderId="13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vertical="center"/>
    </xf>
    <xf numFmtId="0" fontId="9" fillId="2" borderId="3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7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vertical="center"/>
    </xf>
    <xf numFmtId="0" fontId="4" fillId="8" borderId="9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4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 wrapText="1"/>
    </xf>
    <xf numFmtId="0" fontId="4" fillId="8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vertical="center"/>
    </xf>
    <xf numFmtId="0" fontId="5" fillId="7" borderId="9" xfId="0" applyFont="1" applyFill="1" applyBorder="1" applyAlignment="1">
      <alignment vertical="center"/>
    </xf>
    <xf numFmtId="0" fontId="4" fillId="7" borderId="4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vertical="center" wrapText="1"/>
    </xf>
    <xf numFmtId="0" fontId="4" fillId="9" borderId="17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vertical="center"/>
    </xf>
    <xf numFmtId="0" fontId="3" fillId="9" borderId="9" xfId="0" applyFont="1" applyFill="1" applyBorder="1" applyAlignment="1">
      <alignment vertical="center" wrapText="1"/>
    </xf>
    <xf numFmtId="0" fontId="5" fillId="9" borderId="4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4" fillId="9" borderId="18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/>
    </xf>
    <xf numFmtId="0" fontId="13" fillId="9" borderId="24" xfId="0" applyFont="1" applyFill="1" applyBorder="1" applyAlignment="1">
      <alignment vertical="center"/>
    </xf>
    <xf numFmtId="0" fontId="4" fillId="9" borderId="20" xfId="0" applyFont="1" applyFill="1" applyBorder="1" applyAlignment="1">
      <alignment vertical="center" wrapText="1"/>
    </xf>
    <xf numFmtId="0" fontId="4" fillId="9" borderId="24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vertical="center"/>
    </xf>
    <xf numFmtId="0" fontId="14" fillId="2" borderId="36" xfId="0" applyFont="1" applyFill="1" applyBorder="1" applyAlignment="1">
      <alignment vertical="center"/>
    </xf>
    <xf numFmtId="0" fontId="5" fillId="10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5" fillId="10" borderId="23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/>
    </xf>
    <xf numFmtId="0" fontId="0" fillId="0" borderId="26" xfId="0" applyBorder="1"/>
    <xf numFmtId="0" fontId="2" fillId="0" borderId="44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0" borderId="54" xfId="0" applyFont="1" applyBorder="1"/>
    <xf numFmtId="0" fontId="2" fillId="2" borderId="38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vertical="center" wrapText="1"/>
    </xf>
    <xf numFmtId="0" fontId="9" fillId="5" borderId="12" xfId="0" applyFont="1" applyFill="1" applyBorder="1" applyAlignment="1">
      <alignment horizontal="center" vertical="center"/>
    </xf>
    <xf numFmtId="0" fontId="5" fillId="7" borderId="6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7" fillId="3" borderId="11" xfId="0" applyFont="1" applyFill="1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2" fillId="2" borderId="52" xfId="0" applyFont="1" applyFill="1" applyBorder="1" applyAlignment="1">
      <alignment vertical="center"/>
    </xf>
    <xf numFmtId="0" fontId="12" fillId="2" borderId="59" xfId="0" applyFont="1" applyFill="1" applyBorder="1" applyAlignment="1">
      <alignment vertical="center"/>
    </xf>
    <xf numFmtId="0" fontId="12" fillId="2" borderId="50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4" xfId="0" applyFont="1" applyFill="1" applyBorder="1" applyAlignment="1">
      <alignment horizontal="center" vertical="center" textRotation="90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topLeftCell="A25" workbookViewId="0">
      <selection activeCell="L44" sqref="L44"/>
    </sheetView>
  </sheetViews>
  <sheetFormatPr defaultRowHeight="15" x14ac:dyDescent="0.25"/>
  <cols>
    <col min="1" max="1" width="8.5703125" customWidth="1"/>
    <col min="2" max="2" width="40.85546875" customWidth="1"/>
    <col min="3" max="3" width="7.42578125" customWidth="1"/>
    <col min="4" max="4" width="8" customWidth="1"/>
    <col min="5" max="5" width="5.7109375" customWidth="1"/>
    <col min="6" max="6" width="6" customWidth="1"/>
    <col min="7" max="7" width="5.7109375" customWidth="1"/>
    <col min="8" max="8" width="6.140625" customWidth="1"/>
    <col min="9" max="9" width="6.28515625" customWidth="1"/>
    <col min="10" max="10" width="5.28515625" customWidth="1"/>
    <col min="11" max="12" width="5.140625" customWidth="1"/>
    <col min="13" max="13" width="5.42578125" customWidth="1"/>
    <col min="14" max="14" width="4.42578125" customWidth="1"/>
    <col min="15" max="15" width="5.5703125" customWidth="1"/>
    <col min="16" max="16" width="6" customWidth="1"/>
    <col min="17" max="17" width="6.5703125" customWidth="1"/>
  </cols>
  <sheetData>
    <row r="1" spans="1:17" ht="27" customHeight="1" thickBot="1" x14ac:dyDescent="0.3">
      <c r="A1" s="301" t="s">
        <v>0</v>
      </c>
      <c r="B1" s="304" t="s">
        <v>1</v>
      </c>
      <c r="C1" s="307" t="s">
        <v>2</v>
      </c>
      <c r="D1" s="310" t="s">
        <v>3</v>
      </c>
      <c r="E1" s="311"/>
      <c r="F1" s="311"/>
      <c r="G1" s="311"/>
      <c r="H1" s="311"/>
      <c r="I1" s="311"/>
      <c r="J1" s="269" t="s">
        <v>4</v>
      </c>
      <c r="K1" s="270"/>
      <c r="L1" s="270"/>
      <c r="M1" s="270"/>
      <c r="N1" s="270"/>
      <c r="O1" s="270"/>
      <c r="P1" s="270"/>
      <c r="Q1" s="271"/>
    </row>
    <row r="2" spans="1:17" ht="15.75" thickBot="1" x14ac:dyDescent="0.3">
      <c r="A2" s="302"/>
      <c r="B2" s="305"/>
      <c r="C2" s="308"/>
      <c r="D2" s="307" t="s">
        <v>5</v>
      </c>
      <c r="E2" s="307" t="s">
        <v>6</v>
      </c>
      <c r="F2" s="310" t="s">
        <v>7</v>
      </c>
      <c r="G2" s="311"/>
      <c r="H2" s="311"/>
      <c r="I2" s="311"/>
      <c r="J2" s="272"/>
      <c r="K2" s="273"/>
      <c r="L2" s="273"/>
      <c r="M2" s="273"/>
      <c r="N2" s="273"/>
      <c r="O2" s="273"/>
      <c r="P2" s="273"/>
      <c r="Q2" s="274"/>
    </row>
    <row r="3" spans="1:17" ht="15.75" thickBot="1" x14ac:dyDescent="0.3">
      <c r="A3" s="302"/>
      <c r="B3" s="305"/>
      <c r="C3" s="308"/>
      <c r="D3" s="308"/>
      <c r="E3" s="308"/>
      <c r="F3" s="312" t="s">
        <v>8</v>
      </c>
      <c r="G3" s="315" t="s">
        <v>9</v>
      </c>
      <c r="H3" s="316"/>
      <c r="I3" s="317"/>
      <c r="J3" s="277" t="s">
        <v>10</v>
      </c>
      <c r="K3" s="278"/>
      <c r="L3" s="277" t="s">
        <v>11</v>
      </c>
      <c r="M3" s="278"/>
      <c r="N3" s="277" t="s">
        <v>12</v>
      </c>
      <c r="O3" s="279"/>
      <c r="P3" s="275" t="s">
        <v>103</v>
      </c>
      <c r="Q3" s="276"/>
    </row>
    <row r="4" spans="1:17" ht="12" customHeight="1" x14ac:dyDescent="0.25">
      <c r="A4" s="302"/>
      <c r="B4" s="305"/>
      <c r="C4" s="308"/>
      <c r="D4" s="308"/>
      <c r="E4" s="308"/>
      <c r="F4" s="313"/>
      <c r="G4" s="307" t="s">
        <v>13</v>
      </c>
      <c r="H4" s="307" t="s">
        <v>14</v>
      </c>
      <c r="I4" s="307" t="s">
        <v>15</v>
      </c>
      <c r="J4" s="2">
        <v>1</v>
      </c>
      <c r="K4" s="2">
        <v>2</v>
      </c>
      <c r="L4" s="2">
        <v>3</v>
      </c>
      <c r="M4" s="2">
        <v>4</v>
      </c>
      <c r="N4" s="2">
        <v>5</v>
      </c>
      <c r="O4" s="41">
        <v>6</v>
      </c>
      <c r="P4" s="46">
        <v>7</v>
      </c>
      <c r="Q4" s="43">
        <v>8</v>
      </c>
    </row>
    <row r="5" spans="1:17" ht="12" customHeight="1" x14ac:dyDescent="0.25">
      <c r="A5" s="302"/>
      <c r="B5" s="305"/>
      <c r="C5" s="308"/>
      <c r="D5" s="308"/>
      <c r="E5" s="308"/>
      <c r="F5" s="313"/>
      <c r="G5" s="308"/>
      <c r="H5" s="308"/>
      <c r="I5" s="308"/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41" t="s">
        <v>16</v>
      </c>
      <c r="P5" s="47" t="s">
        <v>104</v>
      </c>
      <c r="Q5" s="44" t="s">
        <v>104</v>
      </c>
    </row>
    <row r="6" spans="1:17" ht="12.75" customHeight="1" x14ac:dyDescent="0.25">
      <c r="A6" s="302"/>
      <c r="B6" s="305"/>
      <c r="C6" s="308"/>
      <c r="D6" s="308"/>
      <c r="E6" s="308"/>
      <c r="F6" s="313"/>
      <c r="G6" s="308"/>
      <c r="H6" s="308"/>
      <c r="I6" s="308"/>
      <c r="J6" s="2">
        <v>17</v>
      </c>
      <c r="K6" s="2">
        <v>22</v>
      </c>
      <c r="L6" s="2">
        <v>14</v>
      </c>
      <c r="M6" s="2">
        <v>19</v>
      </c>
      <c r="N6" s="2">
        <v>14</v>
      </c>
      <c r="O6" s="41">
        <v>18</v>
      </c>
      <c r="P6" s="47">
        <v>12</v>
      </c>
      <c r="Q6" s="44">
        <v>10</v>
      </c>
    </row>
    <row r="7" spans="1:17" ht="14.25" customHeight="1" thickBot="1" x14ac:dyDescent="0.3">
      <c r="A7" s="303"/>
      <c r="B7" s="306"/>
      <c r="C7" s="309"/>
      <c r="D7" s="309"/>
      <c r="E7" s="309"/>
      <c r="F7" s="314"/>
      <c r="G7" s="309"/>
      <c r="H7" s="309"/>
      <c r="I7" s="309"/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1" t="s">
        <v>17</v>
      </c>
      <c r="P7" s="48" t="s">
        <v>17</v>
      </c>
      <c r="Q7" s="45" t="s">
        <v>105</v>
      </c>
    </row>
    <row r="8" spans="1:17" ht="15.75" thickBot="1" x14ac:dyDescent="0.3">
      <c r="A8" s="4" t="s">
        <v>18</v>
      </c>
      <c r="B8" s="5" t="s">
        <v>19</v>
      </c>
      <c r="C8" s="6"/>
      <c r="D8" s="7">
        <f t="shared" ref="D8:Q8" si="0">D9+D28</f>
        <v>6804</v>
      </c>
      <c r="E8" s="7">
        <f t="shared" si="0"/>
        <v>2260</v>
      </c>
      <c r="F8" s="7" t="e">
        <f t="shared" si="0"/>
        <v>#VALUE!</v>
      </c>
      <c r="G8" s="7">
        <f t="shared" si="0"/>
        <v>2184</v>
      </c>
      <c r="H8" s="7">
        <f t="shared" si="0"/>
        <v>2308</v>
      </c>
      <c r="I8" s="7">
        <f t="shared" si="0"/>
        <v>0</v>
      </c>
      <c r="J8" s="124">
        <f t="shared" si="0"/>
        <v>612</v>
      </c>
      <c r="K8" s="124">
        <f t="shared" si="0"/>
        <v>792</v>
      </c>
      <c r="L8" s="124">
        <f t="shared" si="0"/>
        <v>504</v>
      </c>
      <c r="M8" s="124">
        <f t="shared" si="0"/>
        <v>684</v>
      </c>
      <c r="N8" s="124">
        <f t="shared" si="0"/>
        <v>504</v>
      </c>
      <c r="O8" s="155">
        <f t="shared" si="0"/>
        <v>648</v>
      </c>
      <c r="P8" s="194">
        <f t="shared" si="0"/>
        <v>432</v>
      </c>
      <c r="Q8" s="7">
        <f t="shared" si="0"/>
        <v>360</v>
      </c>
    </row>
    <row r="9" spans="1:17" ht="15.75" thickBot="1" x14ac:dyDescent="0.3">
      <c r="A9" s="4" t="s">
        <v>20</v>
      </c>
      <c r="B9" s="8" t="s">
        <v>21</v>
      </c>
      <c r="C9" s="9"/>
      <c r="D9" s="7">
        <f t="shared" ref="D9:Q9" si="1">D10+D24</f>
        <v>2106</v>
      </c>
      <c r="E9" s="138">
        <f t="shared" si="1"/>
        <v>702</v>
      </c>
      <c r="F9" s="138">
        <f t="shared" si="1"/>
        <v>1404</v>
      </c>
      <c r="G9" s="138">
        <f t="shared" si="1"/>
        <v>680</v>
      </c>
      <c r="H9" s="138">
        <f t="shared" si="1"/>
        <v>748</v>
      </c>
      <c r="I9" s="138">
        <f t="shared" si="1"/>
        <v>0</v>
      </c>
      <c r="J9" s="138">
        <f t="shared" si="1"/>
        <v>612</v>
      </c>
      <c r="K9" s="138">
        <f t="shared" si="1"/>
        <v>792</v>
      </c>
      <c r="L9" s="178">
        <f t="shared" si="1"/>
        <v>0</v>
      </c>
      <c r="M9" s="178">
        <f t="shared" si="1"/>
        <v>0</v>
      </c>
      <c r="N9" s="178">
        <f t="shared" si="1"/>
        <v>0</v>
      </c>
      <c r="O9" s="178">
        <f t="shared" si="1"/>
        <v>0</v>
      </c>
      <c r="P9" s="178">
        <f t="shared" si="1"/>
        <v>0</v>
      </c>
      <c r="Q9" s="178">
        <f t="shared" si="1"/>
        <v>0</v>
      </c>
    </row>
    <row r="10" spans="1:17" ht="15.75" thickBot="1" x14ac:dyDescent="0.3">
      <c r="A10" s="10" t="s">
        <v>22</v>
      </c>
      <c r="B10" s="11" t="s">
        <v>23</v>
      </c>
      <c r="C10" s="12"/>
      <c r="D10" s="13">
        <f>D11+D12+D13+D14+D15+D16+D17+D18+D19+D20+D21+D22</f>
        <v>1488</v>
      </c>
      <c r="E10" s="13">
        <f>E11+E12+E13+E14+E15+E16+E17+E18+E19+E20+E21+E22</f>
        <v>496</v>
      </c>
      <c r="F10" s="13">
        <f>F11+F12+F13+F14+F15+F16+F17+F18+F19+F20+F21+F22</f>
        <v>992</v>
      </c>
      <c r="G10" s="13">
        <f t="shared" ref="G10:Q10" si="2">G11+G12+G13+G14+G15+G16+G17+G18+G19+G20+G21+G22+G23</f>
        <v>420</v>
      </c>
      <c r="H10" s="13">
        <f t="shared" si="2"/>
        <v>596</v>
      </c>
      <c r="I10" s="178">
        <f t="shared" si="2"/>
        <v>0</v>
      </c>
      <c r="J10" s="178">
        <f t="shared" si="2"/>
        <v>392</v>
      </c>
      <c r="K10" s="178">
        <f t="shared" si="2"/>
        <v>600</v>
      </c>
      <c r="L10" s="178">
        <f t="shared" si="2"/>
        <v>0</v>
      </c>
      <c r="M10" s="178">
        <f t="shared" si="2"/>
        <v>0</v>
      </c>
      <c r="N10" s="178">
        <f t="shared" si="2"/>
        <v>0</v>
      </c>
      <c r="O10" s="178">
        <f t="shared" si="2"/>
        <v>0</v>
      </c>
      <c r="P10" s="178">
        <f t="shared" si="2"/>
        <v>0</v>
      </c>
      <c r="Q10" s="178">
        <f t="shared" si="2"/>
        <v>0</v>
      </c>
    </row>
    <row r="11" spans="1:17" ht="15.75" thickBot="1" x14ac:dyDescent="0.3">
      <c r="A11" s="176" t="s">
        <v>24</v>
      </c>
      <c r="B11" s="51" t="s">
        <v>161</v>
      </c>
      <c r="C11" s="74" t="s">
        <v>30</v>
      </c>
      <c r="D11" s="17">
        <v>118</v>
      </c>
      <c r="E11" s="17">
        <v>40</v>
      </c>
      <c r="F11" s="63">
        <v>78</v>
      </c>
      <c r="G11" s="117">
        <v>34</v>
      </c>
      <c r="H11" s="123">
        <v>44</v>
      </c>
      <c r="I11" s="19"/>
      <c r="J11" s="67">
        <v>34</v>
      </c>
      <c r="K11" s="170">
        <v>44</v>
      </c>
      <c r="L11" s="57"/>
      <c r="M11" s="17"/>
      <c r="N11" s="18"/>
      <c r="O11" s="121"/>
      <c r="P11" s="79"/>
      <c r="Q11" s="88"/>
    </row>
    <row r="12" spans="1:17" ht="15.75" thickBot="1" x14ac:dyDescent="0.3">
      <c r="A12" s="176" t="s">
        <v>27</v>
      </c>
      <c r="B12" s="51" t="s">
        <v>162</v>
      </c>
      <c r="C12" s="74" t="s">
        <v>26</v>
      </c>
      <c r="D12" s="17">
        <v>176</v>
      </c>
      <c r="E12" s="17">
        <v>58</v>
      </c>
      <c r="F12" s="65">
        <v>118</v>
      </c>
      <c r="G12" s="60">
        <v>51</v>
      </c>
      <c r="H12" s="60">
        <v>66</v>
      </c>
      <c r="I12" s="18"/>
      <c r="J12" s="33">
        <v>52</v>
      </c>
      <c r="K12" s="73">
        <v>66</v>
      </c>
      <c r="L12" s="57"/>
      <c r="M12" s="17"/>
      <c r="N12" s="18"/>
      <c r="O12" s="122"/>
      <c r="P12" s="120"/>
      <c r="Q12" s="49"/>
    </row>
    <row r="13" spans="1:17" ht="15.75" thickBot="1" x14ac:dyDescent="0.3">
      <c r="A13" s="176" t="s">
        <v>28</v>
      </c>
      <c r="B13" s="51" t="s">
        <v>25</v>
      </c>
      <c r="C13" s="74" t="s">
        <v>26</v>
      </c>
      <c r="D13" s="17">
        <v>176</v>
      </c>
      <c r="E13" s="17">
        <v>58</v>
      </c>
      <c r="F13" s="63">
        <v>118</v>
      </c>
      <c r="G13" s="65">
        <v>12</v>
      </c>
      <c r="H13" s="61">
        <v>105</v>
      </c>
      <c r="I13" s="19"/>
      <c r="J13" s="59">
        <v>52</v>
      </c>
      <c r="K13" s="58">
        <v>66</v>
      </c>
      <c r="L13" s="57"/>
      <c r="M13" s="17"/>
      <c r="N13" s="18"/>
      <c r="O13" s="122"/>
      <c r="P13" s="79"/>
      <c r="Q13" s="119"/>
    </row>
    <row r="14" spans="1:17" ht="15.75" thickBot="1" x14ac:dyDescent="0.3">
      <c r="A14" s="176" t="s">
        <v>31</v>
      </c>
      <c r="B14" s="51" t="s">
        <v>41</v>
      </c>
      <c r="C14" s="74" t="s">
        <v>26</v>
      </c>
      <c r="D14" s="17">
        <v>176</v>
      </c>
      <c r="E14" s="17">
        <f t="shared" ref="E14" si="3">D14-F14</f>
        <v>58</v>
      </c>
      <c r="F14" s="63">
        <v>118</v>
      </c>
      <c r="G14" s="65">
        <v>88</v>
      </c>
      <c r="H14" s="61">
        <v>29</v>
      </c>
      <c r="I14" s="19"/>
      <c r="J14" s="59">
        <v>50</v>
      </c>
      <c r="K14" s="58">
        <v>68</v>
      </c>
      <c r="L14" s="57"/>
      <c r="M14" s="57"/>
      <c r="N14" s="18"/>
      <c r="O14" s="122"/>
      <c r="P14" s="120"/>
      <c r="Q14" s="49"/>
    </row>
    <row r="15" spans="1:17" ht="15.75" thickBot="1" x14ac:dyDescent="0.3">
      <c r="A15" s="176" t="s">
        <v>32</v>
      </c>
      <c r="B15" s="51" t="s">
        <v>29</v>
      </c>
      <c r="C15" s="74" t="s">
        <v>30</v>
      </c>
      <c r="D15" s="17">
        <v>232</v>
      </c>
      <c r="E15" s="17">
        <v>76</v>
      </c>
      <c r="F15" s="63">
        <v>156</v>
      </c>
      <c r="G15" s="65">
        <v>76</v>
      </c>
      <c r="H15" s="61">
        <v>80</v>
      </c>
      <c r="I15" s="19"/>
      <c r="J15" s="45">
        <v>60</v>
      </c>
      <c r="K15" s="56">
        <v>96</v>
      </c>
      <c r="L15" s="57"/>
      <c r="M15" s="25"/>
      <c r="N15" s="42"/>
      <c r="O15" s="83"/>
      <c r="P15" s="79"/>
      <c r="Q15" s="88"/>
    </row>
    <row r="16" spans="1:17" ht="15.75" thickBot="1" x14ac:dyDescent="0.3">
      <c r="A16" s="176" t="s">
        <v>33</v>
      </c>
      <c r="B16" s="51" t="s">
        <v>36</v>
      </c>
      <c r="C16" s="74" t="s">
        <v>37</v>
      </c>
      <c r="D16" s="17">
        <v>176</v>
      </c>
      <c r="E16" s="17">
        <v>58</v>
      </c>
      <c r="F16" s="63">
        <v>118</v>
      </c>
      <c r="G16" s="65">
        <v>4</v>
      </c>
      <c r="H16" s="60">
        <v>113</v>
      </c>
      <c r="I16" s="18"/>
      <c r="J16" s="177">
        <v>76</v>
      </c>
      <c r="K16" s="46">
        <v>42</v>
      </c>
      <c r="L16" s="60"/>
      <c r="M16" s="142"/>
      <c r="N16" s="89"/>
      <c r="O16" s="67"/>
      <c r="P16" s="120"/>
      <c r="Q16" s="49"/>
    </row>
    <row r="17" spans="1:22" ht="15.75" thickBot="1" x14ac:dyDescent="0.3">
      <c r="A17" s="176" t="s">
        <v>34</v>
      </c>
      <c r="B17" s="51" t="s">
        <v>38</v>
      </c>
      <c r="C17" s="16" t="s">
        <v>26</v>
      </c>
      <c r="D17" s="17">
        <v>110</v>
      </c>
      <c r="E17" s="17">
        <v>40</v>
      </c>
      <c r="F17" s="63">
        <v>70</v>
      </c>
      <c r="G17" s="65">
        <v>20</v>
      </c>
      <c r="H17" s="61">
        <v>50</v>
      </c>
      <c r="I17" s="19"/>
      <c r="J17" s="60"/>
      <c r="K17" s="73">
        <v>70</v>
      </c>
      <c r="L17" s="57"/>
      <c r="M17" s="25"/>
      <c r="N17" s="18"/>
      <c r="O17" s="122"/>
      <c r="P17" s="141"/>
      <c r="Q17" s="119"/>
      <c r="V17" s="139"/>
    </row>
    <row r="18" spans="1:22" ht="15.75" thickBot="1" x14ac:dyDescent="0.3">
      <c r="A18" s="176" t="s">
        <v>35</v>
      </c>
      <c r="B18" s="51" t="s">
        <v>160</v>
      </c>
      <c r="C18" s="74" t="s">
        <v>56</v>
      </c>
      <c r="D18" s="17">
        <v>54</v>
      </c>
      <c r="E18" s="17">
        <v>18</v>
      </c>
      <c r="F18" s="63">
        <v>36</v>
      </c>
      <c r="G18" s="65">
        <v>20</v>
      </c>
      <c r="H18" s="60">
        <v>16</v>
      </c>
      <c r="I18" s="18"/>
      <c r="J18" s="60"/>
      <c r="K18" s="69">
        <v>36</v>
      </c>
      <c r="L18" s="60"/>
      <c r="M18" s="67"/>
      <c r="N18" s="18"/>
      <c r="O18" s="122"/>
      <c r="P18" s="120"/>
      <c r="Q18" s="49"/>
    </row>
    <row r="19" spans="1:22" ht="15.75" thickBot="1" x14ac:dyDescent="0.3">
      <c r="A19" s="176" t="s">
        <v>156</v>
      </c>
      <c r="B19" s="51" t="s">
        <v>168</v>
      </c>
      <c r="C19" s="74" t="s">
        <v>26</v>
      </c>
      <c r="D19" s="17">
        <v>96</v>
      </c>
      <c r="E19" s="17">
        <v>32</v>
      </c>
      <c r="F19" s="63">
        <v>64</v>
      </c>
      <c r="G19" s="65">
        <v>20</v>
      </c>
      <c r="H19" s="61">
        <v>44</v>
      </c>
      <c r="I19" s="19"/>
      <c r="J19" s="48"/>
      <c r="K19" s="187">
        <v>64</v>
      </c>
      <c r="L19" s="60"/>
      <c r="M19" s="135"/>
      <c r="N19" s="42"/>
      <c r="O19" s="83"/>
      <c r="P19" s="79"/>
      <c r="Q19" s="49"/>
    </row>
    <row r="20" spans="1:22" ht="15.75" thickBot="1" x14ac:dyDescent="0.3">
      <c r="A20" s="176" t="s">
        <v>108</v>
      </c>
      <c r="B20" s="52" t="s">
        <v>155</v>
      </c>
      <c r="C20" s="16" t="s">
        <v>26</v>
      </c>
      <c r="D20" s="17">
        <v>120</v>
      </c>
      <c r="E20" s="17">
        <v>40</v>
      </c>
      <c r="F20" s="63">
        <v>80</v>
      </c>
      <c r="G20" s="65">
        <v>78</v>
      </c>
      <c r="H20" s="61">
        <v>30</v>
      </c>
      <c r="I20" s="19"/>
      <c r="J20" s="60">
        <v>68</v>
      </c>
      <c r="K20" s="73">
        <v>12</v>
      </c>
      <c r="L20" s="171"/>
      <c r="M20" s="171"/>
      <c r="N20" s="89"/>
      <c r="O20" s="67"/>
      <c r="P20" s="137"/>
      <c r="Q20" s="88"/>
    </row>
    <row r="21" spans="1:22" ht="15.75" thickBot="1" x14ac:dyDescent="0.3">
      <c r="A21" s="176" t="s">
        <v>163</v>
      </c>
      <c r="B21" s="174" t="s">
        <v>166</v>
      </c>
      <c r="C21" s="16" t="s">
        <v>56</v>
      </c>
      <c r="D21" s="17">
        <v>54</v>
      </c>
      <c r="E21" s="17">
        <v>18</v>
      </c>
      <c r="F21" s="65">
        <v>36</v>
      </c>
      <c r="G21" s="175">
        <v>17</v>
      </c>
      <c r="H21" s="67">
        <v>19</v>
      </c>
      <c r="I21" s="89"/>
      <c r="J21" s="60"/>
      <c r="K21" s="57">
        <v>36</v>
      </c>
      <c r="L21" s="85"/>
      <c r="M21" s="135"/>
      <c r="N21" s="42"/>
      <c r="O21" s="83"/>
      <c r="P21" s="79"/>
      <c r="Q21" s="88"/>
    </row>
    <row r="22" spans="1:22" ht="15.75" thickBot="1" x14ac:dyDescent="0.3">
      <c r="A22" s="10" t="s">
        <v>164</v>
      </c>
      <c r="B22" s="52"/>
      <c r="C22" s="16"/>
      <c r="D22" s="17"/>
      <c r="E22" s="17"/>
      <c r="F22" s="63"/>
      <c r="G22" s="65"/>
      <c r="H22" s="61"/>
      <c r="I22" s="19"/>
      <c r="J22" s="60"/>
      <c r="K22" s="57"/>
      <c r="L22" s="67"/>
      <c r="M22" s="140"/>
      <c r="N22" s="67"/>
      <c r="O22" s="89"/>
      <c r="P22" s="49"/>
      <c r="Q22" s="137"/>
    </row>
    <row r="23" spans="1:22" ht="15.75" thickBot="1" x14ac:dyDescent="0.3">
      <c r="A23" s="10" t="s">
        <v>165</v>
      </c>
      <c r="B23" s="174"/>
      <c r="C23" s="16"/>
      <c r="D23" s="17"/>
      <c r="E23" s="17"/>
      <c r="F23" s="65"/>
      <c r="G23" s="175"/>
      <c r="H23" s="67"/>
      <c r="I23" s="89"/>
      <c r="J23" s="60"/>
      <c r="K23" s="171"/>
      <c r="L23" s="175"/>
      <c r="M23" s="60"/>
      <c r="N23" s="89"/>
      <c r="O23" s="67"/>
      <c r="P23" s="120"/>
      <c r="Q23" s="49"/>
    </row>
    <row r="24" spans="1:22" ht="15.75" thickBot="1" x14ac:dyDescent="0.3">
      <c r="A24" s="10" t="s">
        <v>39</v>
      </c>
      <c r="B24" s="11" t="s">
        <v>40</v>
      </c>
      <c r="C24" s="22"/>
      <c r="D24" s="178">
        <f>D25+D26+D27</f>
        <v>618</v>
      </c>
      <c r="E24" s="178">
        <f t="shared" ref="E24:Q24" si="4">E25+E26+E27</f>
        <v>206</v>
      </c>
      <c r="F24" s="178">
        <f t="shared" si="4"/>
        <v>412</v>
      </c>
      <c r="G24" s="178">
        <f t="shared" si="4"/>
        <v>260</v>
      </c>
      <c r="H24" s="178">
        <f t="shared" si="4"/>
        <v>152</v>
      </c>
      <c r="I24" s="193">
        <f t="shared" si="4"/>
        <v>0</v>
      </c>
      <c r="J24" s="194">
        <f t="shared" si="4"/>
        <v>220</v>
      </c>
      <c r="K24" s="178">
        <f t="shared" si="4"/>
        <v>192</v>
      </c>
      <c r="L24" s="178">
        <f t="shared" si="4"/>
        <v>0</v>
      </c>
      <c r="M24" s="178">
        <f t="shared" si="4"/>
        <v>0</v>
      </c>
      <c r="N24" s="178">
        <f t="shared" si="4"/>
        <v>0</v>
      </c>
      <c r="O24" s="178">
        <f t="shared" si="4"/>
        <v>0</v>
      </c>
      <c r="P24" s="178">
        <f t="shared" si="4"/>
        <v>0</v>
      </c>
      <c r="Q24" s="178">
        <f t="shared" si="4"/>
        <v>0</v>
      </c>
    </row>
    <row r="25" spans="1:22" ht="15.75" thickBot="1" x14ac:dyDescent="0.3">
      <c r="A25" s="14" t="s">
        <v>153</v>
      </c>
      <c r="B25" s="53" t="s">
        <v>106</v>
      </c>
      <c r="C25" s="74" t="s">
        <v>26</v>
      </c>
      <c r="D25" s="17">
        <v>234</v>
      </c>
      <c r="E25" s="17">
        <v>78</v>
      </c>
      <c r="F25" s="63">
        <v>156</v>
      </c>
      <c r="G25" s="65">
        <v>100</v>
      </c>
      <c r="H25" s="123">
        <v>56</v>
      </c>
      <c r="I25" s="249"/>
      <c r="J25" s="59">
        <v>76</v>
      </c>
      <c r="K25" s="58">
        <v>80</v>
      </c>
      <c r="L25" s="57"/>
      <c r="M25" s="17"/>
      <c r="N25" s="17"/>
      <c r="O25" s="18"/>
      <c r="P25" s="50"/>
      <c r="Q25" s="49"/>
    </row>
    <row r="26" spans="1:22" ht="15.75" thickBot="1" x14ac:dyDescent="0.3">
      <c r="A26" s="14" t="s">
        <v>178</v>
      </c>
      <c r="B26" s="53" t="s">
        <v>107</v>
      </c>
      <c r="C26" s="74" t="s">
        <v>30</v>
      </c>
      <c r="D26" s="17">
        <v>234</v>
      </c>
      <c r="E26" s="17">
        <v>78</v>
      </c>
      <c r="F26" s="63">
        <v>156</v>
      </c>
      <c r="G26" s="65">
        <v>100</v>
      </c>
      <c r="H26" s="60">
        <v>56</v>
      </c>
      <c r="I26" s="249"/>
      <c r="J26" s="45">
        <v>76</v>
      </c>
      <c r="K26" s="56">
        <v>80</v>
      </c>
      <c r="L26" s="135"/>
      <c r="M26" s="25"/>
      <c r="N26" s="25"/>
      <c r="O26" s="42"/>
      <c r="P26" s="88"/>
      <c r="Q26" s="88"/>
    </row>
    <row r="27" spans="1:22" ht="15.75" thickBot="1" x14ac:dyDescent="0.3">
      <c r="A27" s="14" t="s">
        <v>179</v>
      </c>
      <c r="B27" s="51" t="s">
        <v>154</v>
      </c>
      <c r="C27" s="74" t="s">
        <v>26</v>
      </c>
      <c r="D27" s="17">
        <v>150</v>
      </c>
      <c r="E27" s="17">
        <v>50</v>
      </c>
      <c r="F27" s="63">
        <v>100</v>
      </c>
      <c r="G27" s="65">
        <v>60</v>
      </c>
      <c r="H27" s="61">
        <v>40</v>
      </c>
      <c r="I27" s="19"/>
      <c r="J27" s="45">
        <v>68</v>
      </c>
      <c r="K27" s="58">
        <v>32</v>
      </c>
      <c r="L27" s="60"/>
      <c r="M27" s="136"/>
      <c r="N27" s="136"/>
      <c r="O27" s="89"/>
      <c r="P27" s="49"/>
      <c r="Q27" s="137"/>
    </row>
    <row r="28" spans="1:22" ht="15.75" thickBot="1" x14ac:dyDescent="0.3">
      <c r="A28" s="4" t="s">
        <v>18</v>
      </c>
      <c r="B28" s="5" t="s">
        <v>42</v>
      </c>
      <c r="C28" s="6"/>
      <c r="D28" s="7">
        <f>D31+D38+D41</f>
        <v>4698</v>
      </c>
      <c r="E28" s="169">
        <f>E31+E38+E41</f>
        <v>1558</v>
      </c>
      <c r="F28" s="169" t="e">
        <f>F31+F38+F41</f>
        <v>#VALUE!</v>
      </c>
      <c r="G28" s="169">
        <f>G31+G38+G41</f>
        <v>1504</v>
      </c>
      <c r="H28" s="169">
        <f>H31+H38+H41</f>
        <v>1560</v>
      </c>
      <c r="I28" s="169">
        <v>0</v>
      </c>
      <c r="J28" s="169">
        <v>0</v>
      </c>
      <c r="K28" s="169">
        <v>0</v>
      </c>
      <c r="L28" s="169">
        <f t="shared" ref="L28:Q28" si="5">L31+L38+L41</f>
        <v>504</v>
      </c>
      <c r="M28" s="169">
        <f t="shared" si="5"/>
        <v>684</v>
      </c>
      <c r="N28" s="169">
        <f t="shared" si="5"/>
        <v>504</v>
      </c>
      <c r="O28" s="193">
        <f t="shared" si="5"/>
        <v>648</v>
      </c>
      <c r="P28" s="194">
        <f t="shared" si="5"/>
        <v>432</v>
      </c>
      <c r="Q28" s="169">
        <f t="shared" si="5"/>
        <v>360</v>
      </c>
    </row>
    <row r="29" spans="1:22" ht="15.75" thickBot="1" x14ac:dyDescent="0.3">
      <c r="A29" s="4" t="s">
        <v>43</v>
      </c>
      <c r="B29" s="5" t="s">
        <v>44</v>
      </c>
      <c r="C29" s="6"/>
      <c r="D29" s="7">
        <v>3294</v>
      </c>
      <c r="E29" s="169">
        <v>1098</v>
      </c>
      <c r="F29" s="169">
        <v>2196</v>
      </c>
      <c r="G29" s="169">
        <v>1192</v>
      </c>
      <c r="H29" s="169">
        <v>1004</v>
      </c>
      <c r="I29" s="193">
        <f t="shared" ref="I29:K29" si="6">I31+I38+I42+I58</f>
        <v>0</v>
      </c>
      <c r="J29" s="248">
        <f t="shared" si="6"/>
        <v>0</v>
      </c>
      <c r="K29" s="247">
        <f t="shared" si="6"/>
        <v>0</v>
      </c>
      <c r="L29" s="169">
        <v>504</v>
      </c>
      <c r="M29" s="169">
        <v>410</v>
      </c>
      <c r="N29" s="169">
        <v>362</v>
      </c>
      <c r="O29" s="169">
        <v>462</v>
      </c>
      <c r="P29" s="169">
        <v>146</v>
      </c>
      <c r="Q29" s="169">
        <v>312</v>
      </c>
    </row>
    <row r="30" spans="1:22" ht="15.75" thickBot="1" x14ac:dyDescent="0.3">
      <c r="A30" s="4" t="s">
        <v>45</v>
      </c>
      <c r="B30" s="5" t="s">
        <v>46</v>
      </c>
      <c r="C30" s="6"/>
      <c r="D30" s="7">
        <v>1404</v>
      </c>
      <c r="E30" s="169">
        <v>468</v>
      </c>
      <c r="F30" s="169">
        <v>936</v>
      </c>
      <c r="G30" s="169">
        <v>394</v>
      </c>
      <c r="H30" s="169">
        <v>542</v>
      </c>
      <c r="I30" s="169">
        <v>0</v>
      </c>
      <c r="J30" s="169">
        <v>0</v>
      </c>
      <c r="K30" s="169">
        <v>0</v>
      </c>
      <c r="L30" s="169">
        <v>0</v>
      </c>
      <c r="M30" s="169">
        <v>274</v>
      </c>
      <c r="N30" s="169">
        <v>142</v>
      </c>
      <c r="O30" s="169">
        <v>186</v>
      </c>
      <c r="P30" s="169">
        <v>286</v>
      </c>
      <c r="Q30" s="169">
        <v>48</v>
      </c>
    </row>
    <row r="31" spans="1:22" ht="15.75" thickBot="1" x14ac:dyDescent="0.3">
      <c r="A31" s="195" t="s">
        <v>47</v>
      </c>
      <c r="B31" s="196" t="s">
        <v>48</v>
      </c>
      <c r="C31" s="197"/>
      <c r="D31" s="198">
        <f>D32+D33+D34+D35+D36+D37</f>
        <v>852</v>
      </c>
      <c r="E31" s="198">
        <f>E32+E33+E34+E35+E36+E37</f>
        <v>284</v>
      </c>
      <c r="F31" s="198">
        <f>F32+F33+F34+F35+F36+F37</f>
        <v>568</v>
      </c>
      <c r="G31" s="198">
        <f>G32+G33+G34+G35+G37</f>
        <v>130</v>
      </c>
      <c r="H31" s="198">
        <f>H32+H33+H34+H35+H37</f>
        <v>380</v>
      </c>
      <c r="I31" s="198">
        <f t="shared" ref="I31:K31" si="7">I32+I33+I34+I35</f>
        <v>0</v>
      </c>
      <c r="J31" s="198">
        <f t="shared" si="7"/>
        <v>0</v>
      </c>
      <c r="K31" s="198">
        <f t="shared" si="7"/>
        <v>0</v>
      </c>
      <c r="L31" s="198">
        <f t="shared" ref="L31:Q31" si="8">L32+L33+L34+L35+L36+L37</f>
        <v>152</v>
      </c>
      <c r="M31" s="198">
        <f t="shared" si="8"/>
        <v>72</v>
      </c>
      <c r="N31" s="198">
        <f t="shared" si="8"/>
        <v>56</v>
      </c>
      <c r="O31" s="198">
        <f t="shared" si="8"/>
        <v>182</v>
      </c>
      <c r="P31" s="198">
        <f t="shared" si="8"/>
        <v>106</v>
      </c>
      <c r="Q31" s="198">
        <f t="shared" si="8"/>
        <v>0</v>
      </c>
    </row>
    <row r="32" spans="1:22" ht="16.5" thickBot="1" x14ac:dyDescent="0.3">
      <c r="A32" s="14" t="s">
        <v>49</v>
      </c>
      <c r="B32" s="15" t="s">
        <v>50</v>
      </c>
      <c r="C32" s="16" t="s">
        <v>30</v>
      </c>
      <c r="D32" s="17">
        <v>70</v>
      </c>
      <c r="E32" s="17">
        <f t="shared" ref="E32:E37" si="9">D32-F32</f>
        <v>22</v>
      </c>
      <c r="F32" s="63">
        <v>48</v>
      </c>
      <c r="G32" s="18">
        <v>34</v>
      </c>
      <c r="H32" s="16">
        <v>14</v>
      </c>
      <c r="I32" s="63"/>
      <c r="J32" s="63"/>
      <c r="K32" s="63"/>
      <c r="L32" s="77"/>
      <c r="M32" s="61"/>
      <c r="N32" s="74"/>
      <c r="O32" s="252">
        <v>48</v>
      </c>
      <c r="P32" s="78"/>
      <c r="Q32" s="125"/>
    </row>
    <row r="33" spans="1:17" ht="15.75" thickBot="1" x14ac:dyDescent="0.3">
      <c r="A33" s="14" t="s">
        <v>51</v>
      </c>
      <c r="B33" s="15" t="s">
        <v>41</v>
      </c>
      <c r="C33" s="16" t="s">
        <v>26</v>
      </c>
      <c r="D33" s="17">
        <v>68</v>
      </c>
      <c r="E33" s="17">
        <f t="shared" si="9"/>
        <v>20</v>
      </c>
      <c r="F33" s="63">
        <f t="shared" ref="F33" si="10">L33+M33+N33+O33+P33+Q33</f>
        <v>48</v>
      </c>
      <c r="G33" s="18">
        <v>40</v>
      </c>
      <c r="H33" s="16">
        <v>8</v>
      </c>
      <c r="I33" s="63"/>
      <c r="J33" s="63"/>
      <c r="K33" s="63"/>
      <c r="L33" s="127">
        <v>48</v>
      </c>
      <c r="M33" s="63"/>
      <c r="N33" s="63"/>
      <c r="O33" s="65"/>
      <c r="P33" s="78"/>
      <c r="Q33" s="78"/>
    </row>
    <row r="34" spans="1:17" ht="15.75" thickBot="1" x14ac:dyDescent="0.3">
      <c r="A34" s="14" t="s">
        <v>52</v>
      </c>
      <c r="B34" s="15" t="s">
        <v>25</v>
      </c>
      <c r="C34" s="16" t="s">
        <v>26</v>
      </c>
      <c r="D34" s="17">
        <v>180</v>
      </c>
      <c r="E34" s="17">
        <f t="shared" si="9"/>
        <v>6</v>
      </c>
      <c r="F34" s="63">
        <v>174</v>
      </c>
      <c r="G34" s="18">
        <v>4</v>
      </c>
      <c r="H34" s="16">
        <v>170</v>
      </c>
      <c r="I34" s="63"/>
      <c r="J34" s="63"/>
      <c r="K34" s="63"/>
      <c r="L34" s="63">
        <v>52</v>
      </c>
      <c r="M34" s="63">
        <v>36</v>
      </c>
      <c r="N34" s="63">
        <v>28</v>
      </c>
      <c r="O34" s="65">
        <v>34</v>
      </c>
      <c r="P34" s="73">
        <v>24</v>
      </c>
      <c r="Q34" s="126"/>
    </row>
    <row r="35" spans="1:17" ht="15.75" thickBot="1" x14ac:dyDescent="0.3">
      <c r="A35" s="54" t="s">
        <v>53</v>
      </c>
      <c r="B35" s="15" t="s">
        <v>36</v>
      </c>
      <c r="C35" s="16" t="s">
        <v>54</v>
      </c>
      <c r="D35" s="63">
        <v>348</v>
      </c>
      <c r="E35" s="17">
        <f t="shared" si="9"/>
        <v>174</v>
      </c>
      <c r="F35" s="63">
        <v>174</v>
      </c>
      <c r="G35" s="18">
        <v>4</v>
      </c>
      <c r="H35" s="16">
        <v>170</v>
      </c>
      <c r="I35" s="63"/>
      <c r="J35" s="63"/>
      <c r="K35" s="63"/>
      <c r="L35" s="63">
        <v>52</v>
      </c>
      <c r="M35" s="63">
        <v>36</v>
      </c>
      <c r="N35" s="63">
        <v>28</v>
      </c>
      <c r="O35" s="65">
        <v>34</v>
      </c>
      <c r="P35" s="60">
        <v>24</v>
      </c>
      <c r="Q35" s="60"/>
    </row>
    <row r="36" spans="1:17" ht="15.75" thickBot="1" x14ac:dyDescent="0.3">
      <c r="A36" s="234" t="s">
        <v>55</v>
      </c>
      <c r="B36" s="27" t="s">
        <v>167</v>
      </c>
      <c r="C36" s="26" t="s">
        <v>56</v>
      </c>
      <c r="D36" s="157">
        <v>88</v>
      </c>
      <c r="E36" s="28">
        <f t="shared" si="9"/>
        <v>30</v>
      </c>
      <c r="F36" s="157">
        <v>58</v>
      </c>
      <c r="G36" s="29">
        <v>36</v>
      </c>
      <c r="H36" s="26">
        <v>22</v>
      </c>
      <c r="I36" s="157"/>
      <c r="J36" s="157"/>
      <c r="K36" s="157"/>
      <c r="L36" s="157"/>
      <c r="M36" s="157"/>
      <c r="N36" s="157"/>
      <c r="O36" s="55"/>
      <c r="P36" s="163">
        <v>58</v>
      </c>
      <c r="Q36" s="163"/>
    </row>
    <row r="37" spans="1:17" ht="15.75" thickBot="1" x14ac:dyDescent="0.3">
      <c r="A37" s="233" t="s">
        <v>177</v>
      </c>
      <c r="B37" s="134" t="s">
        <v>57</v>
      </c>
      <c r="C37" s="26" t="s">
        <v>56</v>
      </c>
      <c r="D37" s="28">
        <v>98</v>
      </c>
      <c r="E37" s="28">
        <f t="shared" si="9"/>
        <v>32</v>
      </c>
      <c r="F37" s="157">
        <v>66</v>
      </c>
      <c r="G37" s="29">
        <v>48</v>
      </c>
      <c r="H37" s="26">
        <v>18</v>
      </c>
      <c r="I37" s="157"/>
      <c r="J37" s="157"/>
      <c r="K37" s="157"/>
      <c r="L37" s="157"/>
      <c r="M37" s="157"/>
      <c r="N37" s="157"/>
      <c r="O37" s="55">
        <v>66</v>
      </c>
      <c r="P37" s="163"/>
      <c r="Q37" s="163"/>
    </row>
    <row r="38" spans="1:17" ht="15.75" thickBot="1" x14ac:dyDescent="0.3">
      <c r="A38" s="195" t="s">
        <v>58</v>
      </c>
      <c r="B38" s="196" t="s">
        <v>59</v>
      </c>
      <c r="C38" s="197"/>
      <c r="D38" s="198">
        <f>D39+D40</f>
        <v>166</v>
      </c>
      <c r="E38" s="198">
        <f>D38-F38</f>
        <v>56</v>
      </c>
      <c r="F38" s="198">
        <f>L38+M38+N38+O38+P38+Q38</f>
        <v>110</v>
      </c>
      <c r="G38" s="198">
        <f t="shared" ref="G38:Q38" si="11">G39+G40</f>
        <v>100</v>
      </c>
      <c r="H38" s="198">
        <f t="shared" si="11"/>
        <v>60</v>
      </c>
      <c r="I38" s="198">
        <f t="shared" si="11"/>
        <v>0</v>
      </c>
      <c r="J38" s="198">
        <f t="shared" si="11"/>
        <v>0</v>
      </c>
      <c r="K38" s="198">
        <f t="shared" si="11"/>
        <v>0</v>
      </c>
      <c r="L38" s="198">
        <f t="shared" si="11"/>
        <v>48</v>
      </c>
      <c r="M38" s="198">
        <f t="shared" si="11"/>
        <v>62</v>
      </c>
      <c r="N38" s="198">
        <f t="shared" si="11"/>
        <v>0</v>
      </c>
      <c r="O38" s="198">
        <f t="shared" si="11"/>
        <v>0</v>
      </c>
      <c r="P38" s="199">
        <f t="shared" si="11"/>
        <v>0</v>
      </c>
      <c r="Q38" s="198">
        <f t="shared" si="11"/>
        <v>0</v>
      </c>
    </row>
    <row r="39" spans="1:17" ht="15.75" thickBot="1" x14ac:dyDescent="0.3">
      <c r="A39" s="14" t="s">
        <v>60</v>
      </c>
      <c r="B39" s="15" t="s">
        <v>29</v>
      </c>
      <c r="C39" s="16" t="s">
        <v>26</v>
      </c>
      <c r="D39" s="17">
        <v>72</v>
      </c>
      <c r="E39" s="17">
        <f t="shared" ref="E39:E54" si="12">D39-F39</f>
        <v>24</v>
      </c>
      <c r="F39" s="63">
        <v>48</v>
      </c>
      <c r="G39" s="18">
        <v>36</v>
      </c>
      <c r="H39" s="16">
        <v>12</v>
      </c>
      <c r="I39" s="63"/>
      <c r="J39" s="63"/>
      <c r="K39" s="63"/>
      <c r="L39" s="20">
        <v>48</v>
      </c>
      <c r="M39" s="76"/>
      <c r="N39" s="63"/>
      <c r="O39" s="188"/>
      <c r="P39" s="191"/>
      <c r="Q39" s="78"/>
    </row>
    <row r="40" spans="1:17" ht="26.25" customHeight="1" thickBot="1" x14ac:dyDescent="0.3">
      <c r="A40" s="14" t="s">
        <v>61</v>
      </c>
      <c r="B40" s="75" t="s">
        <v>109</v>
      </c>
      <c r="C40" s="16" t="s">
        <v>26</v>
      </c>
      <c r="D40" s="17">
        <v>94</v>
      </c>
      <c r="E40" s="17">
        <f t="shared" si="12"/>
        <v>32</v>
      </c>
      <c r="F40" s="63">
        <v>62</v>
      </c>
      <c r="G40" s="18">
        <v>64</v>
      </c>
      <c r="H40" s="16">
        <v>48</v>
      </c>
      <c r="I40" s="63"/>
      <c r="J40" s="63"/>
      <c r="K40" s="63"/>
      <c r="L40" s="65"/>
      <c r="M40" s="149">
        <v>62</v>
      </c>
      <c r="N40" s="63"/>
      <c r="O40" s="65"/>
      <c r="P40" s="78"/>
      <c r="Q40" s="78"/>
    </row>
    <row r="41" spans="1:17" ht="15.75" thickBot="1" x14ac:dyDescent="0.3">
      <c r="A41" s="203" t="s">
        <v>62</v>
      </c>
      <c r="B41" s="196" t="s">
        <v>63</v>
      </c>
      <c r="C41" s="204"/>
      <c r="D41" s="205">
        <f t="shared" ref="D41:I41" si="13">D42+D57</f>
        <v>3680</v>
      </c>
      <c r="E41" s="205">
        <f t="shared" si="13"/>
        <v>1218</v>
      </c>
      <c r="F41" s="205" t="s">
        <v>159</v>
      </c>
      <c r="G41" s="205">
        <f t="shared" si="13"/>
        <v>1274</v>
      </c>
      <c r="H41" s="205">
        <f t="shared" si="13"/>
        <v>1120</v>
      </c>
      <c r="I41" s="205">
        <f t="shared" si="13"/>
        <v>40</v>
      </c>
      <c r="J41" s="205">
        <f t="shared" ref="J41:K41" si="14">J42+J58</f>
        <v>0</v>
      </c>
      <c r="K41" s="205">
        <f t="shared" si="14"/>
        <v>0</v>
      </c>
      <c r="L41" s="205">
        <f t="shared" ref="L41:Q41" si="15">L42+L57</f>
        <v>304</v>
      </c>
      <c r="M41" s="205">
        <f t="shared" si="15"/>
        <v>550</v>
      </c>
      <c r="N41" s="205">
        <f t="shared" si="15"/>
        <v>448</v>
      </c>
      <c r="O41" s="205">
        <f t="shared" si="15"/>
        <v>466</v>
      </c>
      <c r="P41" s="205">
        <f t="shared" si="15"/>
        <v>326</v>
      </c>
      <c r="Q41" s="205">
        <f t="shared" si="15"/>
        <v>360</v>
      </c>
    </row>
    <row r="42" spans="1:17" ht="15.75" thickBot="1" x14ac:dyDescent="0.3">
      <c r="A42" s="10" t="s">
        <v>64</v>
      </c>
      <c r="B42" s="11" t="s">
        <v>65</v>
      </c>
      <c r="C42" s="22"/>
      <c r="D42" s="99">
        <f>D43+D44+D45+D46+D47+D48+D49+D50+D51+D52+D53+D54+D55+D56</f>
        <v>1382</v>
      </c>
      <c r="E42" s="99">
        <f>E43+E44+E45+E46+E47+E48+E49+E50+E51+E52+E53+E54+E55+E56</f>
        <v>460</v>
      </c>
      <c r="F42" s="99">
        <f>F43+F44+F45+F46+F47+F48+F49+F50+F51+F52+F53+F54+F55+F56</f>
        <v>922</v>
      </c>
      <c r="G42" s="99">
        <f>G43+G44+G45+G46+G47+G48+G49+G50+G51+G52+G53+G54+G55+G56</f>
        <v>520</v>
      </c>
      <c r="H42" s="99">
        <f>H43+H44+H45+H46+H47+H48+H49+H50+H51+H52+H53+H54+H55+H56</f>
        <v>352</v>
      </c>
      <c r="I42" s="99">
        <f t="shared" ref="I42:K42" si="16">I43+I44+I45+I46+I47+I48+I49+I50+I51+I52+I53</f>
        <v>0</v>
      </c>
      <c r="J42" s="99">
        <f t="shared" si="16"/>
        <v>0</v>
      </c>
      <c r="K42" s="99">
        <f t="shared" si="16"/>
        <v>0</v>
      </c>
      <c r="L42" s="99">
        <f t="shared" ref="L42:Q42" si="17">L43+L44+L45+L46+L47+L48+L49+L50+L51+L52+L53+L54+L55+L56</f>
        <v>172</v>
      </c>
      <c r="M42" s="99">
        <f t="shared" si="17"/>
        <v>290</v>
      </c>
      <c r="N42" s="99">
        <f t="shared" si="17"/>
        <v>92</v>
      </c>
      <c r="O42" s="99">
        <f t="shared" si="17"/>
        <v>240</v>
      </c>
      <c r="P42" s="192">
        <f t="shared" si="17"/>
        <v>128</v>
      </c>
      <c r="Q42" s="99">
        <f t="shared" si="17"/>
        <v>0</v>
      </c>
    </row>
    <row r="43" spans="1:17" ht="24.75" thickBot="1" x14ac:dyDescent="0.3">
      <c r="A43" s="14" t="s">
        <v>66</v>
      </c>
      <c r="B43" s="200" t="s">
        <v>182</v>
      </c>
      <c r="C43" s="74" t="s">
        <v>26</v>
      </c>
      <c r="D43" s="63">
        <v>72</v>
      </c>
      <c r="E43" s="63">
        <f t="shared" si="12"/>
        <v>24</v>
      </c>
      <c r="F43" s="63">
        <v>48</v>
      </c>
      <c r="G43" s="18">
        <v>16</v>
      </c>
      <c r="H43" s="16">
        <v>32</v>
      </c>
      <c r="I43" s="63"/>
      <c r="J43" s="63"/>
      <c r="K43" s="63"/>
      <c r="L43" s="231">
        <v>48</v>
      </c>
      <c r="M43" s="74"/>
      <c r="N43" s="63"/>
      <c r="O43" s="65"/>
      <c r="P43" s="60"/>
      <c r="Q43" s="60"/>
    </row>
    <row r="44" spans="1:17" ht="15.75" thickBot="1" x14ac:dyDescent="0.3">
      <c r="A44" s="14" t="s">
        <v>67</v>
      </c>
      <c r="B44" s="201" t="s">
        <v>110</v>
      </c>
      <c r="C44" s="74" t="s">
        <v>30</v>
      </c>
      <c r="D44" s="63">
        <v>278</v>
      </c>
      <c r="E44" s="63">
        <f t="shared" si="12"/>
        <v>92</v>
      </c>
      <c r="F44" s="63">
        <v>186</v>
      </c>
      <c r="G44" s="18">
        <v>84</v>
      </c>
      <c r="H44" s="16">
        <v>52</v>
      </c>
      <c r="I44" s="63"/>
      <c r="J44" s="63"/>
      <c r="K44" s="63"/>
      <c r="L44" s="62">
        <v>76</v>
      </c>
      <c r="M44" s="21">
        <v>110</v>
      </c>
      <c r="N44" s="63"/>
      <c r="O44" s="117"/>
      <c r="P44" s="152"/>
      <c r="Q44" s="150"/>
    </row>
    <row r="45" spans="1:17" ht="15.75" thickBot="1" x14ac:dyDescent="0.3">
      <c r="A45" s="14" t="s">
        <v>68</v>
      </c>
      <c r="B45" s="201" t="s">
        <v>111</v>
      </c>
      <c r="C45" s="74" t="s">
        <v>26</v>
      </c>
      <c r="D45" s="63">
        <v>90</v>
      </c>
      <c r="E45" s="63">
        <f t="shared" si="12"/>
        <v>30</v>
      </c>
      <c r="F45" s="63">
        <v>60</v>
      </c>
      <c r="G45" s="18">
        <v>40</v>
      </c>
      <c r="H45" s="16">
        <v>20</v>
      </c>
      <c r="I45" s="63"/>
      <c r="J45" s="63"/>
      <c r="K45" s="63"/>
      <c r="L45" s="63"/>
      <c r="M45" s="20">
        <v>60</v>
      </c>
      <c r="N45" s="117"/>
      <c r="O45" s="60"/>
      <c r="P45" s="117"/>
      <c r="Q45" s="60"/>
    </row>
    <row r="46" spans="1:17" ht="18.75" customHeight="1" thickBot="1" x14ac:dyDescent="0.3">
      <c r="A46" s="14" t="s">
        <v>69</v>
      </c>
      <c r="B46" s="200" t="s">
        <v>112</v>
      </c>
      <c r="C46" s="74" t="s">
        <v>26</v>
      </c>
      <c r="D46" s="63">
        <v>72</v>
      </c>
      <c r="E46" s="63">
        <f t="shared" si="12"/>
        <v>24</v>
      </c>
      <c r="F46" s="63">
        <v>48</v>
      </c>
      <c r="G46" s="42">
        <v>28</v>
      </c>
      <c r="H46" s="16">
        <v>20</v>
      </c>
      <c r="I46" s="63"/>
      <c r="J46" s="63"/>
      <c r="K46" s="63"/>
      <c r="L46" s="20">
        <v>48</v>
      </c>
      <c r="M46" s="65"/>
      <c r="N46" s="66"/>
      <c r="O46" s="65"/>
      <c r="P46" s="152"/>
      <c r="Q46" s="126"/>
    </row>
    <row r="47" spans="1:17" ht="15.75" thickBot="1" x14ac:dyDescent="0.3">
      <c r="A47" s="14" t="s">
        <v>70</v>
      </c>
      <c r="B47" s="201" t="s">
        <v>113</v>
      </c>
      <c r="C47" s="74" t="s">
        <v>26</v>
      </c>
      <c r="D47" s="63">
        <v>108</v>
      </c>
      <c r="E47" s="63">
        <f t="shared" si="12"/>
        <v>36</v>
      </c>
      <c r="F47" s="63">
        <v>72</v>
      </c>
      <c r="G47" s="67">
        <v>52</v>
      </c>
      <c r="H47" s="23">
        <v>20</v>
      </c>
      <c r="I47" s="74"/>
      <c r="J47" s="63"/>
      <c r="K47" s="63"/>
      <c r="L47" s="63"/>
      <c r="M47" s="63"/>
      <c r="N47" s="20">
        <v>72</v>
      </c>
      <c r="O47" s="65"/>
      <c r="P47" s="152"/>
      <c r="Q47" s="60"/>
    </row>
    <row r="48" spans="1:17" ht="15.75" thickBot="1" x14ac:dyDescent="0.3">
      <c r="A48" s="14" t="s">
        <v>71</v>
      </c>
      <c r="B48" s="201" t="s">
        <v>114</v>
      </c>
      <c r="C48" s="74" t="s">
        <v>26</v>
      </c>
      <c r="D48" s="63">
        <v>108</v>
      </c>
      <c r="E48" s="63">
        <f t="shared" si="12"/>
        <v>36</v>
      </c>
      <c r="F48" s="63">
        <v>72</v>
      </c>
      <c r="G48" s="18">
        <v>52</v>
      </c>
      <c r="H48" s="24">
        <v>20</v>
      </c>
      <c r="I48" s="63"/>
      <c r="J48" s="63"/>
      <c r="K48" s="63"/>
      <c r="L48" s="63"/>
      <c r="M48" s="20">
        <v>72</v>
      </c>
      <c r="N48" s="76"/>
      <c r="O48" s="117"/>
      <c r="P48" s="152"/>
      <c r="Q48" s="126"/>
    </row>
    <row r="49" spans="1:24" ht="14.25" customHeight="1" thickBot="1" x14ac:dyDescent="0.3">
      <c r="A49" s="14" t="s">
        <v>72</v>
      </c>
      <c r="B49" s="201" t="s">
        <v>115</v>
      </c>
      <c r="C49" s="74" t="s">
        <v>26</v>
      </c>
      <c r="D49" s="63">
        <v>108</v>
      </c>
      <c r="E49" s="63">
        <f t="shared" si="12"/>
        <v>36</v>
      </c>
      <c r="F49" s="63">
        <v>72</v>
      </c>
      <c r="G49" s="18">
        <v>52</v>
      </c>
      <c r="H49" s="16">
        <v>20</v>
      </c>
      <c r="I49" s="63"/>
      <c r="J49" s="63"/>
      <c r="K49" s="63"/>
      <c r="L49" s="63"/>
      <c r="M49" s="65"/>
      <c r="N49" s="60">
        <v>20</v>
      </c>
      <c r="O49" s="250">
        <v>52</v>
      </c>
      <c r="P49" s="60"/>
      <c r="Q49" s="60"/>
    </row>
    <row r="50" spans="1:24" ht="15" customHeight="1" thickBot="1" x14ac:dyDescent="0.3">
      <c r="A50" s="14" t="s">
        <v>73</v>
      </c>
      <c r="B50" s="201" t="s">
        <v>116</v>
      </c>
      <c r="C50" s="74" t="s">
        <v>26</v>
      </c>
      <c r="D50" s="63">
        <v>72</v>
      </c>
      <c r="E50" s="63">
        <f t="shared" si="12"/>
        <v>24</v>
      </c>
      <c r="F50" s="63">
        <v>48</v>
      </c>
      <c r="G50" s="18">
        <v>40</v>
      </c>
      <c r="H50" s="16">
        <v>8</v>
      </c>
      <c r="I50" s="63"/>
      <c r="J50" s="63"/>
      <c r="K50" s="63"/>
      <c r="L50" s="63"/>
      <c r="M50" s="64">
        <v>48</v>
      </c>
      <c r="N50" s="59"/>
      <c r="O50" s="106"/>
      <c r="P50" s="152"/>
      <c r="Q50" s="126"/>
      <c r="X50" t="s">
        <v>157</v>
      </c>
    </row>
    <row r="51" spans="1:24" ht="12.75" customHeight="1" thickBot="1" x14ac:dyDescent="0.3">
      <c r="A51" s="14" t="s">
        <v>74</v>
      </c>
      <c r="B51" s="201" t="s">
        <v>117</v>
      </c>
      <c r="C51" s="74" t="s">
        <v>30</v>
      </c>
      <c r="D51" s="63">
        <v>108</v>
      </c>
      <c r="E51" s="63">
        <f t="shared" si="12"/>
        <v>36</v>
      </c>
      <c r="F51" s="63">
        <v>72</v>
      </c>
      <c r="G51" s="18">
        <v>44</v>
      </c>
      <c r="H51" s="16">
        <v>28</v>
      </c>
      <c r="I51" s="63"/>
      <c r="J51" s="63"/>
      <c r="K51" s="63"/>
      <c r="L51" s="65"/>
      <c r="M51" s="60"/>
      <c r="N51" s="63"/>
      <c r="O51" s="243">
        <v>72</v>
      </c>
      <c r="P51" s="152"/>
      <c r="Q51" s="60"/>
    </row>
    <row r="52" spans="1:24" ht="21" customHeight="1" thickBot="1" x14ac:dyDescent="0.3">
      <c r="A52" s="14" t="s">
        <v>75</v>
      </c>
      <c r="B52" s="200" t="s">
        <v>118</v>
      </c>
      <c r="C52" s="74" t="s">
        <v>26</v>
      </c>
      <c r="D52" s="63">
        <v>72</v>
      </c>
      <c r="E52" s="63">
        <f t="shared" si="12"/>
        <v>24</v>
      </c>
      <c r="F52" s="63">
        <v>48</v>
      </c>
      <c r="G52" s="18">
        <v>32</v>
      </c>
      <c r="H52" s="16">
        <v>16</v>
      </c>
      <c r="I52" s="63"/>
      <c r="J52" s="63"/>
      <c r="K52" s="63"/>
      <c r="L52" s="128"/>
      <c r="M52" s="60"/>
      <c r="N52" s="60"/>
      <c r="O52" s="268">
        <v>48</v>
      </c>
      <c r="P52" s="65"/>
      <c r="Q52" s="126"/>
    </row>
    <row r="53" spans="1:24" ht="15.75" thickBot="1" x14ac:dyDescent="0.3">
      <c r="A53" s="14" t="s">
        <v>76</v>
      </c>
      <c r="B53" s="201" t="s">
        <v>77</v>
      </c>
      <c r="C53" s="74" t="s">
        <v>26</v>
      </c>
      <c r="D53" s="63">
        <v>102</v>
      </c>
      <c r="E53" s="63">
        <f t="shared" si="12"/>
        <v>34</v>
      </c>
      <c r="F53" s="63">
        <f t="shared" ref="F53" si="18">L53+M53+N53+O53+P53+Q53</f>
        <v>68</v>
      </c>
      <c r="G53" s="18">
        <v>20</v>
      </c>
      <c r="H53" s="16">
        <v>48</v>
      </c>
      <c r="I53" s="63"/>
      <c r="J53" s="63"/>
      <c r="K53" s="65"/>
      <c r="L53" s="60"/>
      <c r="M53" s="128"/>
      <c r="N53" s="60"/>
      <c r="O53" s="20">
        <v>68</v>
      </c>
      <c r="P53" s="128"/>
      <c r="Q53" s="60"/>
    </row>
    <row r="54" spans="1:24" ht="15.75" thickBot="1" x14ac:dyDescent="0.3">
      <c r="A54" s="14" t="s">
        <v>144</v>
      </c>
      <c r="B54" s="27" t="s">
        <v>119</v>
      </c>
      <c r="C54" s="26" t="s">
        <v>56</v>
      </c>
      <c r="D54" s="28">
        <v>108</v>
      </c>
      <c r="E54" s="28">
        <f t="shared" si="12"/>
        <v>36</v>
      </c>
      <c r="F54" s="157">
        <v>72</v>
      </c>
      <c r="G54" s="29">
        <v>40</v>
      </c>
      <c r="H54" s="26">
        <v>32</v>
      </c>
      <c r="I54" s="157"/>
      <c r="J54" s="157"/>
      <c r="K54" s="157"/>
      <c r="L54" s="162"/>
      <c r="M54" s="163"/>
      <c r="N54" s="164"/>
      <c r="O54" s="165"/>
      <c r="P54" s="166">
        <v>72</v>
      </c>
      <c r="Q54" s="167"/>
    </row>
    <row r="55" spans="1:24" ht="15.75" thickBot="1" x14ac:dyDescent="0.3">
      <c r="A55" s="14" t="s">
        <v>145</v>
      </c>
      <c r="B55" s="27" t="s">
        <v>120</v>
      </c>
      <c r="C55" s="26" t="s">
        <v>56</v>
      </c>
      <c r="D55" s="28">
        <v>84</v>
      </c>
      <c r="E55" s="28">
        <f>D55-F55</f>
        <v>28</v>
      </c>
      <c r="F55" s="157">
        <v>56</v>
      </c>
      <c r="G55" s="29">
        <v>20</v>
      </c>
      <c r="H55" s="100">
        <v>36</v>
      </c>
      <c r="I55" s="157"/>
      <c r="J55" s="157"/>
      <c r="K55" s="55"/>
      <c r="L55" s="163"/>
      <c r="M55" s="163"/>
      <c r="N55" s="163"/>
      <c r="O55" s="163"/>
      <c r="P55" s="55">
        <v>56</v>
      </c>
      <c r="Q55" s="168"/>
    </row>
    <row r="56" spans="1:24" ht="15.75" thickBot="1" x14ac:dyDescent="0.3">
      <c r="A56" s="14"/>
      <c r="B56" s="27"/>
      <c r="C56" s="26"/>
      <c r="D56" s="28"/>
      <c r="E56" s="28"/>
      <c r="F56" s="157"/>
      <c r="G56" s="184"/>
      <c r="H56" s="72"/>
      <c r="I56" s="157"/>
      <c r="J56" s="157"/>
      <c r="K56" s="55"/>
      <c r="L56" s="163"/>
      <c r="M56" s="163"/>
      <c r="N56" s="163"/>
      <c r="O56" s="157"/>
      <c r="P56" s="55"/>
      <c r="Q56" s="163"/>
    </row>
    <row r="57" spans="1:24" ht="15.75" thickBot="1" x14ac:dyDescent="0.3">
      <c r="A57" s="206" t="s">
        <v>78</v>
      </c>
      <c r="B57" s="207" t="s">
        <v>79</v>
      </c>
      <c r="C57" s="208"/>
      <c r="D57" s="99">
        <f t="shared" ref="D57:K57" si="19">D58+D64+D69+D73</f>
        <v>2298</v>
      </c>
      <c r="E57" s="99">
        <f t="shared" si="19"/>
        <v>758</v>
      </c>
      <c r="F57" s="209">
        <f t="shared" si="19"/>
        <v>1532</v>
      </c>
      <c r="G57" s="210">
        <f t="shared" si="19"/>
        <v>754</v>
      </c>
      <c r="H57" s="211">
        <f t="shared" si="19"/>
        <v>768</v>
      </c>
      <c r="I57" s="266">
        <f t="shared" si="19"/>
        <v>40</v>
      </c>
      <c r="J57" s="267">
        <f t="shared" si="19"/>
        <v>0</v>
      </c>
      <c r="K57" s="267">
        <f t="shared" si="19"/>
        <v>0</v>
      </c>
      <c r="L57" s="99">
        <f t="shared" ref="L57:Q57" si="20">L58+L64+L69+L73</f>
        <v>132</v>
      </c>
      <c r="M57" s="99">
        <f t="shared" si="20"/>
        <v>260</v>
      </c>
      <c r="N57" s="99">
        <f t="shared" si="20"/>
        <v>356</v>
      </c>
      <c r="O57" s="99">
        <f t="shared" si="20"/>
        <v>226</v>
      </c>
      <c r="P57" s="99">
        <f t="shared" si="20"/>
        <v>198</v>
      </c>
      <c r="Q57" s="99">
        <f t="shared" si="20"/>
        <v>360</v>
      </c>
    </row>
    <row r="58" spans="1:24" ht="15.75" thickBot="1" x14ac:dyDescent="0.3">
      <c r="A58" s="216" t="s">
        <v>80</v>
      </c>
      <c r="B58" s="217" t="s">
        <v>121</v>
      </c>
      <c r="C58" s="218" t="s">
        <v>81</v>
      </c>
      <c r="D58" s="219">
        <f t="shared" ref="D58:Q58" si="21">D59+D60+D61</f>
        <v>234</v>
      </c>
      <c r="E58" s="219">
        <f t="shared" si="21"/>
        <v>78</v>
      </c>
      <c r="F58" s="219">
        <f t="shared" si="21"/>
        <v>156</v>
      </c>
      <c r="G58" s="219">
        <f t="shared" si="21"/>
        <v>80</v>
      </c>
      <c r="H58" s="219">
        <f t="shared" si="21"/>
        <v>76</v>
      </c>
      <c r="I58" s="219">
        <f t="shared" si="21"/>
        <v>0</v>
      </c>
      <c r="J58" s="219">
        <f t="shared" si="21"/>
        <v>0</v>
      </c>
      <c r="K58" s="219">
        <f t="shared" si="21"/>
        <v>0</v>
      </c>
      <c r="L58" s="219">
        <f t="shared" si="21"/>
        <v>132</v>
      </c>
      <c r="M58" s="230">
        <f t="shared" si="21"/>
        <v>24</v>
      </c>
      <c r="N58" s="219">
        <f t="shared" si="21"/>
        <v>0</v>
      </c>
      <c r="O58" s="219">
        <f t="shared" si="21"/>
        <v>0</v>
      </c>
      <c r="P58" s="219">
        <f t="shared" si="21"/>
        <v>0</v>
      </c>
      <c r="Q58" s="219">
        <f t="shared" si="21"/>
        <v>0</v>
      </c>
    </row>
    <row r="59" spans="1:24" ht="15.75" thickBot="1" x14ac:dyDescent="0.3">
      <c r="A59" s="30" t="s">
        <v>82</v>
      </c>
      <c r="B59" s="201" t="s">
        <v>122</v>
      </c>
      <c r="C59" s="26" t="s">
        <v>30</v>
      </c>
      <c r="D59" s="28">
        <v>72</v>
      </c>
      <c r="E59" s="17">
        <f t="shared" ref="E59:E61" si="22">D59-F59</f>
        <v>24</v>
      </c>
      <c r="F59" s="63">
        <v>48</v>
      </c>
      <c r="G59" s="29">
        <v>20</v>
      </c>
      <c r="H59" s="26">
        <v>28</v>
      </c>
      <c r="I59" s="28"/>
      <c r="J59" s="28"/>
      <c r="K59" s="29"/>
      <c r="L59" s="73">
        <v>48</v>
      </c>
      <c r="M59" s="60"/>
      <c r="N59" s="34"/>
      <c r="O59" s="29"/>
      <c r="P59" s="69"/>
      <c r="Q59" s="69"/>
    </row>
    <row r="60" spans="1:24" ht="15.75" thickBot="1" x14ac:dyDescent="0.3">
      <c r="A60" s="30" t="s">
        <v>123</v>
      </c>
      <c r="B60" s="201" t="s">
        <v>124</v>
      </c>
      <c r="C60" s="16" t="s">
        <v>26</v>
      </c>
      <c r="D60" s="17">
        <v>72</v>
      </c>
      <c r="E60" s="17">
        <f t="shared" si="22"/>
        <v>24</v>
      </c>
      <c r="F60" s="63">
        <v>48</v>
      </c>
      <c r="G60" s="18">
        <v>20</v>
      </c>
      <c r="H60" s="16">
        <v>28</v>
      </c>
      <c r="I60" s="17"/>
      <c r="J60" s="17"/>
      <c r="K60" s="17"/>
      <c r="L60" s="20">
        <v>48</v>
      </c>
      <c r="M60" s="63"/>
      <c r="N60" s="63"/>
      <c r="O60" s="188"/>
      <c r="P60" s="82"/>
      <c r="Q60" s="69"/>
    </row>
    <row r="61" spans="1:24" ht="24.75" thickBot="1" x14ac:dyDescent="0.3">
      <c r="A61" s="30" t="s">
        <v>125</v>
      </c>
      <c r="B61" s="202" t="s">
        <v>126</v>
      </c>
      <c r="C61" s="33" t="s">
        <v>56</v>
      </c>
      <c r="D61" s="32">
        <v>90</v>
      </c>
      <c r="E61" s="17">
        <f t="shared" si="22"/>
        <v>30</v>
      </c>
      <c r="F61" s="63">
        <v>60</v>
      </c>
      <c r="G61" s="42">
        <v>40</v>
      </c>
      <c r="H61" s="83">
        <v>20</v>
      </c>
      <c r="I61" s="84"/>
      <c r="J61" s="85"/>
      <c r="K61" s="85"/>
      <c r="L61" s="86">
        <v>36</v>
      </c>
      <c r="M61" s="135">
        <v>24</v>
      </c>
      <c r="N61" s="87"/>
      <c r="O61" s="81"/>
      <c r="P61" s="43"/>
      <c r="Q61" s="69"/>
    </row>
    <row r="62" spans="1:24" ht="15.75" thickBot="1" x14ac:dyDescent="0.3">
      <c r="A62" s="131" t="s">
        <v>172</v>
      </c>
      <c r="B62" s="80" t="s">
        <v>170</v>
      </c>
      <c r="C62" s="92"/>
      <c r="D62" s="150"/>
      <c r="E62" s="63"/>
      <c r="F62" s="63"/>
      <c r="G62" s="151"/>
      <c r="H62" s="150"/>
      <c r="I62" s="94"/>
      <c r="J62" s="93"/>
      <c r="K62" s="95"/>
      <c r="L62" s="238">
        <v>108</v>
      </c>
      <c r="M62" s="232"/>
      <c r="N62" s="98"/>
      <c r="O62" s="92"/>
      <c r="P62" s="43"/>
      <c r="Q62" s="97"/>
    </row>
    <row r="63" spans="1:24" ht="15.75" thickBot="1" x14ac:dyDescent="0.3">
      <c r="A63" s="131" t="s">
        <v>127</v>
      </c>
      <c r="B63" s="80" t="s">
        <v>173</v>
      </c>
      <c r="C63" s="92"/>
      <c r="D63" s="150"/>
      <c r="E63" s="63"/>
      <c r="F63" s="63"/>
      <c r="G63" s="151"/>
      <c r="H63" s="150"/>
      <c r="I63" s="94"/>
      <c r="J63" s="93"/>
      <c r="K63" s="95"/>
      <c r="L63" s="96"/>
      <c r="M63" s="239">
        <v>36</v>
      </c>
      <c r="N63" s="98"/>
      <c r="O63" s="92"/>
      <c r="P63" s="43"/>
      <c r="Q63" s="97"/>
    </row>
    <row r="64" spans="1:24" ht="24.75" thickBot="1" x14ac:dyDescent="0.3">
      <c r="A64" s="212" t="s">
        <v>83</v>
      </c>
      <c r="B64" s="213" t="s">
        <v>128</v>
      </c>
      <c r="C64" s="214" t="s">
        <v>158</v>
      </c>
      <c r="D64" s="215">
        <f>D65+D66+D67</f>
        <v>1448</v>
      </c>
      <c r="E64" s="215">
        <f>E65+E66+E67</f>
        <v>482</v>
      </c>
      <c r="F64" s="215">
        <f>F65+F66+F67</f>
        <v>966</v>
      </c>
      <c r="G64" s="215">
        <f t="shared" ref="G64:Q64" si="23">G65+G66+G67</f>
        <v>442</v>
      </c>
      <c r="H64" s="215">
        <f t="shared" si="23"/>
        <v>514</v>
      </c>
      <c r="I64" s="215">
        <f t="shared" si="23"/>
        <v>20</v>
      </c>
      <c r="J64" s="215">
        <f t="shared" si="23"/>
        <v>0</v>
      </c>
      <c r="K64" s="215">
        <f t="shared" si="23"/>
        <v>0</v>
      </c>
      <c r="L64" s="215">
        <f t="shared" si="23"/>
        <v>0</v>
      </c>
      <c r="M64" s="215">
        <f t="shared" si="23"/>
        <v>236</v>
      </c>
      <c r="N64" s="215">
        <f t="shared" si="23"/>
        <v>356</v>
      </c>
      <c r="O64" s="215">
        <f t="shared" si="23"/>
        <v>226</v>
      </c>
      <c r="P64" s="215">
        <f t="shared" si="23"/>
        <v>100</v>
      </c>
      <c r="Q64" s="190">
        <f t="shared" si="23"/>
        <v>48</v>
      </c>
    </row>
    <row r="65" spans="1:18" ht="24.75" thickBot="1" x14ac:dyDescent="0.3">
      <c r="A65" s="144" t="s">
        <v>84</v>
      </c>
      <c r="B65" s="145" t="s">
        <v>129</v>
      </c>
      <c r="C65" s="172" t="s">
        <v>180</v>
      </c>
      <c r="D65" s="173">
        <v>978</v>
      </c>
      <c r="E65" s="173">
        <f>D65-F65</f>
        <v>326</v>
      </c>
      <c r="F65" s="173">
        <v>652</v>
      </c>
      <c r="G65" s="173">
        <v>266</v>
      </c>
      <c r="H65" s="173">
        <v>376</v>
      </c>
      <c r="I65" s="173">
        <v>20</v>
      </c>
      <c r="J65" s="173">
        <f t="shared" ref="J65:L65" si="24">J66+J68</f>
        <v>0</v>
      </c>
      <c r="K65" s="173">
        <f t="shared" si="24"/>
        <v>0</v>
      </c>
      <c r="L65" s="173">
        <f t="shared" si="24"/>
        <v>0</v>
      </c>
      <c r="M65" s="173">
        <v>100</v>
      </c>
      <c r="N65" s="229">
        <v>178</v>
      </c>
      <c r="O65" s="228">
        <v>226</v>
      </c>
      <c r="P65" s="228">
        <v>100</v>
      </c>
      <c r="Q65" s="242">
        <v>48</v>
      </c>
    </row>
    <row r="66" spans="1:18" ht="15.75" thickBot="1" x14ac:dyDescent="0.3">
      <c r="A66" s="146" t="s">
        <v>130</v>
      </c>
      <c r="B66" s="147" t="s">
        <v>131</v>
      </c>
      <c r="C66" s="72" t="s">
        <v>26</v>
      </c>
      <c r="D66" s="102">
        <v>90</v>
      </c>
      <c r="E66" s="108">
        <v>30</v>
      </c>
      <c r="F66" s="133">
        <v>60</v>
      </c>
      <c r="G66" s="102">
        <v>40</v>
      </c>
      <c r="H66" s="72">
        <v>20</v>
      </c>
      <c r="I66" s="102"/>
      <c r="J66" s="72"/>
      <c r="K66" s="102"/>
      <c r="L66" s="72"/>
      <c r="M66" s="129"/>
      <c r="N66" s="159">
        <v>60</v>
      </c>
      <c r="O66" s="60"/>
      <c r="P66" s="60"/>
      <c r="Q66" s="90"/>
    </row>
    <row r="67" spans="1:18" ht="72.75" customHeight="1" thickBot="1" x14ac:dyDescent="0.3">
      <c r="A67" s="130" t="s">
        <v>181</v>
      </c>
      <c r="B67" s="179" t="s">
        <v>169</v>
      </c>
      <c r="C67" s="107" t="s">
        <v>26</v>
      </c>
      <c r="D67" s="153">
        <v>380</v>
      </c>
      <c r="E67" s="109">
        <v>126</v>
      </c>
      <c r="F67" s="133">
        <v>254</v>
      </c>
      <c r="G67" s="153">
        <v>136</v>
      </c>
      <c r="H67" s="154">
        <v>118</v>
      </c>
      <c r="I67" s="104"/>
      <c r="J67" s="107"/>
      <c r="K67" s="72"/>
      <c r="L67" s="163"/>
      <c r="M67" s="180">
        <v>136</v>
      </c>
      <c r="N67" s="240">
        <v>118</v>
      </c>
      <c r="O67" s="59"/>
      <c r="P67" s="59"/>
      <c r="Q67" s="60"/>
    </row>
    <row r="68" spans="1:18" ht="15.75" thickBot="1" x14ac:dyDescent="0.3">
      <c r="A68" s="113" t="s">
        <v>171</v>
      </c>
      <c r="B68" s="80" t="s">
        <v>175</v>
      </c>
      <c r="C68" s="107"/>
      <c r="D68" s="104"/>
      <c r="E68" s="59"/>
      <c r="F68" s="133"/>
      <c r="G68" s="104"/>
      <c r="H68" s="107"/>
      <c r="I68" s="104"/>
      <c r="J68" s="72"/>
      <c r="K68" s="104"/>
      <c r="L68" s="154"/>
      <c r="M68" s="236">
        <v>144</v>
      </c>
      <c r="N68" s="236">
        <v>108</v>
      </c>
      <c r="O68" s="237">
        <v>216</v>
      </c>
      <c r="P68" s="237">
        <v>72</v>
      </c>
      <c r="Q68" s="246"/>
    </row>
    <row r="69" spans="1:18" ht="24.75" thickBot="1" x14ac:dyDescent="0.3">
      <c r="A69" s="220" t="s">
        <v>85</v>
      </c>
      <c r="B69" s="221" t="s">
        <v>132</v>
      </c>
      <c r="C69" s="215" t="s">
        <v>158</v>
      </c>
      <c r="D69" s="215">
        <f>D70+D71</f>
        <v>148</v>
      </c>
      <c r="E69" s="222">
        <f>E70+E71</f>
        <v>50</v>
      </c>
      <c r="F69" s="215">
        <f>F70+F71</f>
        <v>98</v>
      </c>
      <c r="G69" s="222">
        <f>G70+G71</f>
        <v>60</v>
      </c>
      <c r="H69" s="215">
        <f>H70+H71</f>
        <v>38</v>
      </c>
      <c r="I69" s="222">
        <f t="shared" ref="I69:K69" si="25">I70+I72</f>
        <v>0</v>
      </c>
      <c r="J69" s="215">
        <f t="shared" si="25"/>
        <v>0</v>
      </c>
      <c r="K69" s="222">
        <f t="shared" si="25"/>
        <v>0</v>
      </c>
      <c r="L69" s="215">
        <f t="shared" ref="L69:P69" si="26">L70+L71</f>
        <v>0</v>
      </c>
      <c r="M69" s="222">
        <f t="shared" si="26"/>
        <v>0</v>
      </c>
      <c r="N69" s="215">
        <f t="shared" si="26"/>
        <v>0</v>
      </c>
      <c r="O69" s="222">
        <f t="shared" si="26"/>
        <v>0</v>
      </c>
      <c r="P69" s="241">
        <f t="shared" si="26"/>
        <v>98</v>
      </c>
      <c r="Q69" s="244">
        <f>Q70+Q71</f>
        <v>0</v>
      </c>
      <c r="R69" s="245"/>
    </row>
    <row r="70" spans="1:18" ht="15.75" thickBot="1" x14ac:dyDescent="0.3">
      <c r="A70" s="110" t="s">
        <v>86</v>
      </c>
      <c r="B70" s="148" t="s">
        <v>133</v>
      </c>
      <c r="C70" s="71" t="s">
        <v>26</v>
      </c>
      <c r="D70" s="67">
        <v>82</v>
      </c>
      <c r="E70" s="67">
        <f t="shared" ref="E70:E71" si="27">D70-F70</f>
        <v>28</v>
      </c>
      <c r="F70" s="67">
        <v>54</v>
      </c>
      <c r="G70" s="67">
        <v>36</v>
      </c>
      <c r="H70" s="42">
        <v>18</v>
      </c>
      <c r="I70" s="67"/>
      <c r="J70" s="89"/>
      <c r="K70" s="67"/>
      <c r="L70" s="114"/>
      <c r="M70" s="71"/>
      <c r="N70" s="175"/>
      <c r="O70" s="115"/>
      <c r="P70" s="64">
        <v>54</v>
      </c>
      <c r="Q70" s="112"/>
    </row>
    <row r="71" spans="1:18" ht="15.75" thickBot="1" x14ac:dyDescent="0.3">
      <c r="A71" s="110" t="s">
        <v>134</v>
      </c>
      <c r="B71" s="143" t="s">
        <v>135</v>
      </c>
      <c r="C71" s="111" t="s">
        <v>26</v>
      </c>
      <c r="D71" s="33">
        <v>66</v>
      </c>
      <c r="E71" s="33">
        <f t="shared" si="27"/>
        <v>22</v>
      </c>
      <c r="F71" s="42">
        <v>44</v>
      </c>
      <c r="G71" s="33">
        <v>24</v>
      </c>
      <c r="H71" s="67">
        <v>20</v>
      </c>
      <c r="I71" s="33"/>
      <c r="J71" s="185"/>
      <c r="K71" s="33"/>
      <c r="L71" s="186"/>
      <c r="M71" s="31"/>
      <c r="N71" s="185"/>
      <c r="O71" s="112"/>
      <c r="P71" s="73">
        <v>44</v>
      </c>
      <c r="Q71" s="112"/>
    </row>
    <row r="72" spans="1:18" ht="15.75" thickBot="1" x14ac:dyDescent="0.3">
      <c r="A72" s="183" t="s">
        <v>174</v>
      </c>
      <c r="B72" s="156" t="s">
        <v>175</v>
      </c>
      <c r="C72" s="189"/>
      <c r="D72" s="72"/>
      <c r="E72" s="157"/>
      <c r="F72" s="182"/>
      <c r="G72" s="29"/>
      <c r="H72" s="163"/>
      <c r="I72" s="29"/>
      <c r="J72" s="72"/>
      <c r="K72" s="72"/>
      <c r="L72" s="160"/>
      <c r="M72" s="166"/>
      <c r="N72" s="163"/>
      <c r="O72" s="55"/>
      <c r="P72" s="236">
        <v>72</v>
      </c>
      <c r="Q72" s="163"/>
    </row>
    <row r="73" spans="1:18" ht="24.75" thickBot="1" x14ac:dyDescent="0.3">
      <c r="A73" s="223" t="s">
        <v>136</v>
      </c>
      <c r="B73" s="224" t="s">
        <v>149</v>
      </c>
      <c r="C73" s="225" t="s">
        <v>158</v>
      </c>
      <c r="D73" s="226">
        <f t="shared" ref="D73:I73" si="28">D74+D75+D76</f>
        <v>468</v>
      </c>
      <c r="E73" s="215">
        <f t="shared" si="28"/>
        <v>148</v>
      </c>
      <c r="F73" s="227">
        <f t="shared" si="28"/>
        <v>312</v>
      </c>
      <c r="G73" s="215">
        <f t="shared" si="28"/>
        <v>172</v>
      </c>
      <c r="H73" s="226">
        <f t="shared" si="28"/>
        <v>140</v>
      </c>
      <c r="I73" s="215">
        <f t="shared" si="28"/>
        <v>20</v>
      </c>
      <c r="J73" s="215">
        <f>J74+J78</f>
        <v>0</v>
      </c>
      <c r="K73" s="215">
        <f>K74+K78</f>
        <v>0</v>
      </c>
      <c r="L73" s="226">
        <f>L74+L75+L76</f>
        <v>0</v>
      </c>
      <c r="M73" s="215">
        <f>M74+M75+M76</f>
        <v>0</v>
      </c>
      <c r="N73" s="226">
        <f>N74+N75+N76</f>
        <v>0</v>
      </c>
      <c r="O73" s="215">
        <f>O74+O75+O76</f>
        <v>0</v>
      </c>
      <c r="P73" s="227">
        <v>0</v>
      </c>
      <c r="Q73" s="190">
        <f>Q74+Q75+Q76</f>
        <v>312</v>
      </c>
    </row>
    <row r="74" spans="1:18" ht="15.75" thickBot="1" x14ac:dyDescent="0.3">
      <c r="A74" s="113" t="s">
        <v>137</v>
      </c>
      <c r="B74" s="105" t="s">
        <v>138</v>
      </c>
      <c r="C74" s="71" t="s">
        <v>26</v>
      </c>
      <c r="D74" s="89">
        <v>78</v>
      </c>
      <c r="E74" s="67">
        <f t="shared" ref="E74:E76" si="29">D74-F74</f>
        <v>26</v>
      </c>
      <c r="F74" s="89">
        <v>52</v>
      </c>
      <c r="G74" s="67">
        <v>32</v>
      </c>
      <c r="H74" s="89">
        <v>20</v>
      </c>
      <c r="I74" s="67">
        <v>20</v>
      </c>
      <c r="J74" s="89"/>
      <c r="K74" s="66"/>
      <c r="L74" s="60"/>
      <c r="M74" s="115"/>
      <c r="N74" s="89"/>
      <c r="O74" s="115"/>
      <c r="P74" s="91"/>
      <c r="Q74" s="70">
        <v>52</v>
      </c>
    </row>
    <row r="75" spans="1:18" ht="15.75" thickBot="1" x14ac:dyDescent="0.3">
      <c r="A75" s="116" t="s">
        <v>139</v>
      </c>
      <c r="B75" s="101" t="s">
        <v>140</v>
      </c>
      <c r="C75" s="118" t="s">
        <v>26</v>
      </c>
      <c r="D75" s="160">
        <v>120</v>
      </c>
      <c r="E75" s="72">
        <v>32</v>
      </c>
      <c r="F75" s="160">
        <v>80</v>
      </c>
      <c r="G75" s="72">
        <v>40</v>
      </c>
      <c r="H75" s="102">
        <v>40</v>
      </c>
      <c r="I75" s="72"/>
      <c r="J75" s="102"/>
      <c r="K75" s="161"/>
      <c r="L75" s="163"/>
      <c r="M75" s="158"/>
      <c r="N75" s="102"/>
      <c r="O75" s="158"/>
      <c r="P75" s="103" t="s">
        <v>159</v>
      </c>
      <c r="Q75" s="251">
        <v>80</v>
      </c>
    </row>
    <row r="76" spans="1:18" ht="15.75" thickBot="1" x14ac:dyDescent="0.3">
      <c r="A76" s="113" t="s">
        <v>141</v>
      </c>
      <c r="B76" s="105" t="s">
        <v>142</v>
      </c>
      <c r="C76" s="71" t="s">
        <v>26</v>
      </c>
      <c r="D76" s="140">
        <v>270</v>
      </c>
      <c r="E76" s="67">
        <f t="shared" si="29"/>
        <v>90</v>
      </c>
      <c r="F76" s="89">
        <v>180</v>
      </c>
      <c r="G76" s="67">
        <v>100</v>
      </c>
      <c r="H76" s="89">
        <v>80</v>
      </c>
      <c r="I76" s="67"/>
      <c r="J76" s="89"/>
      <c r="K76" s="67"/>
      <c r="L76" s="132"/>
      <c r="M76" s="158"/>
      <c r="N76" s="89"/>
      <c r="O76" s="115"/>
      <c r="P76" s="91"/>
      <c r="Q76" s="70">
        <v>180</v>
      </c>
    </row>
    <row r="77" spans="1:18" ht="15.75" thickBot="1" x14ac:dyDescent="0.3">
      <c r="A77" s="116" t="s">
        <v>176</v>
      </c>
      <c r="B77" s="156" t="s">
        <v>175</v>
      </c>
      <c r="C77" s="118"/>
      <c r="D77" s="102"/>
      <c r="E77" s="72"/>
      <c r="F77" s="182"/>
      <c r="G77" s="72"/>
      <c r="H77" s="102"/>
      <c r="I77" s="72"/>
      <c r="J77" s="102"/>
      <c r="K77" s="72"/>
      <c r="L77" s="181"/>
      <c r="M77" s="158"/>
      <c r="N77" s="160"/>
      <c r="O77" s="158"/>
      <c r="P77" s="160"/>
      <c r="Q77" s="235">
        <v>72</v>
      </c>
    </row>
    <row r="78" spans="1:18" ht="15.75" thickBot="1" x14ac:dyDescent="0.3">
      <c r="A78" s="116"/>
      <c r="B78" s="264"/>
      <c r="C78" s="118"/>
      <c r="D78" s="102"/>
      <c r="E78" s="72"/>
      <c r="F78" s="182"/>
      <c r="G78" s="72"/>
      <c r="H78" s="102"/>
      <c r="I78" s="72"/>
      <c r="J78" s="102"/>
      <c r="K78" s="72"/>
      <c r="L78" s="181"/>
      <c r="M78" s="158"/>
      <c r="N78" s="160"/>
      <c r="O78" s="158"/>
      <c r="P78" s="160"/>
      <c r="Q78" s="158"/>
    </row>
    <row r="79" spans="1:18" ht="15.75" thickBot="1" x14ac:dyDescent="0.3">
      <c r="A79" s="4" t="s">
        <v>87</v>
      </c>
      <c r="B79" s="8" t="s">
        <v>88</v>
      </c>
      <c r="C79" s="17" t="s">
        <v>143</v>
      </c>
      <c r="D79" s="17"/>
      <c r="E79" s="17"/>
      <c r="F79" s="17"/>
      <c r="G79" s="17"/>
      <c r="H79" s="17"/>
      <c r="I79" s="17"/>
      <c r="J79" s="17"/>
      <c r="K79" s="17"/>
      <c r="L79" s="17"/>
      <c r="M79" s="28"/>
      <c r="N79" s="28"/>
      <c r="O79" s="55"/>
      <c r="P79" s="45"/>
      <c r="Q79" s="265"/>
    </row>
    <row r="80" spans="1:18" ht="15.75" thickBot="1" x14ac:dyDescent="0.3">
      <c r="A80" s="4" t="s">
        <v>89</v>
      </c>
      <c r="B80" s="8" t="s">
        <v>90</v>
      </c>
      <c r="C80" s="17" t="s">
        <v>91</v>
      </c>
      <c r="D80" s="17"/>
      <c r="E80" s="17"/>
      <c r="F80" s="17"/>
      <c r="G80" s="17"/>
      <c r="H80" s="17"/>
      <c r="I80" s="17"/>
      <c r="J80" s="17"/>
      <c r="K80" s="17"/>
      <c r="L80" s="17"/>
      <c r="M80" s="28"/>
      <c r="N80" s="28"/>
      <c r="O80" s="55"/>
      <c r="P80" s="68"/>
      <c r="Q80" s="72" t="s">
        <v>91</v>
      </c>
    </row>
    <row r="81" spans="1:18" ht="15.75" thickBot="1" x14ac:dyDescent="0.3">
      <c r="A81" s="280"/>
      <c r="B81" s="8" t="s">
        <v>92</v>
      </c>
      <c r="C81" s="283"/>
      <c r="D81" s="257"/>
      <c r="E81" s="258"/>
      <c r="F81" s="253"/>
      <c r="G81" s="259"/>
      <c r="H81" s="259"/>
      <c r="I81" s="260"/>
      <c r="J81" s="285"/>
      <c r="K81" s="286"/>
      <c r="L81" s="25"/>
      <c r="M81" s="25"/>
      <c r="N81" s="25"/>
      <c r="O81" s="42"/>
      <c r="P81" s="49"/>
      <c r="Q81" s="79"/>
      <c r="R81" s="245"/>
    </row>
    <row r="82" spans="1:18" ht="15.75" thickBot="1" x14ac:dyDescent="0.3">
      <c r="A82" s="281"/>
      <c r="B82" s="8" t="s">
        <v>93</v>
      </c>
      <c r="C82" s="284"/>
      <c r="D82" s="35"/>
      <c r="E82" s="261"/>
      <c r="F82" s="261"/>
      <c r="G82" s="261"/>
      <c r="H82" s="67"/>
      <c r="I82" s="262"/>
      <c r="J82" s="287"/>
      <c r="K82" s="288"/>
      <c r="L82" s="254"/>
      <c r="M82" s="254"/>
      <c r="N82" s="254"/>
      <c r="O82" s="255"/>
      <c r="P82" s="256"/>
      <c r="Q82" s="49"/>
    </row>
    <row r="83" spans="1:18" ht="15.75" thickBot="1" x14ac:dyDescent="0.3">
      <c r="A83" s="281"/>
      <c r="B83" s="8" t="s">
        <v>94</v>
      </c>
      <c r="C83" s="284"/>
      <c r="D83" s="289" t="s">
        <v>95</v>
      </c>
      <c r="E83" s="292" t="s">
        <v>96</v>
      </c>
      <c r="F83" s="293"/>
      <c r="G83" s="293"/>
      <c r="H83" s="293"/>
      <c r="I83" s="294"/>
      <c r="J83" s="295">
        <v>13</v>
      </c>
      <c r="K83" s="296"/>
      <c r="L83" s="25">
        <v>9</v>
      </c>
      <c r="M83" s="25">
        <v>10</v>
      </c>
      <c r="N83" s="17">
        <v>11</v>
      </c>
      <c r="O83" s="18">
        <v>13</v>
      </c>
      <c r="P83" s="43">
        <v>8</v>
      </c>
      <c r="Q83" s="43">
        <v>11</v>
      </c>
    </row>
    <row r="84" spans="1:18" ht="15.75" thickBot="1" x14ac:dyDescent="0.3">
      <c r="A84" s="281"/>
      <c r="B84" s="8" t="s">
        <v>97</v>
      </c>
      <c r="C84" s="284"/>
      <c r="D84" s="290"/>
      <c r="E84" s="297" t="s">
        <v>98</v>
      </c>
      <c r="F84" s="298"/>
      <c r="G84" s="298"/>
      <c r="H84" s="298"/>
      <c r="I84" s="299"/>
      <c r="J84" s="295"/>
      <c r="K84" s="300"/>
      <c r="L84" s="67" t="s">
        <v>146</v>
      </c>
      <c r="M84" s="263"/>
      <c r="N84" s="17"/>
      <c r="O84" s="18"/>
      <c r="P84" s="69"/>
      <c r="Q84" s="69"/>
    </row>
    <row r="85" spans="1:18" ht="15.75" thickBot="1" x14ac:dyDescent="0.3">
      <c r="A85" s="282"/>
      <c r="B85" s="8" t="s">
        <v>99</v>
      </c>
      <c r="C85" s="284"/>
      <c r="D85" s="290"/>
      <c r="E85" s="297" t="s">
        <v>100</v>
      </c>
      <c r="F85" s="298"/>
      <c r="G85" s="298"/>
      <c r="H85" s="298"/>
      <c r="I85" s="299"/>
      <c r="J85" s="295"/>
      <c r="K85" s="296"/>
      <c r="L85" s="17"/>
      <c r="M85" s="17" t="s">
        <v>152</v>
      </c>
      <c r="N85" s="17" t="s">
        <v>147</v>
      </c>
      <c r="O85" s="18" t="s">
        <v>148</v>
      </c>
      <c r="P85" s="44" t="s">
        <v>150</v>
      </c>
      <c r="Q85" s="44" t="s">
        <v>151</v>
      </c>
    </row>
    <row r="86" spans="1:18" ht="16.5" thickBot="1" x14ac:dyDescent="0.3">
      <c r="A86" s="36"/>
      <c r="B86" s="37"/>
      <c r="C86" s="38"/>
      <c r="D86" s="290"/>
      <c r="E86" s="297" t="s">
        <v>101</v>
      </c>
      <c r="F86" s="298"/>
      <c r="G86" s="298"/>
      <c r="H86" s="298"/>
      <c r="I86" s="299"/>
      <c r="J86" s="39">
        <v>0</v>
      </c>
      <c r="K86" s="39">
        <v>3</v>
      </c>
      <c r="L86" s="17">
        <v>0</v>
      </c>
      <c r="M86" s="17">
        <v>2</v>
      </c>
      <c r="N86" s="17">
        <v>0</v>
      </c>
      <c r="O86" s="18">
        <v>2</v>
      </c>
      <c r="P86" s="69">
        <v>1</v>
      </c>
      <c r="Q86" s="69">
        <v>3</v>
      </c>
    </row>
    <row r="87" spans="1:18" ht="16.5" thickBot="1" x14ac:dyDescent="0.3">
      <c r="A87" s="36"/>
      <c r="B87" s="37"/>
      <c r="C87" s="40"/>
      <c r="D87" s="291"/>
      <c r="E87" s="297" t="s">
        <v>102</v>
      </c>
      <c r="F87" s="298"/>
      <c r="G87" s="298"/>
      <c r="H87" s="298"/>
      <c r="I87" s="299"/>
      <c r="J87" s="39">
        <v>0</v>
      </c>
      <c r="K87" s="39">
        <v>8</v>
      </c>
      <c r="L87" s="17">
        <v>6</v>
      </c>
      <c r="M87" s="17">
        <v>4</v>
      </c>
      <c r="N87" s="17">
        <v>4</v>
      </c>
      <c r="O87" s="18">
        <v>3</v>
      </c>
      <c r="P87" s="45">
        <v>4</v>
      </c>
      <c r="Q87" s="45">
        <v>3</v>
      </c>
    </row>
  </sheetData>
  <mergeCells count="30">
    <mergeCell ref="A1:A7"/>
    <mergeCell ref="B1:B7"/>
    <mergeCell ref="C1:C7"/>
    <mergeCell ref="D1:I1"/>
    <mergeCell ref="D2:D7"/>
    <mergeCell ref="E2:E7"/>
    <mergeCell ref="F2:I2"/>
    <mergeCell ref="F3:F7"/>
    <mergeCell ref="G3:I3"/>
    <mergeCell ref="G4:G7"/>
    <mergeCell ref="H4:H7"/>
    <mergeCell ref="I4:I7"/>
    <mergeCell ref="A81:A85"/>
    <mergeCell ref="C81:C85"/>
    <mergeCell ref="J81:K81"/>
    <mergeCell ref="J82:K82"/>
    <mergeCell ref="D83:D87"/>
    <mergeCell ref="E83:I83"/>
    <mergeCell ref="J83:K83"/>
    <mergeCell ref="E84:I84"/>
    <mergeCell ref="J84:K84"/>
    <mergeCell ref="E85:I85"/>
    <mergeCell ref="J85:K85"/>
    <mergeCell ref="E86:I86"/>
    <mergeCell ref="E87:I87"/>
    <mergeCell ref="J1:Q2"/>
    <mergeCell ref="P3:Q3"/>
    <mergeCell ref="J3:K3"/>
    <mergeCell ref="L3:M3"/>
    <mergeCell ref="N3:O3"/>
  </mergeCells>
  <pageMargins left="0.11811023622047245" right="0.31496062992125984" top="0.15748031496062992" bottom="0.15748031496062992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2020-09-08T09:38:57Z</dcterms:modified>
</cp:coreProperties>
</file>