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60" i="1" l="1"/>
  <c r="M60" i="1"/>
  <c r="O70" i="1" l="1"/>
  <c r="D43" i="1"/>
  <c r="H43" i="1"/>
  <c r="G43" i="1"/>
  <c r="F43" i="1"/>
  <c r="L43" i="1" l="1"/>
  <c r="M43" i="1"/>
  <c r="O43" i="1"/>
  <c r="N43" i="1"/>
  <c r="O31" i="1" l="1"/>
  <c r="N31" i="1"/>
  <c r="M31" i="1"/>
  <c r="D31" i="1"/>
  <c r="H31" i="1"/>
  <c r="G31" i="1"/>
  <c r="L31" i="1"/>
  <c r="F31" i="1"/>
  <c r="F23" i="1" l="1"/>
  <c r="G23" i="1"/>
  <c r="H23" i="1"/>
  <c r="I23" i="1"/>
  <c r="J23" i="1"/>
  <c r="K23" i="1"/>
  <c r="L23" i="1"/>
  <c r="M23" i="1"/>
  <c r="N23" i="1"/>
  <c r="O23" i="1"/>
  <c r="G10" i="1" l="1"/>
  <c r="H10" i="1"/>
  <c r="I10" i="1"/>
  <c r="J10" i="1"/>
  <c r="K10" i="1"/>
  <c r="L10" i="1"/>
  <c r="M10" i="1"/>
  <c r="N10" i="1"/>
  <c r="O10" i="1"/>
  <c r="D10" i="1"/>
  <c r="I43" i="1" l="1"/>
  <c r="J43" i="1"/>
  <c r="K43" i="1"/>
  <c r="J9" i="1" l="1"/>
  <c r="D23" i="1"/>
  <c r="D9" i="1" s="1"/>
  <c r="F11" i="1"/>
  <c r="K9" i="1"/>
  <c r="I9" i="1"/>
  <c r="H9" i="1"/>
  <c r="G9" i="1"/>
  <c r="E23" i="1" l="1"/>
  <c r="F10" i="1"/>
  <c r="F9" i="1" s="1"/>
  <c r="E10" i="1"/>
  <c r="E9" i="1" l="1"/>
  <c r="I30" i="1"/>
  <c r="J30" i="1"/>
  <c r="K30" i="1"/>
  <c r="F70" i="1"/>
  <c r="G70" i="1"/>
  <c r="H70" i="1"/>
  <c r="I70" i="1"/>
  <c r="J70" i="1"/>
  <c r="K70" i="1"/>
  <c r="L70" i="1"/>
  <c r="M70" i="1"/>
  <c r="D70" i="1"/>
  <c r="F67" i="1"/>
  <c r="G67" i="1"/>
  <c r="H67" i="1"/>
  <c r="I67" i="1"/>
  <c r="J67" i="1"/>
  <c r="K67" i="1"/>
  <c r="L67" i="1"/>
  <c r="M67" i="1"/>
  <c r="F63" i="1"/>
  <c r="G63" i="1"/>
  <c r="H63" i="1"/>
  <c r="I63" i="1"/>
  <c r="J63" i="1"/>
  <c r="K63" i="1"/>
  <c r="L63" i="1"/>
  <c r="M63" i="1"/>
  <c r="D63" i="1"/>
  <c r="F60" i="1"/>
  <c r="H60" i="1"/>
  <c r="I60" i="1"/>
  <c r="J60" i="1"/>
  <c r="K60" i="1"/>
  <c r="L60" i="1"/>
  <c r="N60" i="1"/>
  <c r="O60" i="1"/>
  <c r="D60" i="1"/>
  <c r="E67" i="1"/>
  <c r="I31" i="1"/>
  <c r="J31" i="1"/>
  <c r="K31" i="1"/>
  <c r="L59" i="1" l="1"/>
  <c r="L42" i="1" s="1"/>
  <c r="N59" i="1"/>
  <c r="N42" i="1" s="1"/>
  <c r="J59" i="1"/>
  <c r="J42" i="1" s="1"/>
  <c r="F59" i="1"/>
  <c r="F42" i="1" s="1"/>
  <c r="H59" i="1"/>
  <c r="H42" i="1" s="1"/>
  <c r="H28" i="1" s="1"/>
  <c r="M59" i="1"/>
  <c r="M42" i="1" s="1"/>
  <c r="I59" i="1"/>
  <c r="I42" i="1" s="1"/>
  <c r="D59" i="1"/>
  <c r="O59" i="1"/>
  <c r="K59" i="1"/>
  <c r="K42" i="1" s="1"/>
  <c r="G59" i="1"/>
  <c r="G42" i="1" l="1"/>
  <c r="O42" i="1"/>
  <c r="L9" i="1"/>
  <c r="M9" i="1"/>
  <c r="N9" i="1"/>
  <c r="O9" i="1"/>
  <c r="E63" i="1"/>
  <c r="F39" i="1" l="1"/>
  <c r="G39" i="1"/>
  <c r="H39" i="1"/>
  <c r="I39" i="1"/>
  <c r="I29" i="1" s="1"/>
  <c r="I28" i="1" s="1"/>
  <c r="I8" i="1" s="1"/>
  <c r="J39" i="1"/>
  <c r="J29" i="1" s="1"/>
  <c r="J28" i="1" s="1"/>
  <c r="J8" i="1" s="1"/>
  <c r="K39" i="1"/>
  <c r="K29" i="1" s="1"/>
  <c r="K28" i="1" s="1"/>
  <c r="K8" i="1" s="1"/>
  <c r="L39" i="1"/>
  <c r="L28" i="1" s="1"/>
  <c r="M39" i="1"/>
  <c r="M28" i="1" s="1"/>
  <c r="N39" i="1"/>
  <c r="O39" i="1"/>
  <c r="E31" i="1"/>
  <c r="D39" i="1"/>
  <c r="E70" i="1"/>
  <c r="E60" i="1"/>
  <c r="H8" i="1" l="1"/>
  <c r="F28" i="1"/>
  <c r="F8" i="1" s="1"/>
  <c r="G28" i="1"/>
  <c r="G8" i="1" s="1"/>
  <c r="N28" i="1"/>
  <c r="N8" i="1" s="1"/>
  <c r="O28" i="1"/>
  <c r="O8" i="1" s="1"/>
  <c r="E59" i="1"/>
  <c r="M8" i="1"/>
  <c r="L8" i="1"/>
  <c r="D42" i="1"/>
  <c r="D28" i="1" l="1"/>
  <c r="D8" i="1" s="1"/>
  <c r="E43" i="1"/>
  <c r="E42" i="1" s="1"/>
  <c r="E39" i="1"/>
  <c r="E28" i="1" l="1"/>
  <c r="E8" i="1"/>
</calcChain>
</file>

<file path=xl/sharedStrings.xml><?xml version="1.0" encoding="utf-8"?>
<sst xmlns="http://schemas.openxmlformats.org/spreadsheetml/2006/main" count="254" uniqueCount="185">
  <si>
    <t>Индекс</t>
  </si>
  <si>
    <t>Наименование циклов, разделов, дисциплин, профессиональных модулей, МДК, практик</t>
  </si>
  <si>
    <t>Формы промежуточной аттестации</t>
  </si>
  <si>
    <t>Учебная нагрузка  (час.)</t>
  </si>
  <si>
    <t>Распределение по курсам и семестрам (час. в семестр)</t>
  </si>
  <si>
    <t xml:space="preserve"> Максимальная    </t>
  </si>
  <si>
    <t>Самостоятельная  работа</t>
  </si>
  <si>
    <t>Обязательная аудиторная</t>
  </si>
  <si>
    <t>всего занятий</t>
  </si>
  <si>
    <t>в том числе</t>
  </si>
  <si>
    <t>1 курс</t>
  </si>
  <si>
    <t>2 курс</t>
  </si>
  <si>
    <t>3курс</t>
  </si>
  <si>
    <t>лекций</t>
  </si>
  <si>
    <t>лабораторных и практических занятий</t>
  </si>
  <si>
    <t>сем.</t>
  </si>
  <si>
    <t>нед.</t>
  </si>
  <si>
    <t>ТО.Ф</t>
  </si>
  <si>
    <t xml:space="preserve">ТЕОРЕТИЧЕСКОЕ  ОБУЧЕНИЕ </t>
  </si>
  <si>
    <t>О.00</t>
  </si>
  <si>
    <t xml:space="preserve">ОБЩЕОБРАЗОВАТЕЛЬНЫЙ ЦИКЛ </t>
  </si>
  <si>
    <t>ОДБ.00</t>
  </si>
  <si>
    <t>Базовые дисциплины</t>
  </si>
  <si>
    <t>ОДБ.01</t>
  </si>
  <si>
    <t>Иностранный язык</t>
  </si>
  <si>
    <t>ДЗ</t>
  </si>
  <si>
    <t>ОДБ.02</t>
  </si>
  <si>
    <t>Информатика и ИКТ</t>
  </si>
  <si>
    <t>ОДБ.03</t>
  </si>
  <si>
    <t>Математика</t>
  </si>
  <si>
    <t>Э</t>
  </si>
  <si>
    <t>ОДБ.04</t>
  </si>
  <si>
    <t>ОДБ.05</t>
  </si>
  <si>
    <t>ОДБ.06</t>
  </si>
  <si>
    <t>ОДБ.07</t>
  </si>
  <si>
    <t>ОДБ.08</t>
  </si>
  <si>
    <t>Физическая культура</t>
  </si>
  <si>
    <t>З,З</t>
  </si>
  <si>
    <t>ОДБ.09</t>
  </si>
  <si>
    <t>ОБЖ</t>
  </si>
  <si>
    <t>ОДП.00</t>
  </si>
  <si>
    <t>Профильные дисциплины</t>
  </si>
  <si>
    <t>История</t>
  </si>
  <si>
    <t>ТЕОРЕТИЧЕСКОЕ  ОБУЧЕНИЕ  по ФГОС</t>
  </si>
  <si>
    <t>ОБ.ТО.ОО</t>
  </si>
  <si>
    <t>Обязательная часть циклов ОПОП</t>
  </si>
  <si>
    <t>В.ТО.ОО</t>
  </si>
  <si>
    <t>Вариативная часть циклов ОПОП</t>
  </si>
  <si>
    <t>ОГСЭ.00</t>
  </si>
  <si>
    <t>Общий гуманитарный и социально - экономический цикл</t>
  </si>
  <si>
    <t>ОГСЭ.01</t>
  </si>
  <si>
    <t>Основы философии</t>
  </si>
  <si>
    <t>ОГСЭ.02</t>
  </si>
  <si>
    <t>ОГСЭ.03</t>
  </si>
  <si>
    <t>ОГСЭ.04</t>
  </si>
  <si>
    <t>З</t>
  </si>
  <si>
    <t>ЕН.00</t>
  </si>
  <si>
    <t>Математический и общий естественно - научный цикл</t>
  </si>
  <si>
    <t>ЕН.01</t>
  </si>
  <si>
    <t>ЕН.02</t>
  </si>
  <si>
    <t>П.00</t>
  </si>
  <si>
    <t>ПРОФЕССИОНАЛЬНЫЙ ЦИКЛ</t>
  </si>
  <si>
    <t>ОП.00</t>
  </si>
  <si>
    <t>Общепрофессиональные дисциплины</t>
  </si>
  <si>
    <t>ОП.01</t>
  </si>
  <si>
    <t>ОП.02</t>
  </si>
  <si>
    <t>ОП.03</t>
  </si>
  <si>
    <t>ОП.04</t>
  </si>
  <si>
    <t>ОП.05</t>
  </si>
  <si>
    <t>Безопасность жизнедеятельности</t>
  </si>
  <si>
    <t>ПМ.00</t>
  </si>
  <si>
    <t>Профессиональные модули</t>
  </si>
  <si>
    <t>ПМ.01</t>
  </si>
  <si>
    <t>МДК.01.01</t>
  </si>
  <si>
    <t>ПМ.02</t>
  </si>
  <si>
    <t>МДК.02.01</t>
  </si>
  <si>
    <t>ПМ.03</t>
  </si>
  <si>
    <t>МДК.03.01</t>
  </si>
  <si>
    <t>ПДП</t>
  </si>
  <si>
    <t xml:space="preserve">Преддипломная практика </t>
  </si>
  <si>
    <t>Государственная итоговая аттестация</t>
  </si>
  <si>
    <t xml:space="preserve">Консультации из расчета 100 часов в год </t>
  </si>
  <si>
    <t>Правовое обеспечение профессиональной деятельности</t>
  </si>
  <si>
    <t>ПМ.04</t>
  </si>
  <si>
    <t xml:space="preserve">МДК.04.01 </t>
  </si>
  <si>
    <t>4 нед</t>
  </si>
  <si>
    <t>В.ОП.12</t>
  </si>
  <si>
    <t>География</t>
  </si>
  <si>
    <t>Естествознание</t>
  </si>
  <si>
    <t>З,З,З,З,З,З</t>
  </si>
  <si>
    <t>Деловая этика</t>
  </si>
  <si>
    <t>В.ОП.11</t>
  </si>
  <si>
    <t>УП.01</t>
  </si>
  <si>
    <t>Учебная практика</t>
  </si>
  <si>
    <t>Производственная практика (по профилю специальности)</t>
  </si>
  <si>
    <t>ЭКВ</t>
  </si>
  <si>
    <t>ПП</t>
  </si>
  <si>
    <t>ЭКЗ</t>
  </si>
  <si>
    <t>ПП.02</t>
  </si>
  <si>
    <t>ПП.03.</t>
  </si>
  <si>
    <t>ПП.04</t>
  </si>
  <si>
    <t>УП.</t>
  </si>
  <si>
    <t>ПА</t>
  </si>
  <si>
    <t>Промежуточная аттестация</t>
  </si>
  <si>
    <t>ГИА.00</t>
  </si>
  <si>
    <t>ГИА.01</t>
  </si>
  <si>
    <t>ГИА.02</t>
  </si>
  <si>
    <t>Подготовка выпускной квалификационной работы</t>
  </si>
  <si>
    <t>Защита выпускной квалификационной работы</t>
  </si>
  <si>
    <t>300 час</t>
  </si>
  <si>
    <t>В.ОП.13</t>
  </si>
  <si>
    <t>В.ОП.14</t>
  </si>
  <si>
    <t>Право</t>
  </si>
  <si>
    <t>Экономика</t>
  </si>
  <si>
    <t>Обществознание</t>
  </si>
  <si>
    <t>В.ОГСЭ.06</t>
  </si>
  <si>
    <t>В.ОГСЭ.07</t>
  </si>
  <si>
    <t>Основы социологии и политологии</t>
  </si>
  <si>
    <t>Риторика</t>
  </si>
  <si>
    <t>Экономика организации</t>
  </si>
  <si>
    <t>Статистика</t>
  </si>
  <si>
    <t>Менеджмент</t>
  </si>
  <si>
    <t>Документационное обеспечение управления</t>
  </si>
  <si>
    <t>ОП.06</t>
  </si>
  <si>
    <t>ОП.07</t>
  </si>
  <si>
    <t>ОП.08</t>
  </si>
  <si>
    <t>Финансы, денежное обращение и кредит</t>
  </si>
  <si>
    <t>Налоги и налогообложение</t>
  </si>
  <si>
    <t>Основы бухгалтерского учета</t>
  </si>
  <si>
    <t>Аудит</t>
  </si>
  <si>
    <t>Маркетинг</t>
  </si>
  <si>
    <t>Бизнес-планирование</t>
  </si>
  <si>
    <t>Трудовое право</t>
  </si>
  <si>
    <t>Кр</t>
  </si>
  <si>
    <t>Бухгалтерская технология проведения и оформления инвентаризации</t>
  </si>
  <si>
    <t>МДК.02.02</t>
  </si>
  <si>
    <t>Организация расчетов с бюджетом и внебюджетными фондами</t>
  </si>
  <si>
    <t>Составление и использование бухгалтерской отчетности</t>
  </si>
  <si>
    <t>Технология составления бухгалтерской отчетности</t>
  </si>
  <si>
    <t>МДК.04.02</t>
  </si>
  <si>
    <t>Основы анализа бухгалтерской отчетности</t>
  </si>
  <si>
    <t>ПМ.05</t>
  </si>
  <si>
    <t>Выполнение работ по одной или нескольким профессиям рабочих, должностям служащих</t>
  </si>
  <si>
    <t>Порядок ведения кассовых операций и условия работы с денежной наличностью</t>
  </si>
  <si>
    <t>МДК.05.01</t>
  </si>
  <si>
    <t>Кр, З</t>
  </si>
  <si>
    <t>Экология</t>
  </si>
  <si>
    <t>ОДБ.10</t>
  </si>
  <si>
    <t>ОДП.01</t>
  </si>
  <si>
    <t>ОДП.02</t>
  </si>
  <si>
    <t>ОДП.03</t>
  </si>
  <si>
    <t>ОДП.04</t>
  </si>
  <si>
    <t>Информационные технологии в профессиональной деятельности</t>
  </si>
  <si>
    <t>3 нед</t>
  </si>
  <si>
    <t>1 нед</t>
  </si>
  <si>
    <t>Литература</t>
  </si>
  <si>
    <t>ОДБ.11</t>
  </si>
  <si>
    <t>Русский язык</t>
  </si>
  <si>
    <t>Астрономия</t>
  </si>
  <si>
    <t>ОДБ.12</t>
  </si>
  <si>
    <t>Русская родная литература</t>
  </si>
  <si>
    <t>Документирование хозяйственных операций и ведение бухгалтерского учета активов организации</t>
  </si>
  <si>
    <t>Ведение бухгалтерского учета источников формирования активов, выполнение работ по инвентаризации активов и финансовых обязательств организации</t>
  </si>
  <si>
    <t>Практические основы бухгалтерского учета источников  формирования активов организации</t>
  </si>
  <si>
    <t>ОГСЭ.05</t>
  </si>
  <si>
    <t xml:space="preserve">Психология общения </t>
  </si>
  <si>
    <t>Иностранный язык в профессиональной деятельности</t>
  </si>
  <si>
    <t>Практические основы бухгалтерского учета активов организации</t>
  </si>
  <si>
    <t>В.ОП.15</t>
  </si>
  <si>
    <t xml:space="preserve">Демонстрационный экзамен </t>
  </si>
  <si>
    <t>Дисциплин и МДК</t>
  </si>
  <si>
    <t>учебной практики</t>
  </si>
  <si>
    <t>производственной  практики</t>
  </si>
  <si>
    <t>экзаменов</t>
  </si>
  <si>
    <t>дифференцированных зачетов</t>
  </si>
  <si>
    <t xml:space="preserve">Основы финансовой грамотности </t>
  </si>
  <si>
    <t>Проведение расчетов с бюджетом и внебюджетными фондами</t>
  </si>
  <si>
    <t>В.ОП.09</t>
  </si>
  <si>
    <t>В.ОП.10</t>
  </si>
  <si>
    <t xml:space="preserve">курсовых работ </t>
  </si>
  <si>
    <t xml:space="preserve"> 3 нед.</t>
  </si>
  <si>
    <t>3нед.</t>
  </si>
  <si>
    <t>2нед.</t>
  </si>
  <si>
    <t>2 нед</t>
  </si>
  <si>
    <t>7 нед.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</si>
</sst>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i/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u/>
      <sz val="10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i/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rgb="FF000000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rgb="FF000000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rgb="FF000000"/>
      </left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theme="1"/>
      </bottom>
      <diagonal/>
    </border>
    <border>
      <left style="medium">
        <color rgb="FF000000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300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1" xfId="0" applyBorder="1"/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vertical="center"/>
    </xf>
    <xf numFmtId="0" fontId="4" fillId="6" borderId="2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0" fillId="5" borderId="12" xfId="0" applyFont="1" applyFill="1" applyBorder="1" applyAlignment="1">
      <alignment vertical="center"/>
    </xf>
    <xf numFmtId="0" fontId="10" fillId="5" borderId="11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vertical="center"/>
    </xf>
    <xf numFmtId="0" fontId="3" fillId="6" borderId="9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vertical="center" wrapText="1"/>
    </xf>
    <xf numFmtId="0" fontId="4" fillId="6" borderId="19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 wrapText="1"/>
    </xf>
    <xf numFmtId="0" fontId="0" fillId="0" borderId="11" xfId="0" applyFill="1" applyBorder="1"/>
    <xf numFmtId="0" fontId="3" fillId="2" borderId="3" xfId="0" applyFont="1" applyFill="1" applyBorder="1" applyAlignment="1">
      <alignment vertical="center"/>
    </xf>
    <xf numFmtId="0" fontId="2" fillId="2" borderId="31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 wrapText="1"/>
    </xf>
    <xf numFmtId="0" fontId="12" fillId="2" borderId="9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0" fillId="0" borderId="12" xfId="0" applyBorder="1"/>
    <xf numFmtId="0" fontId="5" fillId="0" borderId="0" xfId="0" applyFont="1" applyFill="1" applyBorder="1" applyAlignment="1">
      <alignment horizontal="center" vertical="center"/>
    </xf>
    <xf numFmtId="0" fontId="0" fillId="0" borderId="18" xfId="0" applyFill="1" applyBorder="1"/>
    <xf numFmtId="0" fontId="5" fillId="6" borderId="26" xfId="0" applyFont="1" applyFill="1" applyBorder="1" applyAlignment="1">
      <alignment vertical="center" wrapText="1"/>
    </xf>
    <xf numFmtId="0" fontId="10" fillId="6" borderId="11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vertical="center" wrapText="1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31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vertical="center"/>
    </xf>
    <xf numFmtId="0" fontId="2" fillId="3" borderId="18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0" fillId="0" borderId="47" xfId="0" applyBorder="1"/>
    <xf numFmtId="0" fontId="2" fillId="2" borderId="49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vertical="center"/>
    </xf>
    <xf numFmtId="0" fontId="2" fillId="2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justify" vertical="center"/>
    </xf>
    <xf numFmtId="0" fontId="7" fillId="0" borderId="9" xfId="0" applyFont="1" applyFill="1" applyBorder="1" applyAlignment="1">
      <alignment horizontal="justify" vertical="center"/>
    </xf>
    <xf numFmtId="0" fontId="7" fillId="0" borderId="0" xfId="0" applyFont="1" applyFill="1" applyBorder="1" applyAlignment="1">
      <alignment horizontal="justify" vertical="center"/>
    </xf>
    <xf numFmtId="0" fontId="7" fillId="0" borderId="17" xfId="0" applyFont="1" applyFill="1" applyBorder="1" applyAlignment="1">
      <alignment horizontal="justify" vertical="center"/>
    </xf>
    <xf numFmtId="0" fontId="2" fillId="0" borderId="9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0" fontId="2" fillId="2" borderId="32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12" fillId="2" borderId="62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vertical="center"/>
    </xf>
    <xf numFmtId="0" fontId="8" fillId="0" borderId="64" xfId="0" applyFont="1" applyFill="1" applyBorder="1" applyAlignment="1">
      <alignment vertical="center"/>
    </xf>
    <xf numFmtId="0" fontId="2" fillId="0" borderId="61" xfId="0" applyFont="1" applyFill="1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4" fillId="8" borderId="9" xfId="0" applyFont="1" applyFill="1" applyBorder="1" applyAlignment="1">
      <alignment vertical="center"/>
    </xf>
    <xf numFmtId="0" fontId="2" fillId="8" borderId="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/>
    </xf>
    <xf numFmtId="0" fontId="4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5" fillId="6" borderId="11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16" fontId="5" fillId="6" borderId="4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4" fillId="8" borderId="7" xfId="0" applyFont="1" applyFill="1" applyBorder="1" applyAlignment="1">
      <alignment vertical="center"/>
    </xf>
    <xf numFmtId="16" fontId="5" fillId="8" borderId="7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vertical="center"/>
    </xf>
    <xf numFmtId="0" fontId="5" fillId="10" borderId="9" xfId="0" applyFont="1" applyFill="1" applyBorder="1" applyAlignment="1">
      <alignment vertical="center"/>
    </xf>
    <xf numFmtId="0" fontId="4" fillId="10" borderId="4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vertical="center"/>
    </xf>
    <xf numFmtId="0" fontId="4" fillId="11" borderId="9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topLeftCell="A64" workbookViewId="0">
      <selection activeCell="N79" sqref="N79"/>
    </sheetView>
  </sheetViews>
  <sheetFormatPr defaultRowHeight="15" x14ac:dyDescent="0.25"/>
  <cols>
    <col min="1" max="1" width="9" customWidth="1"/>
    <col min="2" max="2" width="51" customWidth="1"/>
    <col min="3" max="3" width="9" customWidth="1"/>
    <col min="4" max="4" width="6.85546875" customWidth="1"/>
    <col min="5" max="5" width="5.28515625" customWidth="1"/>
    <col min="6" max="6" width="6" customWidth="1"/>
    <col min="7" max="7" width="4.42578125" customWidth="1"/>
    <col min="8" max="8" width="5.7109375" customWidth="1"/>
    <col min="9" max="9" width="4.5703125" customWidth="1"/>
    <col min="10" max="10" width="5.140625" customWidth="1"/>
    <col min="11" max="11" width="5.5703125" customWidth="1"/>
    <col min="12" max="12" width="4.85546875" customWidth="1"/>
    <col min="13" max="13" width="5" customWidth="1"/>
    <col min="14" max="14" width="5.140625" customWidth="1"/>
    <col min="15" max="15" width="5.5703125" customWidth="1"/>
  </cols>
  <sheetData>
    <row r="1" spans="1:15" ht="11.25" customHeight="1" thickBot="1" x14ac:dyDescent="0.3">
      <c r="A1" s="282" t="s">
        <v>0</v>
      </c>
      <c r="B1" s="285" t="s">
        <v>1</v>
      </c>
      <c r="C1" s="288" t="s">
        <v>2</v>
      </c>
      <c r="D1" s="291" t="s">
        <v>3</v>
      </c>
      <c r="E1" s="292"/>
      <c r="F1" s="292"/>
      <c r="G1" s="292"/>
      <c r="H1" s="292"/>
      <c r="I1" s="292"/>
      <c r="J1" s="261" t="s">
        <v>4</v>
      </c>
      <c r="K1" s="262"/>
      <c r="L1" s="262"/>
      <c r="M1" s="262"/>
      <c r="N1" s="262"/>
      <c r="O1" s="263"/>
    </row>
    <row r="2" spans="1:15" ht="11.25" customHeight="1" thickBot="1" x14ac:dyDescent="0.3">
      <c r="A2" s="283"/>
      <c r="B2" s="286"/>
      <c r="C2" s="289"/>
      <c r="D2" s="288" t="s">
        <v>5</v>
      </c>
      <c r="E2" s="288" t="s">
        <v>6</v>
      </c>
      <c r="F2" s="291" t="s">
        <v>7</v>
      </c>
      <c r="G2" s="292"/>
      <c r="H2" s="292"/>
      <c r="I2" s="292"/>
      <c r="J2" s="264"/>
      <c r="K2" s="265"/>
      <c r="L2" s="265"/>
      <c r="M2" s="265"/>
      <c r="N2" s="265"/>
      <c r="O2" s="266"/>
    </row>
    <row r="3" spans="1:15" ht="12" customHeight="1" thickBot="1" x14ac:dyDescent="0.3">
      <c r="A3" s="283"/>
      <c r="B3" s="286"/>
      <c r="C3" s="289"/>
      <c r="D3" s="289"/>
      <c r="E3" s="289"/>
      <c r="F3" s="293" t="s">
        <v>8</v>
      </c>
      <c r="G3" s="296" t="s">
        <v>9</v>
      </c>
      <c r="H3" s="297"/>
      <c r="I3" s="298"/>
      <c r="J3" s="271" t="s">
        <v>10</v>
      </c>
      <c r="K3" s="272"/>
      <c r="L3" s="271" t="s">
        <v>11</v>
      </c>
      <c r="M3" s="273"/>
      <c r="N3" s="274" t="s">
        <v>12</v>
      </c>
      <c r="O3" s="275"/>
    </row>
    <row r="4" spans="1:15" ht="10.5" customHeight="1" x14ac:dyDescent="0.25">
      <c r="A4" s="283"/>
      <c r="B4" s="286"/>
      <c r="C4" s="289"/>
      <c r="D4" s="289"/>
      <c r="E4" s="289"/>
      <c r="F4" s="294"/>
      <c r="G4" s="288" t="s">
        <v>13</v>
      </c>
      <c r="H4" s="288" t="s">
        <v>14</v>
      </c>
      <c r="I4" s="288" t="s">
        <v>179</v>
      </c>
      <c r="J4" s="1">
        <v>1</v>
      </c>
      <c r="K4" s="1">
        <v>2</v>
      </c>
      <c r="L4" s="1">
        <v>3</v>
      </c>
      <c r="M4" s="1">
        <v>4</v>
      </c>
      <c r="N4" s="25">
        <v>5</v>
      </c>
      <c r="O4" s="121">
        <v>6</v>
      </c>
    </row>
    <row r="5" spans="1:15" ht="9" customHeight="1" x14ac:dyDescent="0.25">
      <c r="A5" s="283"/>
      <c r="B5" s="286"/>
      <c r="C5" s="289"/>
      <c r="D5" s="289"/>
      <c r="E5" s="289"/>
      <c r="F5" s="294"/>
      <c r="G5" s="289"/>
      <c r="H5" s="289"/>
      <c r="I5" s="289"/>
      <c r="J5" s="1" t="s">
        <v>15</v>
      </c>
      <c r="K5" s="1" t="s">
        <v>15</v>
      </c>
      <c r="L5" s="1" t="s">
        <v>15</v>
      </c>
      <c r="M5" s="1" t="s">
        <v>15</v>
      </c>
      <c r="N5" s="25" t="s">
        <v>15</v>
      </c>
      <c r="O5" s="121" t="s">
        <v>15</v>
      </c>
    </row>
    <row r="6" spans="1:15" ht="11.25" customHeight="1" x14ac:dyDescent="0.25">
      <c r="A6" s="283"/>
      <c r="B6" s="286"/>
      <c r="C6" s="289"/>
      <c r="D6" s="289"/>
      <c r="E6" s="289"/>
      <c r="F6" s="294"/>
      <c r="G6" s="289"/>
      <c r="H6" s="289"/>
      <c r="I6" s="289"/>
      <c r="J6" s="1">
        <v>17</v>
      </c>
      <c r="K6" s="1">
        <v>22</v>
      </c>
      <c r="L6" s="1">
        <v>17</v>
      </c>
      <c r="M6" s="1">
        <v>18</v>
      </c>
      <c r="N6" s="25">
        <v>13</v>
      </c>
      <c r="O6" s="121">
        <v>11</v>
      </c>
    </row>
    <row r="7" spans="1:15" ht="13.5" customHeight="1" thickBot="1" x14ac:dyDescent="0.3">
      <c r="A7" s="284"/>
      <c r="B7" s="287"/>
      <c r="C7" s="290"/>
      <c r="D7" s="290"/>
      <c r="E7" s="290"/>
      <c r="F7" s="295"/>
      <c r="G7" s="290"/>
      <c r="H7" s="290"/>
      <c r="I7" s="290"/>
      <c r="J7" s="2" t="s">
        <v>16</v>
      </c>
      <c r="K7" s="2" t="s">
        <v>16</v>
      </c>
      <c r="L7" s="2" t="s">
        <v>16</v>
      </c>
      <c r="M7" s="2" t="s">
        <v>16</v>
      </c>
      <c r="N7" s="118" t="s">
        <v>16</v>
      </c>
      <c r="O7" s="122" t="s">
        <v>16</v>
      </c>
    </row>
    <row r="8" spans="1:15" ht="12" customHeight="1" thickBot="1" x14ac:dyDescent="0.3">
      <c r="A8" s="242" t="s">
        <v>17</v>
      </c>
      <c r="B8" s="243" t="s">
        <v>18</v>
      </c>
      <c r="C8" s="244"/>
      <c r="D8" s="245">
        <f>D9+D28</f>
        <v>4464</v>
      </c>
      <c r="E8" s="245">
        <f t="shared" ref="E8:O8" si="0">E9+E28</f>
        <v>936</v>
      </c>
      <c r="F8" s="245">
        <f t="shared" si="0"/>
        <v>3528</v>
      </c>
      <c r="G8" s="245">
        <f t="shared" si="0"/>
        <v>1657</v>
      </c>
      <c r="H8" s="245">
        <f t="shared" si="0"/>
        <v>1868</v>
      </c>
      <c r="I8" s="245">
        <f t="shared" si="0"/>
        <v>40</v>
      </c>
      <c r="J8" s="245">
        <f t="shared" si="0"/>
        <v>612</v>
      </c>
      <c r="K8" s="245">
        <f t="shared" si="0"/>
        <v>792</v>
      </c>
      <c r="L8" s="245">
        <f t="shared" si="0"/>
        <v>612</v>
      </c>
      <c r="M8" s="245">
        <f t="shared" si="0"/>
        <v>648</v>
      </c>
      <c r="N8" s="245">
        <f t="shared" si="0"/>
        <v>468</v>
      </c>
      <c r="O8" s="245">
        <f t="shared" si="0"/>
        <v>396</v>
      </c>
    </row>
    <row r="9" spans="1:15" ht="12" customHeight="1" thickBot="1" x14ac:dyDescent="0.3">
      <c r="A9" s="225" t="s">
        <v>19</v>
      </c>
      <c r="B9" s="240" t="s">
        <v>20</v>
      </c>
      <c r="C9" s="241"/>
      <c r="D9" s="228">
        <f>D10+D23</f>
        <v>1512</v>
      </c>
      <c r="E9" s="228">
        <f t="shared" ref="E9:O9" si="1">E10+E23</f>
        <v>108</v>
      </c>
      <c r="F9" s="228">
        <f t="shared" si="1"/>
        <v>1404</v>
      </c>
      <c r="G9" s="228">
        <f t="shared" si="1"/>
        <v>579</v>
      </c>
      <c r="H9" s="228">
        <f t="shared" si="1"/>
        <v>842</v>
      </c>
      <c r="I9" s="228">
        <f t="shared" si="1"/>
        <v>0</v>
      </c>
      <c r="J9" s="228">
        <f t="shared" si="1"/>
        <v>612</v>
      </c>
      <c r="K9" s="228">
        <f t="shared" si="1"/>
        <v>792</v>
      </c>
      <c r="L9" s="228">
        <f t="shared" si="1"/>
        <v>0</v>
      </c>
      <c r="M9" s="228">
        <f t="shared" si="1"/>
        <v>0</v>
      </c>
      <c r="N9" s="228">
        <f t="shared" si="1"/>
        <v>0</v>
      </c>
      <c r="O9" s="228">
        <f t="shared" si="1"/>
        <v>0</v>
      </c>
    </row>
    <row r="10" spans="1:15" ht="11.25" customHeight="1" thickBot="1" x14ac:dyDescent="0.3">
      <c r="A10" s="231" t="s">
        <v>21</v>
      </c>
      <c r="B10" s="224" t="s">
        <v>22</v>
      </c>
      <c r="C10" s="238"/>
      <c r="D10" s="51">
        <f>D11+D12+D13+D14+D15+D16+D17+D18+D19+D20+D21+D22</f>
        <v>998</v>
      </c>
      <c r="E10" s="51">
        <f t="shared" ref="E10:O10" si="2">E11+E12+E13+E14+E15+E16+E17+E18+E19+E20+E21+E22</f>
        <v>68</v>
      </c>
      <c r="F10" s="51">
        <f t="shared" si="2"/>
        <v>930</v>
      </c>
      <c r="G10" s="51">
        <f t="shared" si="2"/>
        <v>344</v>
      </c>
      <c r="H10" s="51">
        <f t="shared" si="2"/>
        <v>586</v>
      </c>
      <c r="I10" s="51">
        <f t="shared" si="2"/>
        <v>0</v>
      </c>
      <c r="J10" s="51">
        <f t="shared" si="2"/>
        <v>406</v>
      </c>
      <c r="K10" s="51">
        <f t="shared" si="2"/>
        <v>524</v>
      </c>
      <c r="L10" s="51">
        <f t="shared" si="2"/>
        <v>0</v>
      </c>
      <c r="M10" s="51">
        <f t="shared" si="2"/>
        <v>0</v>
      </c>
      <c r="N10" s="51">
        <f t="shared" si="2"/>
        <v>0</v>
      </c>
      <c r="O10" s="51">
        <f t="shared" si="2"/>
        <v>0</v>
      </c>
    </row>
    <row r="11" spans="1:15" ht="12.75" customHeight="1" thickBot="1" x14ac:dyDescent="0.3">
      <c r="A11" s="68" t="s">
        <v>23</v>
      </c>
      <c r="B11" s="191" t="s">
        <v>24</v>
      </c>
      <c r="C11" s="21" t="s">
        <v>25</v>
      </c>
      <c r="D11" s="21">
        <v>121</v>
      </c>
      <c r="E11" s="209">
        <v>4</v>
      </c>
      <c r="F11" s="36">
        <f>G11+H11</f>
        <v>117</v>
      </c>
      <c r="G11" s="152"/>
      <c r="H11" s="11">
        <v>117</v>
      </c>
      <c r="I11" s="153"/>
      <c r="J11" s="29">
        <v>51</v>
      </c>
      <c r="K11" s="30">
        <v>66</v>
      </c>
      <c r="L11" s="29"/>
      <c r="M11" s="9"/>
      <c r="N11" s="10"/>
      <c r="O11" s="66"/>
    </row>
    <row r="12" spans="1:15" ht="12" customHeight="1" thickBot="1" x14ac:dyDescent="0.3">
      <c r="A12" s="68" t="s">
        <v>26</v>
      </c>
      <c r="B12" s="192" t="s">
        <v>157</v>
      </c>
      <c r="C12" s="8" t="s">
        <v>30</v>
      </c>
      <c r="D12" s="9">
        <v>82</v>
      </c>
      <c r="E12" s="9">
        <v>4</v>
      </c>
      <c r="F12" s="36">
        <v>78</v>
      </c>
      <c r="G12" s="152">
        <v>34</v>
      </c>
      <c r="H12" s="11">
        <v>44</v>
      </c>
      <c r="I12" s="153"/>
      <c r="J12" s="29">
        <v>34</v>
      </c>
      <c r="K12" s="28">
        <v>44</v>
      </c>
      <c r="L12" s="29"/>
      <c r="M12" s="9"/>
      <c r="N12" s="10"/>
      <c r="O12" s="67"/>
    </row>
    <row r="13" spans="1:15" ht="13.5" customHeight="1" thickBot="1" x14ac:dyDescent="0.3">
      <c r="A13" s="68" t="s">
        <v>28</v>
      </c>
      <c r="B13" s="192" t="s">
        <v>155</v>
      </c>
      <c r="C13" s="8" t="s">
        <v>25</v>
      </c>
      <c r="D13" s="9">
        <v>125</v>
      </c>
      <c r="E13" s="9">
        <v>8</v>
      </c>
      <c r="F13" s="36">
        <v>117</v>
      </c>
      <c r="G13" s="152">
        <v>57</v>
      </c>
      <c r="H13" s="11">
        <v>60</v>
      </c>
      <c r="I13" s="153"/>
      <c r="J13" s="29">
        <v>51</v>
      </c>
      <c r="K13" s="30">
        <v>66</v>
      </c>
      <c r="L13" s="29"/>
      <c r="M13" s="9"/>
      <c r="N13" s="10"/>
      <c r="O13" s="67"/>
    </row>
    <row r="14" spans="1:15" ht="12.75" customHeight="1" thickBot="1" x14ac:dyDescent="0.3">
      <c r="A14" s="68" t="s">
        <v>31</v>
      </c>
      <c r="B14" s="192" t="s">
        <v>42</v>
      </c>
      <c r="C14" s="8" t="s">
        <v>25</v>
      </c>
      <c r="D14" s="9">
        <v>125</v>
      </c>
      <c r="E14" s="9">
        <v>8</v>
      </c>
      <c r="F14" s="36">
        <v>117</v>
      </c>
      <c r="G14" s="152">
        <v>51</v>
      </c>
      <c r="H14" s="11">
        <v>66</v>
      </c>
      <c r="I14" s="153"/>
      <c r="J14" s="29">
        <v>51</v>
      </c>
      <c r="K14" s="30">
        <v>66</v>
      </c>
      <c r="L14" s="29"/>
      <c r="M14" s="9"/>
      <c r="N14" s="10"/>
      <c r="O14" s="67"/>
    </row>
    <row r="15" spans="1:15" ht="12" customHeight="1" thickBot="1" x14ac:dyDescent="0.3">
      <c r="A15" s="68" t="s">
        <v>32</v>
      </c>
      <c r="B15" s="192" t="s">
        <v>114</v>
      </c>
      <c r="C15" s="8" t="s">
        <v>25</v>
      </c>
      <c r="D15" s="9">
        <v>82</v>
      </c>
      <c r="E15" s="9">
        <v>4</v>
      </c>
      <c r="F15" s="36">
        <v>78</v>
      </c>
      <c r="G15" s="152">
        <v>34</v>
      </c>
      <c r="H15" s="11">
        <v>44</v>
      </c>
      <c r="I15" s="153"/>
      <c r="J15" s="9">
        <v>34</v>
      </c>
      <c r="K15" s="30">
        <v>44</v>
      </c>
      <c r="L15" s="29"/>
      <c r="M15" s="29"/>
      <c r="N15" s="10"/>
      <c r="O15" s="67"/>
    </row>
    <row r="16" spans="1:15" ht="14.25" customHeight="1" thickBot="1" x14ac:dyDescent="0.3">
      <c r="A16" s="68" t="s">
        <v>33</v>
      </c>
      <c r="B16" s="192" t="s">
        <v>87</v>
      </c>
      <c r="C16" s="8" t="s">
        <v>25</v>
      </c>
      <c r="D16" s="9">
        <v>40</v>
      </c>
      <c r="E16" s="9">
        <v>4</v>
      </c>
      <c r="F16" s="36">
        <v>36</v>
      </c>
      <c r="G16" s="152">
        <v>18</v>
      </c>
      <c r="H16" s="11">
        <v>18</v>
      </c>
      <c r="I16" s="153"/>
      <c r="J16" s="30">
        <v>36</v>
      </c>
      <c r="K16" s="29"/>
      <c r="L16" s="29"/>
      <c r="M16" s="9"/>
      <c r="N16" s="10"/>
      <c r="O16" s="67"/>
    </row>
    <row r="17" spans="1:15" ht="13.5" customHeight="1" thickBot="1" x14ac:dyDescent="0.3">
      <c r="A17" s="68" t="s">
        <v>34</v>
      </c>
      <c r="B17" s="192" t="s">
        <v>88</v>
      </c>
      <c r="C17" s="8" t="s">
        <v>25</v>
      </c>
      <c r="D17" s="9">
        <v>80</v>
      </c>
      <c r="E17" s="9">
        <v>8</v>
      </c>
      <c r="F17" s="36">
        <v>72</v>
      </c>
      <c r="G17" s="152">
        <v>34</v>
      </c>
      <c r="H17" s="11">
        <v>38</v>
      </c>
      <c r="I17" s="153"/>
      <c r="J17" s="9">
        <v>34</v>
      </c>
      <c r="K17" s="30">
        <v>38</v>
      </c>
      <c r="L17" s="29"/>
      <c r="M17" s="16"/>
      <c r="N17" s="10"/>
      <c r="O17" s="67"/>
    </row>
    <row r="18" spans="1:15" ht="12.75" customHeight="1" thickBot="1" x14ac:dyDescent="0.3">
      <c r="A18" s="68" t="s">
        <v>35</v>
      </c>
      <c r="B18" s="192" t="s">
        <v>36</v>
      </c>
      <c r="C18" s="8" t="s">
        <v>37</v>
      </c>
      <c r="D18" s="9">
        <v>125</v>
      </c>
      <c r="E18" s="9">
        <v>8</v>
      </c>
      <c r="F18" s="36">
        <v>117</v>
      </c>
      <c r="G18" s="152">
        <v>10</v>
      </c>
      <c r="H18" s="11">
        <v>107</v>
      </c>
      <c r="I18" s="153"/>
      <c r="J18" s="29">
        <v>51</v>
      </c>
      <c r="K18" s="24">
        <v>66</v>
      </c>
      <c r="L18" s="29"/>
      <c r="M18" s="38"/>
      <c r="N18" s="10"/>
      <c r="O18" s="67"/>
    </row>
    <row r="19" spans="1:15" ht="14.25" customHeight="1" thickBot="1" x14ac:dyDescent="0.3">
      <c r="A19" s="68" t="s">
        <v>38</v>
      </c>
      <c r="B19" s="193" t="s">
        <v>39</v>
      </c>
      <c r="C19" s="154" t="s">
        <v>25</v>
      </c>
      <c r="D19" s="16">
        <v>78</v>
      </c>
      <c r="E19" s="16">
        <v>8</v>
      </c>
      <c r="F19" s="65">
        <v>70</v>
      </c>
      <c r="G19" s="155">
        <v>40</v>
      </c>
      <c r="H19" s="156">
        <v>30</v>
      </c>
      <c r="I19" s="157"/>
      <c r="J19" s="84">
        <v>32</v>
      </c>
      <c r="K19" s="76">
        <v>38</v>
      </c>
      <c r="L19" s="29"/>
      <c r="M19" s="29"/>
      <c r="N19" s="10"/>
      <c r="O19" s="67"/>
    </row>
    <row r="20" spans="1:15" ht="12" customHeight="1" thickBot="1" x14ac:dyDescent="0.3">
      <c r="A20" s="68" t="s">
        <v>147</v>
      </c>
      <c r="B20" s="194" t="s">
        <v>146</v>
      </c>
      <c r="C20" s="39" t="s">
        <v>55</v>
      </c>
      <c r="D20" s="158">
        <v>40</v>
      </c>
      <c r="E20" s="39">
        <v>4</v>
      </c>
      <c r="F20" s="86">
        <v>36</v>
      </c>
      <c r="G20" s="39">
        <v>18</v>
      </c>
      <c r="H20" s="158">
        <v>18</v>
      </c>
      <c r="I20" s="37"/>
      <c r="J20" s="37"/>
      <c r="K20" s="158">
        <v>36</v>
      </c>
      <c r="L20" s="32"/>
      <c r="M20" s="29"/>
      <c r="N20" s="10"/>
      <c r="O20" s="67"/>
    </row>
    <row r="21" spans="1:15" ht="11.25" customHeight="1" thickBot="1" x14ac:dyDescent="0.3">
      <c r="A21" s="68" t="s">
        <v>156</v>
      </c>
      <c r="B21" s="192" t="s">
        <v>158</v>
      </c>
      <c r="C21" s="8" t="s">
        <v>55</v>
      </c>
      <c r="D21" s="9">
        <v>40</v>
      </c>
      <c r="E21" s="9">
        <v>4</v>
      </c>
      <c r="F21" s="36">
        <v>36</v>
      </c>
      <c r="G21" s="155">
        <v>16</v>
      </c>
      <c r="H21" s="156">
        <v>20</v>
      </c>
      <c r="I21" s="157"/>
      <c r="J21" s="84"/>
      <c r="K21" s="84">
        <v>36</v>
      </c>
      <c r="L21" s="161"/>
      <c r="M21" s="161"/>
      <c r="N21" s="13"/>
      <c r="O21" s="123"/>
    </row>
    <row r="22" spans="1:15" ht="11.25" customHeight="1" thickBot="1" x14ac:dyDescent="0.3">
      <c r="A22" s="68" t="s">
        <v>159</v>
      </c>
      <c r="B22" s="192" t="s">
        <v>160</v>
      </c>
      <c r="C22" s="8" t="s">
        <v>55</v>
      </c>
      <c r="D22" s="9">
        <v>60</v>
      </c>
      <c r="E22" s="9">
        <v>4</v>
      </c>
      <c r="F22" s="36">
        <v>56</v>
      </c>
      <c r="G22" s="87">
        <v>32</v>
      </c>
      <c r="H22" s="38">
        <v>24</v>
      </c>
      <c r="I22" s="48"/>
      <c r="J22" s="32">
        <v>32</v>
      </c>
      <c r="K22" s="86">
        <v>24</v>
      </c>
      <c r="L22" s="163"/>
      <c r="M22" s="162"/>
      <c r="N22" s="13"/>
      <c r="O22" s="123"/>
    </row>
    <row r="23" spans="1:15" ht="15.75" thickBot="1" x14ac:dyDescent="0.3">
      <c r="A23" s="239" t="s">
        <v>40</v>
      </c>
      <c r="B23" s="224" t="s">
        <v>41</v>
      </c>
      <c r="C23" s="81"/>
      <c r="D23" s="51">
        <f>D24+D25+D26+D27</f>
        <v>514</v>
      </c>
      <c r="E23" s="51">
        <f>E24+E25+E26+E27</f>
        <v>40</v>
      </c>
      <c r="F23" s="51">
        <f t="shared" ref="F23:O23" si="3">F24+F25+F26+F27</f>
        <v>474</v>
      </c>
      <c r="G23" s="51">
        <f t="shared" si="3"/>
        <v>235</v>
      </c>
      <c r="H23" s="51">
        <f t="shared" si="3"/>
        <v>256</v>
      </c>
      <c r="I23" s="51">
        <f t="shared" si="3"/>
        <v>0</v>
      </c>
      <c r="J23" s="51">
        <f t="shared" si="3"/>
        <v>206</v>
      </c>
      <c r="K23" s="51">
        <f t="shared" si="3"/>
        <v>268</v>
      </c>
      <c r="L23" s="51">
        <f t="shared" si="3"/>
        <v>0</v>
      </c>
      <c r="M23" s="51">
        <f t="shared" si="3"/>
        <v>0</v>
      </c>
      <c r="N23" s="51">
        <f t="shared" si="3"/>
        <v>0</v>
      </c>
      <c r="O23" s="51">
        <f t="shared" si="3"/>
        <v>0</v>
      </c>
    </row>
    <row r="24" spans="1:15" ht="13.5" customHeight="1" thickBot="1" x14ac:dyDescent="0.3">
      <c r="A24" s="68" t="s">
        <v>148</v>
      </c>
      <c r="B24" s="192" t="s">
        <v>29</v>
      </c>
      <c r="C24" s="8" t="s">
        <v>30</v>
      </c>
      <c r="D24" s="9">
        <v>242</v>
      </c>
      <c r="E24" s="9">
        <v>8</v>
      </c>
      <c r="F24" s="36">
        <v>234</v>
      </c>
      <c r="G24" s="152">
        <v>102</v>
      </c>
      <c r="H24" s="11">
        <v>132</v>
      </c>
      <c r="I24" s="153"/>
      <c r="J24" s="29">
        <v>102</v>
      </c>
      <c r="K24" s="28">
        <v>132</v>
      </c>
      <c r="L24" s="84"/>
      <c r="M24" s="16"/>
      <c r="N24" s="26"/>
      <c r="O24" s="46"/>
    </row>
    <row r="25" spans="1:15" ht="12.75" customHeight="1" thickBot="1" x14ac:dyDescent="0.3">
      <c r="A25" s="68" t="s">
        <v>149</v>
      </c>
      <c r="B25" s="192" t="s">
        <v>27</v>
      </c>
      <c r="C25" s="8" t="s">
        <v>25</v>
      </c>
      <c r="D25" s="9">
        <v>108</v>
      </c>
      <c r="E25" s="9">
        <v>8</v>
      </c>
      <c r="F25" s="36">
        <v>100</v>
      </c>
      <c r="G25" s="152">
        <v>34</v>
      </c>
      <c r="H25" s="11">
        <v>66</v>
      </c>
      <c r="I25" s="153"/>
      <c r="J25" s="24">
        <v>34</v>
      </c>
      <c r="K25" s="30">
        <v>66</v>
      </c>
      <c r="L25" s="32"/>
      <c r="M25" s="85"/>
      <c r="N25" s="48"/>
      <c r="O25" s="38"/>
    </row>
    <row r="26" spans="1:15" ht="13.5" customHeight="1" thickBot="1" x14ac:dyDescent="0.3">
      <c r="A26" s="68" t="s">
        <v>150</v>
      </c>
      <c r="B26" s="192" t="s">
        <v>113</v>
      </c>
      <c r="C26" s="8" t="s">
        <v>25</v>
      </c>
      <c r="D26" s="9">
        <v>92</v>
      </c>
      <c r="E26" s="9">
        <v>20</v>
      </c>
      <c r="F26" s="36">
        <v>72</v>
      </c>
      <c r="G26" s="152">
        <v>34</v>
      </c>
      <c r="H26" s="11">
        <v>38</v>
      </c>
      <c r="I26" s="157"/>
      <c r="J26" s="29">
        <v>34</v>
      </c>
      <c r="K26" s="30">
        <v>38</v>
      </c>
      <c r="L26" s="32"/>
      <c r="M26" s="85"/>
      <c r="N26" s="48"/>
      <c r="O26" s="38"/>
    </row>
    <row r="27" spans="1:15" ht="12.75" customHeight="1" thickBot="1" x14ac:dyDescent="0.3">
      <c r="A27" s="68" t="s">
        <v>151</v>
      </c>
      <c r="B27" s="192" t="s">
        <v>112</v>
      </c>
      <c r="C27" s="8" t="s">
        <v>25</v>
      </c>
      <c r="D27" s="9">
        <v>72</v>
      </c>
      <c r="E27" s="9">
        <v>4</v>
      </c>
      <c r="F27" s="36">
        <v>68</v>
      </c>
      <c r="G27" s="155">
        <v>65</v>
      </c>
      <c r="H27" s="11">
        <v>20</v>
      </c>
      <c r="I27" s="38"/>
      <c r="J27" s="24">
        <v>36</v>
      </c>
      <c r="K27" s="30">
        <v>32</v>
      </c>
      <c r="L27" s="83"/>
      <c r="M27" s="83"/>
      <c r="N27" s="83"/>
      <c r="O27" s="83"/>
    </row>
    <row r="28" spans="1:15" ht="13.5" customHeight="1" thickBot="1" x14ac:dyDescent="0.3">
      <c r="A28" s="225" t="s">
        <v>17</v>
      </c>
      <c r="B28" s="226" t="s">
        <v>43</v>
      </c>
      <c r="C28" s="227"/>
      <c r="D28" s="228">
        <f>D31+D39+D42</f>
        <v>2952</v>
      </c>
      <c r="E28" s="228">
        <f>E31+E39+E42</f>
        <v>828</v>
      </c>
      <c r="F28" s="229">
        <f>F31+F39+F42</f>
        <v>2124</v>
      </c>
      <c r="G28" s="230">
        <f>G31+G39+G42</f>
        <v>1078</v>
      </c>
      <c r="H28" s="228">
        <f>H31+H39+H42</f>
        <v>1026</v>
      </c>
      <c r="I28" s="228">
        <f t="shared" ref="I28:K28" si="4">I29+I30</f>
        <v>40</v>
      </c>
      <c r="J28" s="228">
        <f t="shared" si="4"/>
        <v>0</v>
      </c>
      <c r="K28" s="228">
        <f t="shared" si="4"/>
        <v>0</v>
      </c>
      <c r="L28" s="228">
        <f>L31+L39+L42</f>
        <v>612</v>
      </c>
      <c r="M28" s="228">
        <f>M31+M39+M42</f>
        <v>648</v>
      </c>
      <c r="N28" s="228">
        <f>N31+N39+N42</f>
        <v>468</v>
      </c>
      <c r="O28" s="228">
        <f>O31+O39+O42</f>
        <v>396</v>
      </c>
    </row>
    <row r="29" spans="1:15" ht="15.75" thickBot="1" x14ac:dyDescent="0.3">
      <c r="A29" s="3" t="s">
        <v>44</v>
      </c>
      <c r="B29" s="4" t="s">
        <v>45</v>
      </c>
      <c r="C29" s="5"/>
      <c r="D29" s="6">
        <v>2066</v>
      </c>
      <c r="E29" s="83">
        <v>584</v>
      </c>
      <c r="F29" s="83">
        <v>1482</v>
      </c>
      <c r="G29" s="83">
        <v>702</v>
      </c>
      <c r="H29" s="83">
        <v>740</v>
      </c>
      <c r="I29" s="83">
        <f t="shared" ref="I29:K29" si="5">I31+I39+I43+I59</f>
        <v>40</v>
      </c>
      <c r="J29" s="83">
        <f t="shared" si="5"/>
        <v>0</v>
      </c>
      <c r="K29" s="83">
        <f t="shared" si="5"/>
        <v>0</v>
      </c>
      <c r="L29" s="83">
        <v>564</v>
      </c>
      <c r="M29" s="83">
        <v>366</v>
      </c>
      <c r="N29" s="83">
        <v>340</v>
      </c>
      <c r="O29" s="83">
        <v>212</v>
      </c>
    </row>
    <row r="30" spans="1:15" ht="15.75" thickBot="1" x14ac:dyDescent="0.3">
      <c r="A30" s="3" t="s">
        <v>46</v>
      </c>
      <c r="B30" s="4" t="s">
        <v>47</v>
      </c>
      <c r="C30" s="5"/>
      <c r="D30" s="6">
        <v>886</v>
      </c>
      <c r="E30" s="83">
        <v>244</v>
      </c>
      <c r="F30" s="83">
        <v>642</v>
      </c>
      <c r="G30" s="83">
        <v>330</v>
      </c>
      <c r="H30" s="83">
        <v>312</v>
      </c>
      <c r="I30" s="83">
        <f t="shared" ref="I30:K30" si="6">I36+I37+I38+I54+I55+I56+I58+I78+I79</f>
        <v>0</v>
      </c>
      <c r="J30" s="83">
        <f t="shared" si="6"/>
        <v>0</v>
      </c>
      <c r="K30" s="83">
        <f t="shared" si="6"/>
        <v>0</v>
      </c>
      <c r="L30" s="257">
        <v>48</v>
      </c>
      <c r="M30" s="257">
        <v>282</v>
      </c>
      <c r="N30" s="257">
        <v>128</v>
      </c>
      <c r="O30" s="257">
        <v>184</v>
      </c>
    </row>
    <row r="31" spans="1:15" ht="15.75" thickBot="1" x14ac:dyDescent="0.3">
      <c r="A31" s="79" t="s">
        <v>48</v>
      </c>
      <c r="B31" s="232" t="s">
        <v>49</v>
      </c>
      <c r="C31" s="81"/>
      <c r="D31" s="50">
        <f>D32+D33+D34+D35+D36+D37+D38</f>
        <v>686</v>
      </c>
      <c r="E31" s="50">
        <f>E32+E33+E34+E35+E36+E37+E38</f>
        <v>218</v>
      </c>
      <c r="F31" s="50">
        <f>F32+F33+F34+F35+F36+F37+F38</f>
        <v>468</v>
      </c>
      <c r="G31" s="50">
        <f>G32+G33+G34+G35+G36+G37+G38</f>
        <v>194</v>
      </c>
      <c r="H31" s="50">
        <f>H32+H33+H34+H35+H36+H37+H38</f>
        <v>274</v>
      </c>
      <c r="I31" s="50">
        <f t="shared" ref="I31:K31" si="7">I32+I33+I34+I35</f>
        <v>0</v>
      </c>
      <c r="J31" s="50">
        <f t="shared" si="7"/>
        <v>0</v>
      </c>
      <c r="K31" s="50">
        <f t="shared" si="7"/>
        <v>0</v>
      </c>
      <c r="L31" s="50">
        <f>L32+L33+L34+L35+L36+L37+L38</f>
        <v>232</v>
      </c>
      <c r="M31" s="50">
        <f>M32+M33+M34+M35+M36+M37+M38</f>
        <v>196</v>
      </c>
      <c r="N31" s="50">
        <f>N32+N33+N34+N35+N36+N37+N38</f>
        <v>40</v>
      </c>
      <c r="O31" s="50">
        <f>O32+O33+O34+O35+O36+O37+O38</f>
        <v>0</v>
      </c>
    </row>
    <row r="32" spans="1:15" ht="12.75" customHeight="1" thickBot="1" x14ac:dyDescent="0.3">
      <c r="A32" s="68" t="s">
        <v>50</v>
      </c>
      <c r="B32" s="195" t="s">
        <v>51</v>
      </c>
      <c r="C32" s="8" t="s">
        <v>25</v>
      </c>
      <c r="D32" s="9">
        <v>72</v>
      </c>
      <c r="E32" s="9">
        <v>24</v>
      </c>
      <c r="F32" s="35">
        <v>48</v>
      </c>
      <c r="G32" s="10">
        <v>48</v>
      </c>
      <c r="H32" s="8">
        <v>0</v>
      </c>
      <c r="I32" s="35"/>
      <c r="J32" s="35"/>
      <c r="K32" s="35"/>
      <c r="L32" s="259">
        <v>48</v>
      </c>
      <c r="M32" s="33"/>
      <c r="N32" s="33"/>
      <c r="O32" s="124"/>
    </row>
    <row r="33" spans="1:15" ht="12" customHeight="1" thickBot="1" x14ac:dyDescent="0.3">
      <c r="A33" s="68" t="s">
        <v>52</v>
      </c>
      <c r="B33" s="195" t="s">
        <v>42</v>
      </c>
      <c r="C33" s="8" t="s">
        <v>25</v>
      </c>
      <c r="D33" s="9">
        <v>72</v>
      </c>
      <c r="E33" s="9">
        <v>24</v>
      </c>
      <c r="F33" s="35">
        <v>48</v>
      </c>
      <c r="G33" s="10">
        <v>40</v>
      </c>
      <c r="H33" s="8">
        <v>8</v>
      </c>
      <c r="I33" s="35"/>
      <c r="J33" s="35"/>
      <c r="K33" s="36"/>
      <c r="L33" s="42">
        <v>48</v>
      </c>
      <c r="M33" s="35"/>
      <c r="N33" s="36"/>
      <c r="O33" s="124"/>
    </row>
    <row r="34" spans="1:15" ht="15.75" thickBot="1" x14ac:dyDescent="0.3">
      <c r="A34" s="165" t="s">
        <v>53</v>
      </c>
      <c r="B34" s="195" t="s">
        <v>165</v>
      </c>
      <c r="C34" s="8" t="s">
        <v>25</v>
      </c>
      <c r="D34" s="9">
        <v>60</v>
      </c>
      <c r="E34" s="9">
        <v>20</v>
      </c>
      <c r="F34" s="35">
        <v>40</v>
      </c>
      <c r="G34" s="10">
        <v>24</v>
      </c>
      <c r="H34" s="8">
        <v>16</v>
      </c>
      <c r="I34" s="35"/>
      <c r="J34" s="35"/>
      <c r="K34" s="35"/>
      <c r="L34" s="35"/>
      <c r="M34" s="12">
        <v>40</v>
      </c>
      <c r="N34" s="36"/>
      <c r="O34" s="124"/>
    </row>
    <row r="35" spans="1:15" ht="15.75" thickBot="1" x14ac:dyDescent="0.3">
      <c r="A35" s="165" t="s">
        <v>54</v>
      </c>
      <c r="B35" s="196" t="s">
        <v>166</v>
      </c>
      <c r="C35" s="8" t="s">
        <v>25</v>
      </c>
      <c r="D35" s="9">
        <v>174</v>
      </c>
      <c r="E35" s="9">
        <v>56</v>
      </c>
      <c r="F35" s="35">
        <v>118</v>
      </c>
      <c r="G35" s="26">
        <v>0</v>
      </c>
      <c r="H35" s="8">
        <v>118</v>
      </c>
      <c r="I35" s="35"/>
      <c r="J35" s="35"/>
      <c r="K35" s="35"/>
      <c r="L35" s="35">
        <v>44</v>
      </c>
      <c r="M35" s="35">
        <v>54</v>
      </c>
      <c r="N35" s="160">
        <v>20</v>
      </c>
      <c r="O35" s="124"/>
    </row>
    <row r="36" spans="1:15" ht="15" customHeight="1" thickBot="1" x14ac:dyDescent="0.3">
      <c r="A36" s="166" t="s">
        <v>164</v>
      </c>
      <c r="B36" s="203" t="s">
        <v>36</v>
      </c>
      <c r="C36" s="16" t="s">
        <v>89</v>
      </c>
      <c r="D36" s="16">
        <v>164</v>
      </c>
      <c r="E36" s="16">
        <v>46</v>
      </c>
      <c r="F36" s="65">
        <v>118</v>
      </c>
      <c r="G36" s="208">
        <v>10</v>
      </c>
      <c r="H36" s="209">
        <v>108</v>
      </c>
      <c r="I36" s="44"/>
      <c r="J36" s="44"/>
      <c r="K36" s="44"/>
      <c r="L36" s="44">
        <v>44</v>
      </c>
      <c r="M36" s="44">
        <v>54</v>
      </c>
      <c r="N36" s="65">
        <v>20</v>
      </c>
      <c r="O36" s="124"/>
    </row>
    <row r="37" spans="1:15" ht="12" customHeight="1" thickBot="1" x14ac:dyDescent="0.3">
      <c r="A37" s="164" t="s">
        <v>115</v>
      </c>
      <c r="B37" s="222" t="s">
        <v>118</v>
      </c>
      <c r="C37" s="213" t="s">
        <v>25</v>
      </c>
      <c r="D37" s="214">
        <v>72</v>
      </c>
      <c r="E37" s="215">
        <v>24</v>
      </c>
      <c r="F37" s="32">
        <v>48</v>
      </c>
      <c r="G37" s="38">
        <v>36</v>
      </c>
      <c r="H37" s="26">
        <v>12</v>
      </c>
      <c r="I37" s="216"/>
      <c r="J37" s="210"/>
      <c r="K37" s="140"/>
      <c r="L37" s="220">
        <v>48</v>
      </c>
      <c r="M37" s="140"/>
      <c r="N37" s="216"/>
      <c r="O37" s="84"/>
    </row>
    <row r="38" spans="1:15" ht="14.25" customHeight="1" thickBot="1" x14ac:dyDescent="0.3">
      <c r="A38" s="164" t="s">
        <v>116</v>
      </c>
      <c r="B38" s="221" t="s">
        <v>117</v>
      </c>
      <c r="C38" s="38" t="s">
        <v>25</v>
      </c>
      <c r="D38" s="23">
        <v>72</v>
      </c>
      <c r="E38" s="23">
        <v>24</v>
      </c>
      <c r="F38" s="31">
        <v>48</v>
      </c>
      <c r="G38" s="23">
        <v>36</v>
      </c>
      <c r="H38" s="38">
        <v>12</v>
      </c>
      <c r="I38" s="217"/>
      <c r="J38" s="43"/>
      <c r="K38" s="211"/>
      <c r="L38" s="218"/>
      <c r="M38" s="219">
        <v>48</v>
      </c>
      <c r="N38" s="218"/>
      <c r="O38" s="204"/>
    </row>
    <row r="39" spans="1:15" ht="15.75" thickBot="1" x14ac:dyDescent="0.3">
      <c r="A39" s="233" t="s">
        <v>56</v>
      </c>
      <c r="B39" s="234" t="s">
        <v>57</v>
      </c>
      <c r="C39" s="235"/>
      <c r="D39" s="61">
        <f>D40+D41</f>
        <v>156</v>
      </c>
      <c r="E39" s="61">
        <f t="shared" ref="E39:O39" si="8">E40+E41</f>
        <v>40</v>
      </c>
      <c r="F39" s="61">
        <f t="shared" si="8"/>
        <v>116</v>
      </c>
      <c r="G39" s="61">
        <f t="shared" si="8"/>
        <v>40</v>
      </c>
      <c r="H39" s="61">
        <f t="shared" si="8"/>
        <v>76</v>
      </c>
      <c r="I39" s="50">
        <f t="shared" si="8"/>
        <v>0</v>
      </c>
      <c r="J39" s="50">
        <f t="shared" si="8"/>
        <v>0</v>
      </c>
      <c r="K39" s="50">
        <f t="shared" si="8"/>
        <v>0</v>
      </c>
      <c r="L39" s="50">
        <f t="shared" si="8"/>
        <v>112</v>
      </c>
      <c r="M39" s="50">
        <f t="shared" si="8"/>
        <v>4</v>
      </c>
      <c r="N39" s="236">
        <f t="shared" si="8"/>
        <v>0</v>
      </c>
      <c r="O39" s="237">
        <f t="shared" si="8"/>
        <v>0</v>
      </c>
    </row>
    <row r="40" spans="1:15" ht="14.25" customHeight="1" thickBot="1" x14ac:dyDescent="0.3">
      <c r="A40" s="68" t="s">
        <v>58</v>
      </c>
      <c r="B40" s="223" t="s">
        <v>29</v>
      </c>
      <c r="C40" s="8" t="s">
        <v>55</v>
      </c>
      <c r="D40" s="9">
        <v>76</v>
      </c>
      <c r="E40" s="9">
        <v>20</v>
      </c>
      <c r="F40" s="35">
        <v>56</v>
      </c>
      <c r="G40" s="10">
        <v>20</v>
      </c>
      <c r="H40" s="8">
        <v>36</v>
      </c>
      <c r="I40" s="35"/>
      <c r="J40" s="35"/>
      <c r="K40" s="35"/>
      <c r="L40" s="35">
        <v>56</v>
      </c>
      <c r="M40" s="44"/>
      <c r="N40" s="36"/>
      <c r="O40" s="124"/>
    </row>
    <row r="41" spans="1:15" ht="15.75" thickBot="1" x14ac:dyDescent="0.3">
      <c r="A41" s="68" t="s">
        <v>59</v>
      </c>
      <c r="B41" s="197" t="s">
        <v>152</v>
      </c>
      <c r="C41" s="8" t="s">
        <v>55</v>
      </c>
      <c r="D41" s="9">
        <v>80</v>
      </c>
      <c r="E41" s="9">
        <v>20</v>
      </c>
      <c r="F41" s="44">
        <v>60</v>
      </c>
      <c r="G41" s="10">
        <v>20</v>
      </c>
      <c r="H41" s="8">
        <v>40</v>
      </c>
      <c r="I41" s="35"/>
      <c r="J41" s="35"/>
      <c r="K41" s="35"/>
      <c r="L41" s="36">
        <v>56</v>
      </c>
      <c r="M41" s="69">
        <v>4</v>
      </c>
      <c r="N41" s="36"/>
      <c r="O41" s="124"/>
    </row>
    <row r="42" spans="1:15" ht="15.75" thickBot="1" x14ac:dyDescent="0.3">
      <c r="A42" s="252" t="s">
        <v>60</v>
      </c>
      <c r="B42" s="253" t="s">
        <v>61</v>
      </c>
      <c r="C42" s="254"/>
      <c r="D42" s="250">
        <f t="shared" ref="D42:O42" si="9">D43+D59</f>
        <v>2110</v>
      </c>
      <c r="E42" s="255">
        <f t="shared" si="9"/>
        <v>570</v>
      </c>
      <c r="F42" s="256">
        <f t="shared" si="9"/>
        <v>1540</v>
      </c>
      <c r="G42" s="250">
        <f t="shared" si="9"/>
        <v>844</v>
      </c>
      <c r="H42" s="250">
        <f t="shared" si="9"/>
        <v>676</v>
      </c>
      <c r="I42" s="250">
        <f t="shared" si="9"/>
        <v>40</v>
      </c>
      <c r="J42" s="250">
        <f t="shared" si="9"/>
        <v>0</v>
      </c>
      <c r="K42" s="250">
        <f t="shared" si="9"/>
        <v>0</v>
      </c>
      <c r="L42" s="250">
        <f t="shared" si="9"/>
        <v>268</v>
      </c>
      <c r="M42" s="250">
        <f t="shared" si="9"/>
        <v>448</v>
      </c>
      <c r="N42" s="250">
        <f t="shared" si="9"/>
        <v>428</v>
      </c>
      <c r="O42" s="250">
        <f t="shared" si="9"/>
        <v>396</v>
      </c>
    </row>
    <row r="43" spans="1:15" ht="15.75" thickBot="1" x14ac:dyDescent="0.3">
      <c r="A43" s="231" t="s">
        <v>62</v>
      </c>
      <c r="B43" s="224" t="s">
        <v>63</v>
      </c>
      <c r="C43" s="81"/>
      <c r="D43" s="51">
        <f>D44+D45+D46+D47+D48+D49+D50+D51+D52+D53+D54+D55+D56+D57+D58</f>
        <v>1196</v>
      </c>
      <c r="E43" s="201">
        <f>E44+E45+E46+E47+E48+E49+E50+E51+E52+E53+E54+E55+E56+E57+E58</f>
        <v>334</v>
      </c>
      <c r="F43" s="202">
        <f>F44+F45+F46+F47+F48+F49+F50+F51+F52+F53+F54+F55+F56+F57+F58</f>
        <v>862</v>
      </c>
      <c r="G43" s="51">
        <f>G44+G45+G46+G47+G48+G49+G50+G51+G52+G53+G54+G55+G56+G57+G58</f>
        <v>508</v>
      </c>
      <c r="H43" s="51">
        <f>H44+H45+H46+H47+H48+H49+H50+H51+H52+H53+H54+H55+H56++H57+H58</f>
        <v>354</v>
      </c>
      <c r="I43" s="51">
        <f t="shared" ref="I43:K43" si="10">I44+I45+I46+I47+I48+I49+I50+I51+I52+I53</f>
        <v>0</v>
      </c>
      <c r="J43" s="51">
        <f t="shared" si="10"/>
        <v>0</v>
      </c>
      <c r="K43" s="51">
        <f t="shared" si="10"/>
        <v>0</v>
      </c>
      <c r="L43" s="51">
        <f>L44+L45+L46+L47+L48+L49+L50+L51+L52+L53+L54+L55+L56+L57+L58</f>
        <v>200</v>
      </c>
      <c r="M43" s="51">
        <f>M44+M45+M46+M47+M48+M49+M50+M51+M52+M53+M54+M55+M56+M57+M58</f>
        <v>254</v>
      </c>
      <c r="N43" s="51">
        <f>N44+N45+N46+N47+N48+N49+N50+N51+N52+N53+N54+N55+N56+N57+N58</f>
        <v>244</v>
      </c>
      <c r="O43" s="51">
        <f>O44+O45+O46+O47+O48+O49+O50+O51+O52+O53+O54+O55+O56+O57+O58</f>
        <v>164</v>
      </c>
    </row>
    <row r="44" spans="1:15" ht="12.75" customHeight="1" thickBot="1" x14ac:dyDescent="0.3">
      <c r="A44" s="68" t="s">
        <v>64</v>
      </c>
      <c r="B44" s="197" t="s">
        <v>119</v>
      </c>
      <c r="C44" s="8" t="s">
        <v>30</v>
      </c>
      <c r="D44" s="9">
        <v>88</v>
      </c>
      <c r="E44" s="10">
        <v>24</v>
      </c>
      <c r="F44" s="204">
        <v>64</v>
      </c>
      <c r="G44" s="10">
        <v>48</v>
      </c>
      <c r="H44" s="8">
        <v>16</v>
      </c>
      <c r="I44" s="35"/>
      <c r="J44" s="35"/>
      <c r="K44" s="35"/>
      <c r="L44" s="71">
        <v>60</v>
      </c>
      <c r="M44" s="258">
        <v>4</v>
      </c>
      <c r="N44" s="36"/>
      <c r="O44" s="124"/>
    </row>
    <row r="45" spans="1:15" ht="12.75" customHeight="1" thickBot="1" x14ac:dyDescent="0.3">
      <c r="A45" s="68" t="s">
        <v>65</v>
      </c>
      <c r="B45" s="195" t="s">
        <v>120</v>
      </c>
      <c r="C45" s="8" t="s">
        <v>25</v>
      </c>
      <c r="D45" s="9">
        <v>36</v>
      </c>
      <c r="E45" s="10">
        <v>4</v>
      </c>
      <c r="F45" s="124">
        <v>32</v>
      </c>
      <c r="G45" s="10">
        <v>12</v>
      </c>
      <c r="H45" s="8">
        <v>20</v>
      </c>
      <c r="I45" s="35"/>
      <c r="J45" s="35"/>
      <c r="K45" s="35"/>
      <c r="L45" s="34"/>
      <c r="M45" s="12">
        <v>32</v>
      </c>
      <c r="N45" s="36"/>
      <c r="O45" s="124"/>
    </row>
    <row r="46" spans="1:15" ht="12" customHeight="1" thickBot="1" x14ac:dyDescent="0.3">
      <c r="A46" s="68" t="s">
        <v>66</v>
      </c>
      <c r="B46" s="195" t="s">
        <v>121</v>
      </c>
      <c r="C46" s="8" t="s">
        <v>25</v>
      </c>
      <c r="D46" s="9">
        <v>72</v>
      </c>
      <c r="E46" s="10">
        <v>20</v>
      </c>
      <c r="F46" s="124">
        <v>52</v>
      </c>
      <c r="G46" s="10">
        <v>36</v>
      </c>
      <c r="H46" s="8">
        <v>16</v>
      </c>
      <c r="I46" s="35"/>
      <c r="J46" s="35"/>
      <c r="K46" s="35"/>
      <c r="L46" s="35"/>
      <c r="M46" s="12">
        <v>52</v>
      </c>
      <c r="N46" s="36"/>
      <c r="O46" s="124"/>
    </row>
    <row r="47" spans="1:15" ht="12.75" customHeight="1" thickBot="1" x14ac:dyDescent="0.3">
      <c r="A47" s="68" t="s">
        <v>67</v>
      </c>
      <c r="B47" s="197" t="s">
        <v>122</v>
      </c>
      <c r="C47" s="8" t="s">
        <v>25</v>
      </c>
      <c r="D47" s="9">
        <v>60</v>
      </c>
      <c r="E47" s="10">
        <v>12</v>
      </c>
      <c r="F47" s="124">
        <v>48</v>
      </c>
      <c r="G47" s="26">
        <v>28</v>
      </c>
      <c r="H47" s="8">
        <v>20</v>
      </c>
      <c r="I47" s="35"/>
      <c r="J47" s="35"/>
      <c r="K47" s="35"/>
      <c r="L47" s="35">
        <v>44</v>
      </c>
      <c r="M47" s="12">
        <v>4</v>
      </c>
      <c r="N47" s="36"/>
      <c r="O47" s="124"/>
    </row>
    <row r="48" spans="1:15" ht="11.25" customHeight="1" thickBot="1" x14ac:dyDescent="0.3">
      <c r="A48" s="68" t="s">
        <v>68</v>
      </c>
      <c r="B48" s="195" t="s">
        <v>82</v>
      </c>
      <c r="C48" s="8" t="s">
        <v>55</v>
      </c>
      <c r="D48" s="9">
        <v>40</v>
      </c>
      <c r="E48" s="10">
        <v>8</v>
      </c>
      <c r="F48" s="124">
        <v>32</v>
      </c>
      <c r="G48" s="200">
        <v>20</v>
      </c>
      <c r="H48" s="14">
        <v>12</v>
      </c>
      <c r="I48" s="43"/>
      <c r="J48" s="35"/>
      <c r="K48" s="35"/>
      <c r="L48" s="35">
        <v>32</v>
      </c>
      <c r="M48" s="35"/>
      <c r="N48" s="36"/>
      <c r="O48" s="124"/>
    </row>
    <row r="49" spans="1:15" ht="12.75" customHeight="1" thickBot="1" x14ac:dyDescent="0.3">
      <c r="A49" s="68" t="s">
        <v>123</v>
      </c>
      <c r="B49" s="195" t="s">
        <v>126</v>
      </c>
      <c r="C49" s="8" t="s">
        <v>25</v>
      </c>
      <c r="D49" s="9">
        <v>82</v>
      </c>
      <c r="E49" s="10">
        <v>18</v>
      </c>
      <c r="F49" s="124">
        <v>64</v>
      </c>
      <c r="G49" s="10">
        <v>40</v>
      </c>
      <c r="H49" s="15">
        <v>24</v>
      </c>
      <c r="I49" s="35"/>
      <c r="J49" s="35"/>
      <c r="K49" s="35"/>
      <c r="L49" s="35"/>
      <c r="M49" s="35"/>
      <c r="N49" s="65">
        <v>48</v>
      </c>
      <c r="O49" s="251">
        <v>16</v>
      </c>
    </row>
    <row r="50" spans="1:15" ht="11.25" customHeight="1" thickBot="1" x14ac:dyDescent="0.3">
      <c r="A50" s="68" t="s">
        <v>124</v>
      </c>
      <c r="B50" s="195" t="s">
        <v>128</v>
      </c>
      <c r="C50" s="8" t="s">
        <v>25</v>
      </c>
      <c r="D50" s="9">
        <v>96</v>
      </c>
      <c r="E50" s="10">
        <v>32</v>
      </c>
      <c r="F50" s="124">
        <v>64</v>
      </c>
      <c r="G50" s="10">
        <v>36</v>
      </c>
      <c r="H50" s="8">
        <v>28</v>
      </c>
      <c r="I50" s="35"/>
      <c r="J50" s="35"/>
      <c r="K50" s="35"/>
      <c r="L50" s="12">
        <v>64</v>
      </c>
      <c r="M50" s="65"/>
      <c r="N50" s="117"/>
      <c r="O50" s="31"/>
    </row>
    <row r="51" spans="1:15" ht="11.25" customHeight="1" thickBot="1" x14ac:dyDescent="0.3">
      <c r="A51" s="68" t="s">
        <v>125</v>
      </c>
      <c r="B51" s="195" t="s">
        <v>69</v>
      </c>
      <c r="C51" s="8" t="s">
        <v>25</v>
      </c>
      <c r="D51" s="9">
        <v>88</v>
      </c>
      <c r="E51" s="10">
        <v>20</v>
      </c>
      <c r="F51" s="31">
        <v>68</v>
      </c>
      <c r="G51" s="10">
        <v>30</v>
      </c>
      <c r="H51" s="8">
        <v>38</v>
      </c>
      <c r="I51" s="35"/>
      <c r="J51" s="35"/>
      <c r="K51" s="35"/>
      <c r="L51" s="36"/>
      <c r="M51" s="32"/>
      <c r="N51" s="160">
        <v>68</v>
      </c>
      <c r="O51" s="124"/>
    </row>
    <row r="52" spans="1:15" ht="12" customHeight="1" thickBot="1" x14ac:dyDescent="0.3">
      <c r="A52" s="68" t="s">
        <v>177</v>
      </c>
      <c r="B52" s="195" t="s">
        <v>127</v>
      </c>
      <c r="C52" s="8" t="s">
        <v>25</v>
      </c>
      <c r="D52" s="9">
        <v>86</v>
      </c>
      <c r="E52" s="10">
        <v>20</v>
      </c>
      <c r="F52" s="124">
        <v>66</v>
      </c>
      <c r="G52" s="10">
        <v>40</v>
      </c>
      <c r="H52" s="8">
        <v>26</v>
      </c>
      <c r="I52" s="35"/>
      <c r="J52" s="35"/>
      <c r="K52" s="35"/>
      <c r="L52" s="35"/>
      <c r="M52" s="160">
        <v>66</v>
      </c>
      <c r="N52" s="92"/>
      <c r="O52" s="32"/>
    </row>
    <row r="53" spans="1:15" ht="12.75" customHeight="1" thickBot="1" x14ac:dyDescent="0.3">
      <c r="A53" s="68" t="s">
        <v>178</v>
      </c>
      <c r="B53" s="195" t="s">
        <v>129</v>
      </c>
      <c r="C53" s="8" t="s">
        <v>25</v>
      </c>
      <c r="D53" s="9">
        <v>80</v>
      </c>
      <c r="E53" s="10">
        <v>28</v>
      </c>
      <c r="F53" s="124">
        <v>52</v>
      </c>
      <c r="G53" s="10">
        <v>36</v>
      </c>
      <c r="H53" s="8">
        <v>16</v>
      </c>
      <c r="I53" s="35"/>
      <c r="J53" s="35"/>
      <c r="K53" s="35"/>
      <c r="L53" s="36"/>
      <c r="M53" s="32"/>
      <c r="N53" s="139">
        <v>52</v>
      </c>
      <c r="O53" s="124"/>
    </row>
    <row r="54" spans="1:15" ht="12.75" customHeight="1" thickBot="1" x14ac:dyDescent="0.3">
      <c r="A54" s="68" t="s">
        <v>91</v>
      </c>
      <c r="B54" s="167" t="s">
        <v>130</v>
      </c>
      <c r="C54" s="17" t="s">
        <v>25</v>
      </c>
      <c r="D54" s="18">
        <v>68</v>
      </c>
      <c r="E54" s="19">
        <v>20</v>
      </c>
      <c r="F54" s="125">
        <v>48</v>
      </c>
      <c r="G54" s="19">
        <v>34</v>
      </c>
      <c r="H54" s="17">
        <v>14</v>
      </c>
      <c r="I54" s="35"/>
      <c r="J54" s="35"/>
      <c r="K54" s="35"/>
      <c r="L54" s="71"/>
      <c r="M54" s="150">
        <v>48</v>
      </c>
      <c r="N54" s="65"/>
      <c r="O54" s="32"/>
    </row>
    <row r="55" spans="1:15" ht="15.75" thickBot="1" x14ac:dyDescent="0.3">
      <c r="A55" s="68" t="s">
        <v>86</v>
      </c>
      <c r="B55" s="168" t="s">
        <v>131</v>
      </c>
      <c r="C55" s="17" t="s">
        <v>25</v>
      </c>
      <c r="D55" s="18">
        <v>68</v>
      </c>
      <c r="E55" s="19">
        <v>20</v>
      </c>
      <c r="F55" s="125">
        <v>48</v>
      </c>
      <c r="G55" s="19">
        <v>24</v>
      </c>
      <c r="H55" s="17">
        <v>24</v>
      </c>
      <c r="I55" s="35"/>
      <c r="J55" s="35"/>
      <c r="K55" s="36"/>
      <c r="L55" s="89"/>
      <c r="M55" s="151">
        <v>48</v>
      </c>
      <c r="N55" s="140"/>
      <c r="O55" s="70"/>
    </row>
    <row r="56" spans="1:15" ht="13.5" customHeight="1" thickBot="1" x14ac:dyDescent="0.3">
      <c r="A56" s="68" t="s">
        <v>110</v>
      </c>
      <c r="B56" s="168" t="s">
        <v>132</v>
      </c>
      <c r="C56" s="17" t="s">
        <v>25</v>
      </c>
      <c r="D56" s="18">
        <v>112</v>
      </c>
      <c r="E56" s="19">
        <v>36</v>
      </c>
      <c r="F56" s="125">
        <v>76</v>
      </c>
      <c r="G56" s="19">
        <v>40</v>
      </c>
      <c r="H56" s="129">
        <v>36</v>
      </c>
      <c r="I56" s="35"/>
      <c r="J56" s="35"/>
      <c r="K56" s="36"/>
      <c r="L56" s="92"/>
      <c r="M56" s="127"/>
      <c r="N56" s="174">
        <v>76</v>
      </c>
      <c r="O56" s="32"/>
    </row>
    <row r="57" spans="1:15" ht="12" customHeight="1" thickBot="1" x14ac:dyDescent="0.3">
      <c r="A57" s="68" t="s">
        <v>111</v>
      </c>
      <c r="B57" s="168" t="s">
        <v>175</v>
      </c>
      <c r="C57" s="17" t="s">
        <v>25</v>
      </c>
      <c r="D57" s="18">
        <v>124</v>
      </c>
      <c r="E57" s="19">
        <v>40</v>
      </c>
      <c r="F57" s="125">
        <v>84</v>
      </c>
      <c r="G57" s="19">
        <v>44</v>
      </c>
      <c r="H57" s="180">
        <v>40</v>
      </c>
      <c r="I57" s="188"/>
      <c r="J57" s="35"/>
      <c r="K57" s="36"/>
      <c r="L57" s="92"/>
      <c r="M57" s="127"/>
      <c r="N57" s="86"/>
      <c r="O57" s="42">
        <v>84</v>
      </c>
    </row>
    <row r="58" spans="1:15" ht="12.75" customHeight="1" thickBot="1" x14ac:dyDescent="0.3">
      <c r="A58" s="68" t="s">
        <v>168</v>
      </c>
      <c r="B58" s="168" t="s">
        <v>90</v>
      </c>
      <c r="C58" s="17" t="s">
        <v>25</v>
      </c>
      <c r="D58" s="18">
        <v>96</v>
      </c>
      <c r="E58" s="19">
        <v>32</v>
      </c>
      <c r="F58" s="205">
        <v>64</v>
      </c>
      <c r="G58" s="19">
        <v>40</v>
      </c>
      <c r="H58" s="172">
        <v>24</v>
      </c>
      <c r="I58" s="35"/>
      <c r="J58" s="35"/>
      <c r="K58" s="36"/>
      <c r="L58" s="92"/>
      <c r="M58" s="127"/>
      <c r="N58" s="86"/>
      <c r="O58" s="42">
        <v>64</v>
      </c>
    </row>
    <row r="59" spans="1:15" ht="15.75" thickBot="1" x14ac:dyDescent="0.3">
      <c r="A59" s="246" t="s">
        <v>70</v>
      </c>
      <c r="B59" s="247" t="s">
        <v>71</v>
      </c>
      <c r="C59" s="248"/>
      <c r="D59" s="249">
        <f t="shared" ref="D59:O59" si="11">D60+D63+D67+D70+D74</f>
        <v>914</v>
      </c>
      <c r="E59" s="249">
        <f t="shared" si="11"/>
        <v>236</v>
      </c>
      <c r="F59" s="249">
        <f t="shared" si="11"/>
        <v>678</v>
      </c>
      <c r="G59" s="249">
        <f t="shared" si="11"/>
        <v>336</v>
      </c>
      <c r="H59" s="249">
        <f t="shared" si="11"/>
        <v>322</v>
      </c>
      <c r="I59" s="249">
        <f t="shared" si="11"/>
        <v>40</v>
      </c>
      <c r="J59" s="249">
        <f t="shared" si="11"/>
        <v>0</v>
      </c>
      <c r="K59" s="249">
        <f t="shared" si="11"/>
        <v>0</v>
      </c>
      <c r="L59" s="249">
        <f t="shared" si="11"/>
        <v>68</v>
      </c>
      <c r="M59" s="249">
        <f t="shared" si="11"/>
        <v>194</v>
      </c>
      <c r="N59" s="249">
        <f t="shared" si="11"/>
        <v>184</v>
      </c>
      <c r="O59" s="249">
        <f t="shared" si="11"/>
        <v>232</v>
      </c>
    </row>
    <row r="60" spans="1:15" ht="24" customHeight="1" thickBot="1" x14ac:dyDescent="0.3">
      <c r="A60" s="79" t="s">
        <v>72</v>
      </c>
      <c r="B60" s="80" t="s">
        <v>161</v>
      </c>
      <c r="C60" s="81" t="s">
        <v>95</v>
      </c>
      <c r="D60" s="50">
        <f>D61</f>
        <v>234</v>
      </c>
      <c r="E60" s="50">
        <f t="shared" ref="E60:O60" si="12">E61</f>
        <v>40</v>
      </c>
      <c r="F60" s="50">
        <f t="shared" si="12"/>
        <v>148</v>
      </c>
      <c r="G60" s="50">
        <f>G61</f>
        <v>64</v>
      </c>
      <c r="H60" s="50">
        <f t="shared" si="12"/>
        <v>84</v>
      </c>
      <c r="I60" s="50">
        <f t="shared" si="12"/>
        <v>20</v>
      </c>
      <c r="J60" s="50">
        <f t="shared" si="12"/>
        <v>0</v>
      </c>
      <c r="K60" s="50">
        <f t="shared" si="12"/>
        <v>0</v>
      </c>
      <c r="L60" s="50">
        <f t="shared" si="12"/>
        <v>68</v>
      </c>
      <c r="M60" s="50">
        <f>M61</f>
        <v>80</v>
      </c>
      <c r="N60" s="50">
        <f t="shared" si="12"/>
        <v>0</v>
      </c>
      <c r="O60" s="50">
        <f t="shared" si="12"/>
        <v>0</v>
      </c>
    </row>
    <row r="61" spans="1:15" ht="18" customHeight="1" thickBot="1" x14ac:dyDescent="0.3">
      <c r="A61" s="169" t="s">
        <v>73</v>
      </c>
      <c r="B61" s="128" t="s">
        <v>167</v>
      </c>
      <c r="C61" s="17" t="s">
        <v>133</v>
      </c>
      <c r="D61" s="18">
        <v>234</v>
      </c>
      <c r="E61" s="9">
        <v>40</v>
      </c>
      <c r="F61" s="35">
        <v>148</v>
      </c>
      <c r="G61" s="19">
        <v>64</v>
      </c>
      <c r="H61" s="17">
        <v>84</v>
      </c>
      <c r="I61" s="88">
        <v>20</v>
      </c>
      <c r="J61" s="88"/>
      <c r="K61" s="27"/>
      <c r="L61" s="32">
        <v>68</v>
      </c>
      <c r="M61" s="32">
        <v>80</v>
      </c>
      <c r="N61" s="27"/>
      <c r="O61" s="125"/>
    </row>
    <row r="62" spans="1:15" ht="12.75" customHeight="1" thickBot="1" x14ac:dyDescent="0.3">
      <c r="A62" s="74" t="s">
        <v>92</v>
      </c>
      <c r="B62" s="141" t="s">
        <v>93</v>
      </c>
      <c r="C62" s="56"/>
      <c r="D62" s="47"/>
      <c r="E62" s="9"/>
      <c r="F62" s="35"/>
      <c r="G62" s="26"/>
      <c r="H62" s="46"/>
      <c r="I62" s="82"/>
      <c r="J62" s="31"/>
      <c r="K62" s="65"/>
      <c r="L62" s="91"/>
      <c r="M62" s="115">
        <v>108</v>
      </c>
      <c r="N62" s="65"/>
      <c r="O62" s="57"/>
    </row>
    <row r="63" spans="1:15" ht="33.75" customHeight="1" thickBot="1" x14ac:dyDescent="0.3">
      <c r="A63" s="93" t="s">
        <v>74</v>
      </c>
      <c r="B63" s="94" t="s">
        <v>162</v>
      </c>
      <c r="C63" s="95" t="s">
        <v>97</v>
      </c>
      <c r="D63" s="96">
        <f>D64+D65</f>
        <v>178</v>
      </c>
      <c r="E63" s="96">
        <f t="shared" ref="E63:M63" si="13">E64+E65</f>
        <v>60</v>
      </c>
      <c r="F63" s="96">
        <f t="shared" si="13"/>
        <v>164</v>
      </c>
      <c r="G63" s="96">
        <f t="shared" si="13"/>
        <v>100</v>
      </c>
      <c r="H63" s="96">
        <f t="shared" si="13"/>
        <v>64</v>
      </c>
      <c r="I63" s="96">
        <f t="shared" si="13"/>
        <v>0</v>
      </c>
      <c r="J63" s="96">
        <f t="shared" si="13"/>
        <v>0</v>
      </c>
      <c r="K63" s="96">
        <f t="shared" si="13"/>
        <v>0</v>
      </c>
      <c r="L63" s="96">
        <f t="shared" si="13"/>
        <v>0</v>
      </c>
      <c r="M63" s="96">
        <f t="shared" si="13"/>
        <v>114</v>
      </c>
      <c r="N63" s="96">
        <v>50</v>
      </c>
      <c r="O63" s="96">
        <v>0</v>
      </c>
    </row>
    <row r="64" spans="1:15" ht="23.25" customHeight="1" thickBot="1" x14ac:dyDescent="0.3">
      <c r="A64" s="170" t="s">
        <v>75</v>
      </c>
      <c r="B64" s="53" t="s">
        <v>163</v>
      </c>
      <c r="C64" s="97" t="s">
        <v>55</v>
      </c>
      <c r="D64" s="85">
        <v>118</v>
      </c>
      <c r="E64" s="85">
        <v>40</v>
      </c>
      <c r="F64" s="85">
        <v>124</v>
      </c>
      <c r="G64" s="85">
        <v>84</v>
      </c>
      <c r="H64" s="85">
        <v>40</v>
      </c>
      <c r="I64" s="98"/>
      <c r="J64" s="98"/>
      <c r="K64" s="98"/>
      <c r="L64" s="98"/>
      <c r="M64" s="98">
        <v>114</v>
      </c>
      <c r="N64" s="119">
        <v>10</v>
      </c>
      <c r="O64" s="41"/>
    </row>
    <row r="65" spans="1:15" ht="21" customHeight="1" thickBot="1" x14ac:dyDescent="0.3">
      <c r="A65" s="170" t="s">
        <v>135</v>
      </c>
      <c r="B65" s="45" t="s">
        <v>134</v>
      </c>
      <c r="C65" s="130" t="s">
        <v>55</v>
      </c>
      <c r="D65" s="38">
        <v>60</v>
      </c>
      <c r="E65" s="85">
        <v>20</v>
      </c>
      <c r="F65" s="38">
        <v>40</v>
      </c>
      <c r="G65" s="48">
        <v>16</v>
      </c>
      <c r="H65" s="38">
        <v>24</v>
      </c>
      <c r="I65" s="119"/>
      <c r="J65" s="41"/>
      <c r="K65" s="119"/>
      <c r="L65" s="41"/>
      <c r="M65" s="119"/>
      <c r="N65" s="41">
        <v>40</v>
      </c>
      <c r="O65" s="41"/>
    </row>
    <row r="66" spans="1:15" ht="17.25" customHeight="1" thickBot="1" x14ac:dyDescent="0.3">
      <c r="A66" s="99" t="s">
        <v>98</v>
      </c>
      <c r="B66" s="141" t="s">
        <v>94</v>
      </c>
      <c r="C66" s="56" t="s">
        <v>25</v>
      </c>
      <c r="D66" s="65"/>
      <c r="E66" s="70"/>
      <c r="F66" s="138"/>
      <c r="G66" s="70"/>
      <c r="H66" s="65"/>
      <c r="I66" s="70"/>
      <c r="J66" s="65"/>
      <c r="K66" s="70"/>
      <c r="L66" s="132"/>
      <c r="M66" s="260">
        <v>72</v>
      </c>
      <c r="N66" s="75">
        <v>36</v>
      </c>
      <c r="O66" s="57"/>
    </row>
    <row r="67" spans="1:15" ht="15.75" customHeight="1" thickBot="1" x14ac:dyDescent="0.3">
      <c r="A67" s="77" t="s">
        <v>76</v>
      </c>
      <c r="B67" s="78" t="s">
        <v>176</v>
      </c>
      <c r="C67" s="61" t="s">
        <v>95</v>
      </c>
      <c r="D67" s="61">
        <v>124</v>
      </c>
      <c r="E67" s="61">
        <f t="shared" ref="E67:M67" si="14">E68</f>
        <v>36</v>
      </c>
      <c r="F67" s="61">
        <f t="shared" si="14"/>
        <v>88</v>
      </c>
      <c r="G67" s="61">
        <f t="shared" si="14"/>
        <v>40</v>
      </c>
      <c r="H67" s="61">
        <f t="shared" si="14"/>
        <v>48</v>
      </c>
      <c r="I67" s="61">
        <f t="shared" si="14"/>
        <v>0</v>
      </c>
      <c r="J67" s="61">
        <f t="shared" si="14"/>
        <v>0</v>
      </c>
      <c r="K67" s="61">
        <f t="shared" si="14"/>
        <v>0</v>
      </c>
      <c r="L67" s="61">
        <f t="shared" si="14"/>
        <v>0</v>
      </c>
      <c r="M67" s="61">
        <f t="shared" si="14"/>
        <v>0</v>
      </c>
      <c r="N67" s="61">
        <v>88</v>
      </c>
      <c r="O67" s="61">
        <v>0</v>
      </c>
    </row>
    <row r="68" spans="1:15" ht="15" customHeight="1" thickBot="1" x14ac:dyDescent="0.3">
      <c r="A68" s="171" t="s">
        <v>77</v>
      </c>
      <c r="B68" s="53" t="s">
        <v>136</v>
      </c>
      <c r="C68" s="40"/>
      <c r="D68" s="48">
        <v>124</v>
      </c>
      <c r="E68" s="38">
        <v>36</v>
      </c>
      <c r="F68" s="48">
        <v>88</v>
      </c>
      <c r="G68" s="38">
        <v>40</v>
      </c>
      <c r="H68" s="48">
        <v>48</v>
      </c>
      <c r="I68" s="46"/>
      <c r="J68" s="26"/>
      <c r="K68" s="46"/>
      <c r="L68" s="55"/>
      <c r="M68" s="56"/>
      <c r="N68" s="65">
        <v>88</v>
      </c>
      <c r="O68" s="57"/>
    </row>
    <row r="69" spans="1:15" ht="13.5" customHeight="1" thickBot="1" x14ac:dyDescent="0.3">
      <c r="A69" s="73" t="s">
        <v>99</v>
      </c>
      <c r="B69" s="144" t="s">
        <v>94</v>
      </c>
      <c r="C69" s="40" t="s">
        <v>25</v>
      </c>
      <c r="D69" s="86"/>
      <c r="E69" s="32"/>
      <c r="F69" s="86"/>
      <c r="G69" s="32"/>
      <c r="H69" s="86"/>
      <c r="I69" s="38"/>
      <c r="J69" s="48"/>
      <c r="K69" s="38"/>
      <c r="L69" s="59"/>
      <c r="M69" s="40"/>
      <c r="N69" s="116">
        <v>72</v>
      </c>
      <c r="O69" s="60"/>
    </row>
    <row r="70" spans="1:15" ht="13.5" customHeight="1" thickBot="1" x14ac:dyDescent="0.3">
      <c r="A70" s="63" t="s">
        <v>83</v>
      </c>
      <c r="B70" s="64" t="s">
        <v>137</v>
      </c>
      <c r="C70" s="62" t="s">
        <v>95</v>
      </c>
      <c r="D70" s="61">
        <f>D71+D72</f>
        <v>274</v>
      </c>
      <c r="E70" s="61">
        <f t="shared" ref="E70:M70" si="15">E71+E72</f>
        <v>80</v>
      </c>
      <c r="F70" s="61">
        <f t="shared" si="15"/>
        <v>194</v>
      </c>
      <c r="G70" s="61">
        <f t="shared" si="15"/>
        <v>88</v>
      </c>
      <c r="H70" s="61">
        <f t="shared" si="15"/>
        <v>86</v>
      </c>
      <c r="I70" s="61">
        <f t="shared" si="15"/>
        <v>20</v>
      </c>
      <c r="J70" s="61">
        <f t="shared" si="15"/>
        <v>0</v>
      </c>
      <c r="K70" s="61">
        <f t="shared" si="15"/>
        <v>0</v>
      </c>
      <c r="L70" s="61">
        <f t="shared" si="15"/>
        <v>0</v>
      </c>
      <c r="M70" s="61">
        <f t="shared" si="15"/>
        <v>0</v>
      </c>
      <c r="N70" s="61">
        <v>46</v>
      </c>
      <c r="O70" s="61">
        <f>O71+O72</f>
        <v>148</v>
      </c>
    </row>
    <row r="71" spans="1:15" ht="14.25" customHeight="1" thickBot="1" x14ac:dyDescent="0.3">
      <c r="A71" s="136" t="s">
        <v>84</v>
      </c>
      <c r="B71" s="53" t="s">
        <v>138</v>
      </c>
      <c r="C71" s="40" t="s">
        <v>55</v>
      </c>
      <c r="D71" s="48">
        <v>134</v>
      </c>
      <c r="E71" s="38">
        <v>40</v>
      </c>
      <c r="F71" s="48">
        <v>94</v>
      </c>
      <c r="G71" s="38">
        <v>48</v>
      </c>
      <c r="H71" s="48">
        <v>46</v>
      </c>
      <c r="I71" s="38"/>
      <c r="J71" s="48"/>
      <c r="K71" s="37"/>
      <c r="L71" s="32"/>
      <c r="M71" s="40"/>
      <c r="N71" s="48">
        <v>46</v>
      </c>
      <c r="O71" s="60">
        <v>48</v>
      </c>
    </row>
    <row r="72" spans="1:15" ht="15.75" thickBot="1" x14ac:dyDescent="0.3">
      <c r="A72" s="136" t="s">
        <v>139</v>
      </c>
      <c r="B72" s="53" t="s">
        <v>140</v>
      </c>
      <c r="C72" s="20" t="s">
        <v>145</v>
      </c>
      <c r="D72" s="22">
        <v>140</v>
      </c>
      <c r="E72" s="38">
        <v>40</v>
      </c>
      <c r="F72" s="22">
        <v>100</v>
      </c>
      <c r="G72" s="23">
        <v>40</v>
      </c>
      <c r="H72" s="22">
        <v>40</v>
      </c>
      <c r="I72" s="23">
        <v>20</v>
      </c>
      <c r="J72" s="22"/>
      <c r="K72" s="131"/>
      <c r="L72" s="32"/>
      <c r="M72" s="40"/>
      <c r="N72" s="22"/>
      <c r="O72" s="58">
        <v>100</v>
      </c>
    </row>
    <row r="73" spans="1:15" ht="18" customHeight="1" thickBot="1" x14ac:dyDescent="0.3">
      <c r="A73" s="72" t="s">
        <v>100</v>
      </c>
      <c r="B73" s="143" t="s">
        <v>94</v>
      </c>
      <c r="C73" s="20" t="s">
        <v>25</v>
      </c>
      <c r="D73" s="54"/>
      <c r="E73" s="31"/>
      <c r="F73" s="54"/>
      <c r="G73" s="31"/>
      <c r="H73" s="54"/>
      <c r="I73" s="31"/>
      <c r="J73" s="54"/>
      <c r="K73" s="31"/>
      <c r="L73" s="101"/>
      <c r="M73" s="90"/>
      <c r="N73" s="22"/>
      <c r="O73" s="142">
        <v>36</v>
      </c>
    </row>
    <row r="74" spans="1:15" ht="21.75" customHeight="1" thickBot="1" x14ac:dyDescent="0.3">
      <c r="A74" s="135" t="s">
        <v>141</v>
      </c>
      <c r="B74" s="134" t="s">
        <v>142</v>
      </c>
      <c r="C74" s="145" t="s">
        <v>95</v>
      </c>
      <c r="D74" s="146">
        <v>104</v>
      </c>
      <c r="E74" s="146">
        <v>20</v>
      </c>
      <c r="F74" s="146">
        <v>84</v>
      </c>
      <c r="G74" s="147">
        <v>44</v>
      </c>
      <c r="H74" s="145">
        <v>40</v>
      </c>
      <c r="I74" s="146"/>
      <c r="J74" s="146"/>
      <c r="K74" s="146"/>
      <c r="L74" s="146"/>
      <c r="M74" s="146"/>
      <c r="N74" s="146"/>
      <c r="O74" s="146">
        <v>84</v>
      </c>
    </row>
    <row r="75" spans="1:15" ht="21" customHeight="1" thickBot="1" x14ac:dyDescent="0.3">
      <c r="A75" s="136" t="s">
        <v>144</v>
      </c>
      <c r="B75" s="100" t="s">
        <v>143</v>
      </c>
      <c r="C75" s="40"/>
      <c r="D75" s="86">
        <v>104</v>
      </c>
      <c r="E75" s="32">
        <v>20</v>
      </c>
      <c r="F75" s="86">
        <v>84</v>
      </c>
      <c r="G75" s="32">
        <v>44</v>
      </c>
      <c r="H75" s="86">
        <v>40</v>
      </c>
      <c r="I75" s="32"/>
      <c r="J75" s="86"/>
      <c r="K75" s="32"/>
      <c r="L75" s="133"/>
      <c r="M75" s="90"/>
      <c r="N75" s="48"/>
      <c r="O75" s="60">
        <v>84</v>
      </c>
    </row>
    <row r="76" spans="1:15" ht="13.5" customHeight="1" thickBot="1" x14ac:dyDescent="0.3">
      <c r="A76" s="73" t="s">
        <v>100</v>
      </c>
      <c r="B76" s="143" t="s">
        <v>94</v>
      </c>
      <c r="C76" s="40"/>
      <c r="D76" s="86"/>
      <c r="E76" s="32"/>
      <c r="F76" s="86"/>
      <c r="G76" s="32"/>
      <c r="H76" s="86"/>
      <c r="I76" s="32"/>
      <c r="J76" s="86"/>
      <c r="K76" s="32"/>
      <c r="L76" s="133"/>
      <c r="M76" s="90"/>
      <c r="N76" s="48"/>
      <c r="O76" s="148">
        <v>36</v>
      </c>
    </row>
    <row r="77" spans="1:15" ht="13.5" customHeight="1" thickBot="1" x14ac:dyDescent="0.3">
      <c r="A77" s="137" t="s">
        <v>78</v>
      </c>
      <c r="B77" s="173" t="s">
        <v>79</v>
      </c>
      <c r="C77" s="199"/>
      <c r="D77" s="21"/>
      <c r="E77" s="21"/>
      <c r="F77" s="21"/>
      <c r="G77" s="21"/>
      <c r="H77" s="21"/>
      <c r="I77" s="21"/>
      <c r="J77" s="21"/>
      <c r="K77" s="21"/>
      <c r="L77" s="21"/>
      <c r="M77" s="149"/>
      <c r="N77" s="149"/>
      <c r="O77" s="159">
        <v>144</v>
      </c>
    </row>
    <row r="78" spans="1:15" ht="15.75" thickBot="1" x14ac:dyDescent="0.3">
      <c r="A78" s="3" t="s">
        <v>101</v>
      </c>
      <c r="B78" s="104" t="s">
        <v>93</v>
      </c>
      <c r="C78" s="9" t="s">
        <v>180</v>
      </c>
      <c r="D78" s="9"/>
      <c r="E78" s="9"/>
      <c r="F78" s="9"/>
      <c r="G78" s="9"/>
      <c r="H78" s="9"/>
      <c r="I78" s="9"/>
      <c r="J78" s="9"/>
      <c r="K78" s="9"/>
      <c r="L78" s="9"/>
      <c r="M78" s="18">
        <v>108</v>
      </c>
      <c r="N78" s="19"/>
      <c r="O78" s="125"/>
    </row>
    <row r="79" spans="1:15" ht="22.5" customHeight="1" thickBot="1" x14ac:dyDescent="0.3">
      <c r="A79" s="3" t="s">
        <v>96</v>
      </c>
      <c r="B79" s="106" t="s">
        <v>94</v>
      </c>
      <c r="C79" s="9" t="s">
        <v>184</v>
      </c>
      <c r="D79" s="9"/>
      <c r="E79" s="9"/>
      <c r="F79" s="9"/>
      <c r="G79" s="9"/>
      <c r="H79" s="9"/>
      <c r="I79" s="9"/>
      <c r="J79" s="9"/>
      <c r="K79" s="9"/>
      <c r="L79" s="9"/>
      <c r="M79" s="18">
        <v>72</v>
      </c>
      <c r="N79" s="19">
        <v>108</v>
      </c>
      <c r="O79" s="125">
        <v>72</v>
      </c>
    </row>
    <row r="80" spans="1:15" ht="15.75" thickBot="1" x14ac:dyDescent="0.3">
      <c r="A80" s="102" t="s">
        <v>78</v>
      </c>
      <c r="B80" s="212" t="s">
        <v>79</v>
      </c>
      <c r="C80" s="16" t="s">
        <v>85</v>
      </c>
      <c r="D80" s="16"/>
      <c r="E80" s="16"/>
      <c r="F80" s="16"/>
      <c r="G80" s="16"/>
      <c r="H80" s="16"/>
      <c r="I80" s="16"/>
      <c r="J80" s="16"/>
      <c r="K80" s="16"/>
      <c r="L80" s="16"/>
      <c r="M80" s="52"/>
      <c r="N80" s="120"/>
      <c r="O80" s="126"/>
    </row>
    <row r="81" spans="1:15" ht="15.75" thickBot="1" x14ac:dyDescent="0.3">
      <c r="A81" s="105" t="s">
        <v>102</v>
      </c>
      <c r="B81" s="107" t="s">
        <v>103</v>
      </c>
      <c r="C81" s="38" t="s">
        <v>153</v>
      </c>
      <c r="D81" s="103"/>
      <c r="E81" s="85"/>
      <c r="F81" s="85"/>
      <c r="G81" s="85"/>
      <c r="H81" s="85"/>
      <c r="I81" s="85"/>
      <c r="J81" s="85"/>
      <c r="K81" s="207"/>
      <c r="L81" s="207">
        <v>1</v>
      </c>
      <c r="M81" s="207">
        <v>1</v>
      </c>
      <c r="N81" s="206">
        <v>1</v>
      </c>
      <c r="O81" s="32">
        <v>0</v>
      </c>
    </row>
    <row r="82" spans="1:15" ht="15.75" thickBot="1" x14ac:dyDescent="0.3">
      <c r="A82" s="102" t="s">
        <v>104</v>
      </c>
      <c r="B82" s="7" t="s">
        <v>80</v>
      </c>
      <c r="C82" s="182">
        <v>216</v>
      </c>
      <c r="D82" s="182"/>
      <c r="E82" s="182"/>
      <c r="F82" s="183"/>
      <c r="G82" s="175"/>
      <c r="H82" s="182"/>
      <c r="I82" s="16"/>
      <c r="J82" s="182"/>
      <c r="K82" s="198"/>
      <c r="L82" s="199"/>
      <c r="M82" s="208"/>
      <c r="N82" s="26"/>
      <c r="O82" s="70"/>
    </row>
    <row r="83" spans="1:15" ht="10.5" customHeight="1" thickBot="1" x14ac:dyDescent="0.3">
      <c r="A83" s="102"/>
      <c r="B83" s="7"/>
      <c r="C83" s="16"/>
      <c r="D83" s="267" t="s">
        <v>170</v>
      </c>
      <c r="E83" s="268"/>
      <c r="F83" s="268"/>
      <c r="G83" s="268"/>
      <c r="H83" s="268"/>
      <c r="I83" s="299"/>
      <c r="J83" s="16">
        <v>14</v>
      </c>
      <c r="K83" s="16">
        <v>15</v>
      </c>
      <c r="L83" s="16">
        <v>12</v>
      </c>
      <c r="M83" s="198">
        <v>12</v>
      </c>
      <c r="N83" s="199">
        <v>8</v>
      </c>
      <c r="O83" s="32">
        <v>5</v>
      </c>
    </row>
    <row r="84" spans="1:15" ht="14.25" customHeight="1" thickBot="1" x14ac:dyDescent="0.3">
      <c r="A84" s="108" t="s">
        <v>105</v>
      </c>
      <c r="B84" s="109" t="s">
        <v>169</v>
      </c>
      <c r="C84" s="110" t="s">
        <v>154</v>
      </c>
      <c r="D84" s="267" t="s">
        <v>171</v>
      </c>
      <c r="E84" s="268"/>
      <c r="F84" s="268"/>
      <c r="G84" s="268"/>
      <c r="H84" s="268"/>
      <c r="I84" s="268"/>
      <c r="J84" s="176"/>
      <c r="K84" s="175"/>
      <c r="L84" s="111"/>
      <c r="M84" s="18" t="s">
        <v>181</v>
      </c>
      <c r="N84" s="19"/>
      <c r="O84" s="125"/>
    </row>
    <row r="85" spans="1:15" ht="12.75" customHeight="1" thickBot="1" x14ac:dyDescent="0.3">
      <c r="A85" s="280" t="s">
        <v>106</v>
      </c>
      <c r="B85" s="112" t="s">
        <v>107</v>
      </c>
      <c r="C85" s="49" t="s">
        <v>85</v>
      </c>
      <c r="D85" s="269" t="s">
        <v>172</v>
      </c>
      <c r="E85" s="270"/>
      <c r="F85" s="270"/>
      <c r="G85" s="270"/>
      <c r="H85" s="270"/>
      <c r="I85" s="270"/>
      <c r="J85" s="176"/>
      <c r="K85" s="187"/>
      <c r="L85" s="111"/>
      <c r="M85" s="18" t="s">
        <v>182</v>
      </c>
      <c r="N85" s="19" t="s">
        <v>181</v>
      </c>
      <c r="O85" s="125" t="s">
        <v>183</v>
      </c>
    </row>
    <row r="86" spans="1:15" ht="11.25" customHeight="1" thickBot="1" x14ac:dyDescent="0.3">
      <c r="A86" s="281"/>
      <c r="B86" s="4" t="s">
        <v>108</v>
      </c>
      <c r="C86" s="185" t="s">
        <v>154</v>
      </c>
      <c r="D86" s="276" t="s">
        <v>173</v>
      </c>
      <c r="E86" s="277"/>
      <c r="F86" s="277"/>
      <c r="G86" s="277"/>
      <c r="H86" s="277"/>
      <c r="I86" s="278"/>
      <c r="J86" s="176">
        <v>0</v>
      </c>
      <c r="K86" s="26">
        <v>2</v>
      </c>
      <c r="L86" s="179">
        <v>0</v>
      </c>
      <c r="M86" s="180">
        <v>2</v>
      </c>
      <c r="N86" s="181">
        <v>2</v>
      </c>
      <c r="O86" s="126">
        <v>2</v>
      </c>
    </row>
    <row r="87" spans="1:15" ht="15.75" thickBot="1" x14ac:dyDescent="0.3">
      <c r="A87" s="113"/>
      <c r="B87" s="114" t="s">
        <v>81</v>
      </c>
      <c r="C87" s="186" t="s">
        <v>109</v>
      </c>
      <c r="D87" s="279" t="s">
        <v>174</v>
      </c>
      <c r="E87" s="279"/>
      <c r="F87" s="279"/>
      <c r="G87" s="279"/>
      <c r="H87" s="279"/>
      <c r="I87" s="279"/>
      <c r="J87" s="177">
        <v>1</v>
      </c>
      <c r="K87" s="184">
        <v>9</v>
      </c>
      <c r="L87" s="189">
        <v>5</v>
      </c>
      <c r="M87" s="190">
        <v>8</v>
      </c>
      <c r="N87" s="184">
        <v>3</v>
      </c>
      <c r="O87" s="184">
        <v>3</v>
      </c>
    </row>
    <row r="88" spans="1:15" x14ac:dyDescent="0.25">
      <c r="J88" s="178"/>
    </row>
  </sheetData>
  <mergeCells count="22">
    <mergeCell ref="D86:I86"/>
    <mergeCell ref="D87:I87"/>
    <mergeCell ref="A85:A86"/>
    <mergeCell ref="A1:A7"/>
    <mergeCell ref="B1:B7"/>
    <mergeCell ref="C1:C7"/>
    <mergeCell ref="D1:I1"/>
    <mergeCell ref="D2:D7"/>
    <mergeCell ref="E2:E7"/>
    <mergeCell ref="F2:I2"/>
    <mergeCell ref="F3:F7"/>
    <mergeCell ref="G3:I3"/>
    <mergeCell ref="G4:G7"/>
    <mergeCell ref="H4:H7"/>
    <mergeCell ref="I4:I7"/>
    <mergeCell ref="D83:I83"/>
    <mergeCell ref="J1:O2"/>
    <mergeCell ref="D84:I84"/>
    <mergeCell ref="D85:I85"/>
    <mergeCell ref="J3:K3"/>
    <mergeCell ref="L3:M3"/>
    <mergeCell ref="N3:O3"/>
  </mergeCells>
  <pageMargins left="0.70866141732283472" right="0.5118110236220472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2"/>
    </sheetView>
  </sheetViews>
  <sheetFormatPr defaultRowHeight="15" x14ac:dyDescent="0.25"/>
  <cols>
    <col min="3" max="3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2020-08-20T10:11:15Z</dcterms:modified>
</cp:coreProperties>
</file>