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<sst xmlns="http://schemas.openxmlformats.org/spreadsheetml/2006/main" count="9" uniqueCount="9">
  <si>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id</t>
  </si>
  <si>
    <t xml:space="preserve">id_parent</t>
  </si>
  <si>
    <t xml:space="preserve">year</t>
  </si>
  <si>
    <t xml:space="preserve">earnings</t>
  </si>
  <si>
    <t xml:space="preserve">probability</t>
  </si>
  <si>
    <t xml:space="preserve">final_probability</t>
  </si>
  <si>
    <t xml:space="preserve">discount_sum</t>
  </si>
  <si>
    <t xml:space="preserve">final_discount_sum</t>
  </si>
  <si>
    <t xml:space="preserve">final_sum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</si>
</sst>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B7B3CA"/>
        <bgColor rgb="FFCCCCFF"/>
      </patternFill>
    </fill>
    <fill>
      <patternFill patternType="solid">
        <fgColor rgb="FFBBE33D"/>
        <bgColor rgb="FFD4EA6B"/>
      </patternFill>
    </fill>
    <fill>
      <patternFill patternType="solid">
        <fgColor rgb="FFD4EA6B"/>
        <bgColor rgb="FFBBE33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7890625" defaultRowHeight="15" zeroHeight="false" outlineLevelRow="0" outlineLevelCol="0"/>
  <cols>
    <col collapsed="false" customWidth="false" hidden="false" outlineLevel="0" max="1" min="1" style="1" width="12.78"/>
    <col collapsed="false" customWidth="true" hidden="false" outlineLevel="0" max="2" min="2" style="1" width="15.44"/>
    <col collapsed="false" customWidth="false" hidden="false" outlineLevel="0" max="3" min="3" style="2" width="12.78"/>
    <col collapsed="false" customWidth="true" hidden="false" outlineLevel="0" max="4" min="4" style="2" width="15.44"/>
    <col collapsed="false" customWidth="true" hidden="false" outlineLevel="0" max="5" min="5" style="2" width="17.11"/>
    <col collapsed="false" customWidth="true" hidden="false" outlineLevel="0" max="6" min="6" style="2" width="17.89"/>
    <col collapsed="false" customWidth="true" hidden="false" outlineLevel="0" max="7" min="7" style="2" width="20.22"/>
    <col collapsed="false" customWidth="true" hidden="false" outlineLevel="0" max="8" min="8" style="2" width="23.78"/>
    <col collapsed="false" customWidth="true" hidden="false" outlineLevel="0" max="9" min="9" style="2" width="22.44"/>
    <col collapsed="false" customWidth="false" hidden="false" outlineLevel="0" max="960" min="10" style="2" width="12.78"/>
    <col collapsed="false" customWidth="true" hidden="false" outlineLevel="0" max="1024" min="961" style="0" width="9.14"/>
  </cols>
  <sheetData>
    <row r="1" customFormat="false" ht="26.8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="10" customFormat="true" ht="15" hidden="false" customHeight="false" outlineLevel="0" collapsed="false">
      <c r="A2" s="7" t="n">
        <f aca="false">ROW()-1</f>
        <v>1</v>
      </c>
      <c r="B2" s="7"/>
      <c r="C2" s="7" t="n">
        <v>2018</v>
      </c>
      <c r="D2" s="7" t="n">
        <v>100</v>
      </c>
      <c r="E2" s="8" t="n">
        <v>1</v>
      </c>
      <c r="F2" s="8" t="n">
        <f aca="false">E2</f>
        <v>1</v>
      </c>
      <c r="G2" s="8" t="n">
        <f aca="false">D2</f>
        <v>100</v>
      </c>
      <c r="H2" s="8" t="n">
        <f aca="false">G2</f>
        <v>100</v>
      </c>
      <c r="I2" s="9"/>
      <c r="AJY2" s="11"/>
      <c r="AJZ2" s="11"/>
      <c r="AKA2" s="11"/>
      <c r="AKB2" s="11"/>
      <c r="AKC2" s="11"/>
      <c r="AKD2" s="11"/>
      <c r="AKE2" s="11"/>
      <c r="AKF2" s="11"/>
      <c r="AKG2" s="11"/>
      <c r="AKH2" s="11"/>
      <c r="AKI2" s="11"/>
      <c r="AKJ2" s="11"/>
      <c r="AKK2" s="11"/>
      <c r="AKL2" s="11"/>
      <c r="AKM2" s="11"/>
      <c r="AKN2" s="11"/>
      <c r="AKO2" s="11"/>
      <c r="AKP2" s="11"/>
      <c r="AKQ2" s="11"/>
      <c r="AKR2" s="11"/>
      <c r="AKS2" s="11"/>
      <c r="AKT2" s="11"/>
      <c r="AKU2" s="11"/>
      <c r="AKV2" s="11"/>
      <c r="AKW2" s="11"/>
      <c r="AKX2" s="11"/>
      <c r="AKY2" s="11"/>
      <c r="AKZ2" s="11"/>
      <c r="ALA2" s="11"/>
      <c r="ALB2" s="11"/>
      <c r="ALC2" s="11"/>
      <c r="ALD2" s="11"/>
      <c r="ALE2" s="11"/>
      <c r="ALF2" s="11"/>
      <c r="ALG2" s="11"/>
      <c r="ALH2" s="11"/>
      <c r="ALI2" s="11"/>
      <c r="ALJ2" s="11"/>
      <c r="ALK2" s="11"/>
      <c r="ALL2" s="11"/>
      <c r="ALM2" s="11"/>
      <c r="ALN2" s="11"/>
      <c r="ALO2" s="11"/>
      <c r="ALP2" s="11"/>
      <c r="ALQ2" s="11"/>
      <c r="ALR2" s="11"/>
      <c r="ALS2" s="11"/>
      <c r="ALT2" s="11"/>
      <c r="ALU2" s="11"/>
      <c r="ALV2" s="11"/>
      <c r="ALW2" s="11"/>
      <c r="ALX2" s="11"/>
      <c r="ALY2" s="11"/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0"/>
    </row>
    <row r="3" s="16" customFormat="true" ht="15" hidden="false" customHeight="false" outlineLevel="0" collapsed="false">
      <c r="A3" s="12" t="n">
        <f aca="false">ROW()-1</f>
        <v>2</v>
      </c>
      <c r="B3" s="12" t="n">
        <v>1</v>
      </c>
      <c r="C3" s="12" t="n">
        <v>2019</v>
      </c>
      <c r="D3" s="12" t="n">
        <v>200</v>
      </c>
      <c r="E3" s="13" t="n">
        <v>0.1</v>
      </c>
      <c r="F3" s="13" t="n">
        <f aca="false">E3</f>
        <v>0.1</v>
      </c>
      <c r="G3" s="13" t="n">
        <f aca="false">D3*0.85</f>
        <v>170</v>
      </c>
      <c r="H3" s="14" t="n">
        <f aca="false">G3+$H$2</f>
        <v>270</v>
      </c>
      <c r="I3" s="15" t="n">
        <f aca="false">H3*F3</f>
        <v>27</v>
      </c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0"/>
    </row>
    <row r="4" s="16" customFormat="true" ht="15" hidden="false" customHeight="false" outlineLevel="0" collapsed="false">
      <c r="A4" s="12" t="n">
        <f aca="false">ROW()-1</f>
        <v>3</v>
      </c>
      <c r="B4" s="12" t="n">
        <v>1</v>
      </c>
      <c r="C4" s="12" t="n">
        <v>2019</v>
      </c>
      <c r="D4" s="12" t="n">
        <v>120</v>
      </c>
      <c r="E4" s="13" t="n">
        <v>0.4</v>
      </c>
      <c r="F4" s="13" t="n">
        <f aca="false">E4</f>
        <v>0.4</v>
      </c>
      <c r="G4" s="13" t="n">
        <f aca="false">D4*0.85</f>
        <v>102</v>
      </c>
      <c r="H4" s="14" t="n">
        <f aca="false">G4+$H2</f>
        <v>202</v>
      </c>
      <c r="I4" s="15" t="n">
        <f aca="false">H4*F4</f>
        <v>80.8</v>
      </c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0"/>
    </row>
    <row r="5" s="16" customFormat="true" ht="15" hidden="false" customHeight="false" outlineLevel="0" collapsed="false">
      <c r="A5" s="12" t="n">
        <f aca="false">ROW()-1</f>
        <v>4</v>
      </c>
      <c r="B5" s="12" t="n">
        <v>1</v>
      </c>
      <c r="C5" s="12" t="n">
        <v>2019</v>
      </c>
      <c r="D5" s="12" t="n">
        <v>80</v>
      </c>
      <c r="E5" s="13" t="n">
        <v>0.35</v>
      </c>
      <c r="F5" s="13" t="n">
        <f aca="false">E5</f>
        <v>0.35</v>
      </c>
      <c r="G5" s="13" t="n">
        <f aca="false">D5*0.85</f>
        <v>68</v>
      </c>
      <c r="H5" s="14" t="n">
        <f aca="false">G5+$H2</f>
        <v>168</v>
      </c>
      <c r="I5" s="15" t="n">
        <f aca="false">H5*F5</f>
        <v>58.8</v>
      </c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0"/>
    </row>
    <row r="6" s="16" customFormat="true" ht="15" hidden="false" customHeight="false" outlineLevel="0" collapsed="false">
      <c r="A6" s="12" t="n">
        <f aca="false">ROW()-1</f>
        <v>5</v>
      </c>
      <c r="B6" s="12" t="n">
        <v>1</v>
      </c>
      <c r="C6" s="12" t="n">
        <v>2019</v>
      </c>
      <c r="D6" s="12" t="n">
        <v>40</v>
      </c>
      <c r="E6" s="13" t="n">
        <v>0.15</v>
      </c>
      <c r="F6" s="13" t="n">
        <f aca="false">E6</f>
        <v>0.15</v>
      </c>
      <c r="G6" s="13" t="n">
        <f aca="false">D6*0.85</f>
        <v>34</v>
      </c>
      <c r="H6" s="14" t="n">
        <f aca="false">G6+$H$2</f>
        <v>134</v>
      </c>
      <c r="I6" s="15" t="n">
        <f aca="false">H6*F6</f>
        <v>20.1</v>
      </c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0"/>
    </row>
    <row r="7" s="22" customFormat="true" ht="15" hidden="false" customHeight="false" outlineLevel="0" collapsed="false">
      <c r="A7" s="18" t="n">
        <f aca="false">ROW()-1</f>
        <v>6</v>
      </c>
      <c r="B7" s="18" t="n">
        <v>2</v>
      </c>
      <c r="C7" s="18" t="n">
        <v>2020</v>
      </c>
      <c r="D7" s="18" t="n">
        <v>300</v>
      </c>
      <c r="E7" s="19" t="n">
        <v>0.7</v>
      </c>
      <c r="F7" s="19" t="n">
        <f aca="false">$E$3*E7</f>
        <v>0.07</v>
      </c>
      <c r="G7" s="20" t="n">
        <f aca="false">D7*0.85*0.85</f>
        <v>216.75</v>
      </c>
      <c r="H7" s="20" t="n">
        <f aca="false">$H$2+$H$3+G7</f>
        <v>586.75</v>
      </c>
      <c r="I7" s="21" t="n">
        <f aca="false">H7*F7</f>
        <v>41.0725</v>
      </c>
      <c r="AJY7" s="23"/>
      <c r="AJZ7" s="23"/>
      <c r="AKA7" s="23"/>
      <c r="AKB7" s="23"/>
      <c r="AKC7" s="23"/>
      <c r="AKD7" s="23"/>
      <c r="AKE7" s="23"/>
      <c r="AKF7" s="23"/>
      <c r="AKG7" s="23"/>
      <c r="AKH7" s="23"/>
      <c r="AKI7" s="23"/>
      <c r="AKJ7" s="23"/>
      <c r="AKK7" s="23"/>
      <c r="AKL7" s="23"/>
      <c r="AKM7" s="23"/>
      <c r="AKN7" s="23"/>
      <c r="AKO7" s="23"/>
      <c r="AKP7" s="23"/>
      <c r="AKQ7" s="23"/>
      <c r="AKR7" s="23"/>
      <c r="AKS7" s="23"/>
      <c r="AKT7" s="23"/>
      <c r="AKU7" s="23"/>
      <c r="AKV7" s="23"/>
      <c r="AKW7" s="23"/>
      <c r="AKX7" s="23"/>
      <c r="AKY7" s="23"/>
      <c r="AKZ7" s="23"/>
      <c r="ALA7" s="23"/>
      <c r="ALB7" s="23"/>
      <c r="ALC7" s="23"/>
      <c r="ALD7" s="23"/>
      <c r="ALE7" s="23"/>
      <c r="ALF7" s="23"/>
      <c r="ALG7" s="23"/>
      <c r="ALH7" s="23"/>
      <c r="ALI7" s="23"/>
      <c r="ALJ7" s="23"/>
      <c r="ALK7" s="23"/>
      <c r="ALL7" s="23"/>
      <c r="ALM7" s="23"/>
      <c r="ALN7" s="23"/>
      <c r="ALO7" s="23"/>
      <c r="ALP7" s="23"/>
      <c r="ALQ7" s="23"/>
      <c r="ALR7" s="23"/>
      <c r="ALS7" s="23"/>
      <c r="ALT7" s="23"/>
      <c r="ALU7" s="23"/>
      <c r="ALV7" s="23"/>
      <c r="ALW7" s="23"/>
      <c r="ALX7" s="23"/>
      <c r="ALY7" s="23"/>
      <c r="ALZ7" s="23"/>
      <c r="AMA7" s="23"/>
      <c r="AMB7" s="23"/>
      <c r="AMC7" s="23"/>
      <c r="AMD7" s="23"/>
      <c r="AME7" s="23"/>
      <c r="AMF7" s="23"/>
      <c r="AMG7" s="23"/>
      <c r="AMH7" s="23"/>
      <c r="AMI7" s="23"/>
      <c r="AMJ7" s="0"/>
    </row>
    <row r="8" s="22" customFormat="true" ht="15" hidden="false" customHeight="false" outlineLevel="0" collapsed="false">
      <c r="A8" s="18" t="n">
        <f aca="false">ROW()-1</f>
        <v>7</v>
      </c>
      <c r="B8" s="18" t="n">
        <v>2</v>
      </c>
      <c r="C8" s="18" t="n">
        <v>2020</v>
      </c>
      <c r="D8" s="18" t="n">
        <v>200</v>
      </c>
      <c r="E8" s="19" t="n">
        <v>0.1</v>
      </c>
      <c r="F8" s="19" t="n">
        <f aca="false">$E$3*E8</f>
        <v>0.01</v>
      </c>
      <c r="G8" s="20" t="n">
        <f aca="false">D8*0.85*0.85</f>
        <v>144.5</v>
      </c>
      <c r="H8" s="20" t="n">
        <f aca="false">$H$2+$H$3+G8</f>
        <v>514.5</v>
      </c>
      <c r="I8" s="21" t="n">
        <f aca="false">H8*F8</f>
        <v>5.145</v>
      </c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  <c r="AMC8" s="23"/>
      <c r="AMD8" s="23"/>
      <c r="AME8" s="23"/>
      <c r="AMF8" s="23"/>
      <c r="AMG8" s="23"/>
      <c r="AMH8" s="23"/>
      <c r="AMI8" s="23"/>
      <c r="AMJ8" s="0"/>
    </row>
    <row r="9" s="22" customFormat="true" ht="15" hidden="false" customHeight="false" outlineLevel="0" collapsed="false">
      <c r="A9" s="18" t="n">
        <f aca="false">ROW()-1</f>
        <v>8</v>
      </c>
      <c r="B9" s="18" t="n">
        <v>2</v>
      </c>
      <c r="C9" s="18" t="n">
        <v>2020</v>
      </c>
      <c r="D9" s="18" t="n">
        <v>140</v>
      </c>
      <c r="E9" s="19" t="n">
        <v>0.2</v>
      </c>
      <c r="F9" s="19" t="n">
        <f aca="false">$E$3*E9</f>
        <v>0.02</v>
      </c>
      <c r="G9" s="20" t="n">
        <f aca="false">D9*0.85*0.85</f>
        <v>101.15</v>
      </c>
      <c r="H9" s="20" t="n">
        <f aca="false">$H$2+$H$3+G9</f>
        <v>471.15</v>
      </c>
      <c r="I9" s="21" t="n">
        <f aca="false">H9*F9</f>
        <v>9.423</v>
      </c>
      <c r="AJY9" s="23"/>
      <c r="AJZ9" s="23"/>
      <c r="AKA9" s="23"/>
      <c r="AKB9" s="23"/>
      <c r="AKC9" s="23"/>
      <c r="AKD9" s="23"/>
      <c r="AKE9" s="23"/>
      <c r="AKF9" s="23"/>
      <c r="AKG9" s="23"/>
      <c r="AKH9" s="23"/>
      <c r="AKI9" s="23"/>
      <c r="AKJ9" s="23"/>
      <c r="AKK9" s="23"/>
      <c r="AKL9" s="23"/>
      <c r="AKM9" s="23"/>
      <c r="AKN9" s="23"/>
      <c r="AKO9" s="23"/>
      <c r="AKP9" s="23"/>
      <c r="AKQ9" s="23"/>
      <c r="AKR9" s="23"/>
      <c r="AKS9" s="23"/>
      <c r="AKT9" s="23"/>
      <c r="AKU9" s="23"/>
      <c r="AKV9" s="23"/>
      <c r="AKW9" s="23"/>
      <c r="AKX9" s="23"/>
      <c r="AKY9" s="23"/>
      <c r="AKZ9" s="23"/>
      <c r="ALA9" s="23"/>
      <c r="ALB9" s="23"/>
      <c r="ALC9" s="23"/>
      <c r="ALD9" s="23"/>
      <c r="ALE9" s="23"/>
      <c r="ALF9" s="23"/>
      <c r="ALG9" s="23"/>
      <c r="ALH9" s="23"/>
      <c r="ALI9" s="23"/>
      <c r="ALJ9" s="23"/>
      <c r="ALK9" s="23"/>
      <c r="ALL9" s="23"/>
      <c r="ALM9" s="23"/>
      <c r="ALN9" s="23"/>
      <c r="ALO9" s="23"/>
      <c r="ALP9" s="23"/>
      <c r="ALQ9" s="23"/>
      <c r="ALR9" s="23"/>
      <c r="ALS9" s="23"/>
      <c r="ALT9" s="23"/>
      <c r="ALU9" s="23"/>
      <c r="ALV9" s="23"/>
      <c r="ALW9" s="23"/>
      <c r="ALX9" s="23"/>
      <c r="ALY9" s="23"/>
      <c r="ALZ9" s="23"/>
      <c r="AMA9" s="23"/>
      <c r="AMB9" s="23"/>
      <c r="AMC9" s="23"/>
      <c r="AMD9" s="23"/>
      <c r="AME9" s="23"/>
      <c r="AMF9" s="23"/>
      <c r="AMG9" s="23"/>
      <c r="AMH9" s="23"/>
      <c r="AMI9" s="23"/>
      <c r="AMJ9" s="0"/>
    </row>
    <row r="10" s="22" customFormat="true" ht="15" hidden="false" customHeight="false" outlineLevel="0" collapsed="false">
      <c r="A10" s="18" t="n">
        <f aca="false">ROW()-1</f>
        <v>9</v>
      </c>
      <c r="B10" s="18" t="n">
        <v>3</v>
      </c>
      <c r="C10" s="18" t="n">
        <v>2020</v>
      </c>
      <c r="D10" s="18" t="n">
        <v>160</v>
      </c>
      <c r="E10" s="19" t="n">
        <v>0.1</v>
      </c>
      <c r="F10" s="19" t="n">
        <f aca="false">$E$4*E10</f>
        <v>0.04</v>
      </c>
      <c r="G10" s="20" t="n">
        <f aca="false">D10*0.85*0.85</f>
        <v>115.6</v>
      </c>
      <c r="H10" s="20" t="n">
        <f aca="false">$H$2+$H$4+G10</f>
        <v>417.6</v>
      </c>
      <c r="I10" s="21" t="n">
        <f aca="false">H10*F10</f>
        <v>16.704</v>
      </c>
      <c r="AJY10" s="23"/>
      <c r="AJZ10" s="23"/>
      <c r="AKA10" s="23"/>
      <c r="AKB10" s="23"/>
      <c r="AKC10" s="23"/>
      <c r="AKD10" s="23"/>
      <c r="AKE10" s="23"/>
      <c r="AKF10" s="23"/>
      <c r="AKG10" s="23"/>
      <c r="AKH10" s="23"/>
      <c r="AKI10" s="23"/>
      <c r="AKJ10" s="23"/>
      <c r="AKK10" s="23"/>
      <c r="AKL10" s="23"/>
      <c r="AKM10" s="23"/>
      <c r="AKN10" s="23"/>
      <c r="AKO10" s="23"/>
      <c r="AKP10" s="23"/>
      <c r="AKQ10" s="23"/>
      <c r="AKR10" s="23"/>
      <c r="AKS10" s="23"/>
      <c r="AKT10" s="23"/>
      <c r="AKU10" s="23"/>
      <c r="AKV10" s="23"/>
      <c r="AKW10" s="23"/>
      <c r="AKX10" s="23"/>
      <c r="AKY10" s="23"/>
      <c r="AKZ10" s="23"/>
      <c r="ALA10" s="23"/>
      <c r="ALB10" s="23"/>
      <c r="ALC10" s="23"/>
      <c r="ALD10" s="23"/>
      <c r="ALE10" s="23"/>
      <c r="ALF10" s="23"/>
      <c r="ALG10" s="23"/>
      <c r="ALH10" s="23"/>
      <c r="ALI10" s="23"/>
      <c r="ALJ10" s="23"/>
      <c r="ALK10" s="23"/>
      <c r="ALL10" s="23"/>
      <c r="ALM10" s="23"/>
      <c r="ALN10" s="23"/>
      <c r="ALO10" s="23"/>
      <c r="ALP10" s="23"/>
      <c r="ALQ10" s="23"/>
      <c r="ALR10" s="23"/>
      <c r="ALS10" s="23"/>
      <c r="ALT10" s="23"/>
      <c r="ALU10" s="23"/>
      <c r="ALV10" s="23"/>
      <c r="ALW10" s="23"/>
      <c r="ALX10" s="23"/>
      <c r="ALY10" s="23"/>
      <c r="ALZ10" s="23"/>
      <c r="AMA10" s="23"/>
      <c r="AMB10" s="23"/>
      <c r="AMC10" s="23"/>
      <c r="AMD10" s="23"/>
      <c r="AME10" s="23"/>
      <c r="AMF10" s="23"/>
      <c r="AMG10" s="23"/>
      <c r="AMH10" s="23"/>
      <c r="AMI10" s="23"/>
      <c r="AMJ10" s="0"/>
    </row>
    <row r="11" s="22" customFormat="true" ht="15" hidden="false" customHeight="false" outlineLevel="0" collapsed="false">
      <c r="A11" s="18" t="n">
        <f aca="false">ROW()-1</f>
        <v>10</v>
      </c>
      <c r="B11" s="18" t="n">
        <v>3</v>
      </c>
      <c r="C11" s="18" t="n">
        <v>2020</v>
      </c>
      <c r="D11" s="18" t="n">
        <v>300</v>
      </c>
      <c r="E11" s="19" t="n">
        <v>0.7</v>
      </c>
      <c r="F11" s="19" t="n">
        <f aca="false">$E$4*E11</f>
        <v>0.28</v>
      </c>
      <c r="G11" s="20" t="n">
        <f aca="false">D11*0.85*0.85</f>
        <v>216.75</v>
      </c>
      <c r="H11" s="20" t="n">
        <f aca="false">$H$2+$H$4+G11</f>
        <v>518.75</v>
      </c>
      <c r="I11" s="21" t="n">
        <f aca="false">H11*F11</f>
        <v>145.25</v>
      </c>
      <c r="AJY11" s="23"/>
      <c r="AJZ11" s="23"/>
      <c r="AKA11" s="23"/>
      <c r="AKB11" s="23"/>
      <c r="AKC11" s="23"/>
      <c r="AKD11" s="23"/>
      <c r="AKE11" s="23"/>
      <c r="AKF11" s="23"/>
      <c r="AKG11" s="23"/>
      <c r="AKH11" s="23"/>
      <c r="AKI11" s="23"/>
      <c r="AKJ11" s="23"/>
      <c r="AKK11" s="23"/>
      <c r="AKL11" s="23"/>
      <c r="AKM11" s="23"/>
      <c r="AKN11" s="23"/>
      <c r="AKO11" s="23"/>
      <c r="AKP11" s="23"/>
      <c r="AKQ11" s="23"/>
      <c r="AKR11" s="23"/>
      <c r="AKS11" s="23"/>
      <c r="AKT11" s="23"/>
      <c r="AKU11" s="23"/>
      <c r="AKV11" s="23"/>
      <c r="AKW11" s="23"/>
      <c r="AKX11" s="23"/>
      <c r="AKY11" s="23"/>
      <c r="AKZ11" s="23"/>
      <c r="ALA11" s="23"/>
      <c r="ALB11" s="23"/>
      <c r="ALC11" s="23"/>
      <c r="ALD11" s="23"/>
      <c r="ALE11" s="23"/>
      <c r="ALF11" s="23"/>
      <c r="ALG11" s="23"/>
      <c r="ALH11" s="23"/>
      <c r="ALI11" s="23"/>
      <c r="ALJ11" s="23"/>
      <c r="ALK11" s="23"/>
      <c r="ALL11" s="23"/>
      <c r="ALM11" s="23"/>
      <c r="ALN11" s="23"/>
      <c r="ALO11" s="23"/>
      <c r="ALP11" s="23"/>
      <c r="ALQ11" s="23"/>
      <c r="ALR11" s="23"/>
      <c r="ALS11" s="23"/>
      <c r="ALT11" s="23"/>
      <c r="ALU11" s="23"/>
      <c r="ALV11" s="23"/>
      <c r="ALW11" s="23"/>
      <c r="ALX11" s="23"/>
      <c r="ALY11" s="23"/>
      <c r="ALZ11" s="23"/>
      <c r="AMA11" s="23"/>
      <c r="AMB11" s="23"/>
      <c r="AMC11" s="23"/>
      <c r="AMD11" s="23"/>
      <c r="AME11" s="23"/>
      <c r="AMF11" s="23"/>
      <c r="AMG11" s="23"/>
      <c r="AMH11" s="23"/>
      <c r="AMI11" s="23"/>
      <c r="AMJ11" s="0"/>
    </row>
    <row r="12" s="22" customFormat="true" ht="15" hidden="false" customHeight="false" outlineLevel="0" collapsed="false">
      <c r="A12" s="18" t="n">
        <f aca="false">ROW()-1</f>
        <v>11</v>
      </c>
      <c r="B12" s="18" t="n">
        <v>3</v>
      </c>
      <c r="C12" s="18" t="n">
        <v>2020</v>
      </c>
      <c r="D12" s="18" t="n">
        <v>90</v>
      </c>
      <c r="E12" s="19" t="n">
        <v>0.1</v>
      </c>
      <c r="F12" s="19" t="n">
        <f aca="false">$E$4*E12</f>
        <v>0.04</v>
      </c>
      <c r="G12" s="20" t="n">
        <f aca="false">D12*0.85*0.85</f>
        <v>65.025</v>
      </c>
      <c r="H12" s="20" t="n">
        <f aca="false">$H$2+$H$4+G12</f>
        <v>367.025</v>
      </c>
      <c r="I12" s="21" t="n">
        <f aca="false">H12*F12</f>
        <v>14.681</v>
      </c>
      <c r="AJY12" s="23"/>
      <c r="AJZ12" s="23"/>
      <c r="AKA12" s="23"/>
      <c r="AKB12" s="23"/>
      <c r="AKC12" s="23"/>
      <c r="AKD12" s="23"/>
      <c r="AKE12" s="23"/>
      <c r="AKF12" s="23"/>
      <c r="AKG12" s="23"/>
      <c r="AKH12" s="23"/>
      <c r="AKI12" s="23"/>
      <c r="AKJ12" s="23"/>
      <c r="AKK12" s="23"/>
      <c r="AKL12" s="23"/>
      <c r="AKM12" s="23"/>
      <c r="AKN12" s="23"/>
      <c r="AKO12" s="23"/>
      <c r="AKP12" s="23"/>
      <c r="AKQ12" s="23"/>
      <c r="AKR12" s="23"/>
      <c r="AKS12" s="23"/>
      <c r="AKT12" s="23"/>
      <c r="AKU12" s="23"/>
      <c r="AKV12" s="23"/>
      <c r="AKW12" s="23"/>
      <c r="AKX12" s="23"/>
      <c r="AKY12" s="23"/>
      <c r="AKZ12" s="23"/>
      <c r="ALA12" s="23"/>
      <c r="ALB12" s="23"/>
      <c r="ALC12" s="23"/>
      <c r="ALD12" s="23"/>
      <c r="ALE12" s="23"/>
      <c r="ALF12" s="23"/>
      <c r="ALG12" s="23"/>
      <c r="ALH12" s="23"/>
      <c r="ALI12" s="23"/>
      <c r="ALJ12" s="23"/>
      <c r="ALK12" s="23"/>
      <c r="ALL12" s="23"/>
      <c r="ALM12" s="23"/>
      <c r="ALN12" s="23"/>
      <c r="ALO12" s="23"/>
      <c r="ALP12" s="23"/>
      <c r="ALQ12" s="23"/>
      <c r="ALR12" s="23"/>
      <c r="ALS12" s="23"/>
      <c r="ALT12" s="23"/>
      <c r="ALU12" s="23"/>
      <c r="ALV12" s="23"/>
      <c r="ALW12" s="23"/>
      <c r="ALX12" s="23"/>
      <c r="ALY12" s="23"/>
      <c r="ALZ12" s="23"/>
      <c r="AMA12" s="23"/>
      <c r="AMB12" s="23"/>
      <c r="AMC12" s="23"/>
      <c r="AMD12" s="23"/>
      <c r="AME12" s="23"/>
      <c r="AMF12" s="23"/>
      <c r="AMG12" s="23"/>
      <c r="AMH12" s="23"/>
      <c r="AMI12" s="23"/>
      <c r="AMJ12" s="0"/>
    </row>
    <row r="13" s="22" customFormat="true" ht="15" hidden="false" customHeight="false" outlineLevel="0" collapsed="false">
      <c r="A13" s="18" t="n">
        <f aca="false">ROW()-1</f>
        <v>12</v>
      </c>
      <c r="B13" s="18" t="n">
        <v>3</v>
      </c>
      <c r="C13" s="18" t="n">
        <v>2020</v>
      </c>
      <c r="D13" s="18" t="n">
        <v>60</v>
      </c>
      <c r="E13" s="19" t="n">
        <v>0.1</v>
      </c>
      <c r="F13" s="19" t="n">
        <f aca="false">$E$4*E13</f>
        <v>0.04</v>
      </c>
      <c r="G13" s="20" t="n">
        <f aca="false">D13*0.85*0.85</f>
        <v>43.35</v>
      </c>
      <c r="H13" s="20" t="n">
        <f aca="false">$H$2+$H$4+G13</f>
        <v>345.35</v>
      </c>
      <c r="I13" s="21" t="n">
        <f aca="false">H13*F13</f>
        <v>13.814</v>
      </c>
      <c r="AJY13" s="23"/>
      <c r="AJZ13" s="23"/>
      <c r="AKA13" s="23"/>
      <c r="AKB13" s="23"/>
      <c r="AKC13" s="23"/>
      <c r="AKD13" s="23"/>
      <c r="AKE13" s="23"/>
      <c r="AKF13" s="23"/>
      <c r="AKG13" s="23"/>
      <c r="AKH13" s="23"/>
      <c r="AKI13" s="23"/>
      <c r="AKJ13" s="23"/>
      <c r="AKK13" s="23"/>
      <c r="AKL13" s="23"/>
      <c r="AKM13" s="23"/>
      <c r="AKN13" s="23"/>
      <c r="AKO13" s="23"/>
      <c r="AKP13" s="23"/>
      <c r="AKQ13" s="23"/>
      <c r="AKR13" s="23"/>
      <c r="AKS13" s="23"/>
      <c r="AKT13" s="23"/>
      <c r="AKU13" s="23"/>
      <c r="AKV13" s="23"/>
      <c r="AKW13" s="23"/>
      <c r="AKX13" s="23"/>
      <c r="AKY13" s="23"/>
      <c r="AKZ13" s="23"/>
      <c r="ALA13" s="23"/>
      <c r="ALB13" s="23"/>
      <c r="ALC13" s="23"/>
      <c r="ALD13" s="23"/>
      <c r="ALE13" s="23"/>
      <c r="ALF13" s="23"/>
      <c r="ALG13" s="23"/>
      <c r="ALH13" s="23"/>
      <c r="ALI13" s="23"/>
      <c r="ALJ13" s="23"/>
      <c r="ALK13" s="23"/>
      <c r="ALL13" s="23"/>
      <c r="ALM13" s="23"/>
      <c r="ALN13" s="23"/>
      <c r="ALO13" s="23"/>
      <c r="ALP13" s="23"/>
      <c r="ALQ13" s="23"/>
      <c r="ALR13" s="23"/>
      <c r="ALS13" s="23"/>
      <c r="ALT13" s="23"/>
      <c r="ALU13" s="23"/>
      <c r="ALV13" s="23"/>
      <c r="ALW13" s="23"/>
      <c r="ALX13" s="23"/>
      <c r="ALY13" s="23"/>
      <c r="ALZ13" s="23"/>
      <c r="AMA13" s="23"/>
      <c r="AMB13" s="23"/>
      <c r="AMC13" s="23"/>
      <c r="AMD13" s="23"/>
      <c r="AME13" s="23"/>
      <c r="AMF13" s="23"/>
      <c r="AMG13" s="23"/>
      <c r="AMH13" s="23"/>
      <c r="AMI13" s="23"/>
      <c r="AMJ13" s="0"/>
    </row>
    <row r="14" s="22" customFormat="true" ht="15" hidden="false" customHeight="false" outlineLevel="0" collapsed="false">
      <c r="A14" s="18" t="n">
        <f aca="false">ROW()-1</f>
        <v>13</v>
      </c>
      <c r="B14" s="18" t="n">
        <v>4</v>
      </c>
      <c r="C14" s="18" t="n">
        <v>2020</v>
      </c>
      <c r="D14" s="18" t="n">
        <v>100</v>
      </c>
      <c r="E14" s="19" t="n">
        <v>0.4</v>
      </c>
      <c r="F14" s="19" t="n">
        <f aca="false">$E$5*E14</f>
        <v>0.14</v>
      </c>
      <c r="G14" s="20" t="n">
        <f aca="false">D14*0.85*0.85</f>
        <v>72.25</v>
      </c>
      <c r="H14" s="20" t="n">
        <f aca="false">$H$2+$H$5+G14</f>
        <v>340.25</v>
      </c>
      <c r="I14" s="21" t="n">
        <f aca="false">H14*F14</f>
        <v>47.635</v>
      </c>
      <c r="AJY14" s="23"/>
      <c r="AJZ14" s="23"/>
      <c r="AKA14" s="23"/>
      <c r="AKB14" s="23"/>
      <c r="AKC14" s="23"/>
      <c r="AKD14" s="23"/>
      <c r="AKE14" s="23"/>
      <c r="AKF14" s="23"/>
      <c r="AKG14" s="23"/>
      <c r="AKH14" s="23"/>
      <c r="AKI14" s="23"/>
      <c r="AKJ14" s="23"/>
      <c r="AKK14" s="23"/>
      <c r="AKL14" s="23"/>
      <c r="AKM14" s="23"/>
      <c r="AKN14" s="23"/>
      <c r="AKO14" s="23"/>
      <c r="AKP14" s="23"/>
      <c r="AKQ14" s="23"/>
      <c r="AKR14" s="23"/>
      <c r="AKS14" s="23"/>
      <c r="AKT14" s="23"/>
      <c r="AKU14" s="23"/>
      <c r="AKV14" s="23"/>
      <c r="AKW14" s="23"/>
      <c r="AKX14" s="23"/>
      <c r="AKY14" s="23"/>
      <c r="AKZ14" s="23"/>
      <c r="ALA14" s="23"/>
      <c r="ALB14" s="23"/>
      <c r="ALC14" s="23"/>
      <c r="ALD14" s="23"/>
      <c r="ALE14" s="23"/>
      <c r="ALF14" s="23"/>
      <c r="ALG14" s="23"/>
      <c r="ALH14" s="23"/>
      <c r="ALI14" s="23"/>
      <c r="ALJ14" s="23"/>
      <c r="ALK14" s="23"/>
      <c r="ALL14" s="23"/>
      <c r="ALM14" s="23"/>
      <c r="ALN14" s="23"/>
      <c r="ALO14" s="23"/>
      <c r="ALP14" s="23"/>
      <c r="ALQ14" s="23"/>
      <c r="ALR14" s="23"/>
      <c r="ALS14" s="23"/>
      <c r="ALT14" s="23"/>
      <c r="ALU14" s="23"/>
      <c r="ALV14" s="23"/>
      <c r="ALW14" s="23"/>
      <c r="ALX14" s="23"/>
      <c r="ALY14" s="23"/>
      <c r="ALZ14" s="23"/>
      <c r="AMA14" s="23"/>
      <c r="AMB14" s="23"/>
      <c r="AMC14" s="23"/>
      <c r="AMD14" s="23"/>
      <c r="AME14" s="23"/>
      <c r="AMF14" s="23"/>
      <c r="AMG14" s="23"/>
      <c r="AMH14" s="23"/>
      <c r="AMI14" s="23"/>
      <c r="AMJ14" s="0"/>
    </row>
    <row r="15" s="22" customFormat="true" ht="15" hidden="false" customHeight="false" outlineLevel="0" collapsed="false">
      <c r="A15" s="18" t="n">
        <f aca="false">ROW()-1</f>
        <v>14</v>
      </c>
      <c r="B15" s="18" t="n">
        <v>4</v>
      </c>
      <c r="C15" s="18" t="n">
        <v>2020</v>
      </c>
      <c r="D15" s="18" t="n">
        <v>80</v>
      </c>
      <c r="E15" s="19" t="n">
        <v>0.4</v>
      </c>
      <c r="F15" s="19" t="n">
        <f aca="false">$E$5*E15</f>
        <v>0.14</v>
      </c>
      <c r="G15" s="20" t="n">
        <f aca="false">D15*0.85*0.85</f>
        <v>57.8</v>
      </c>
      <c r="H15" s="20" t="n">
        <f aca="false">$H$2+$H$5+G15</f>
        <v>325.8</v>
      </c>
      <c r="I15" s="21" t="n">
        <f aca="false">H15*F15</f>
        <v>45.612</v>
      </c>
      <c r="AJY15" s="23"/>
      <c r="AJZ15" s="23"/>
      <c r="AKA15" s="23"/>
      <c r="AKB15" s="23"/>
      <c r="AKC15" s="23"/>
      <c r="AKD15" s="23"/>
      <c r="AKE15" s="23"/>
      <c r="AKF15" s="23"/>
      <c r="AKG15" s="23"/>
      <c r="AKH15" s="23"/>
      <c r="AKI15" s="23"/>
      <c r="AKJ15" s="23"/>
      <c r="AKK15" s="23"/>
      <c r="AKL15" s="23"/>
      <c r="AKM15" s="23"/>
      <c r="AKN15" s="23"/>
      <c r="AKO15" s="23"/>
      <c r="AKP15" s="23"/>
      <c r="AKQ15" s="23"/>
      <c r="AKR15" s="23"/>
      <c r="AKS15" s="23"/>
      <c r="AKT15" s="23"/>
      <c r="AKU15" s="23"/>
      <c r="AKV15" s="23"/>
      <c r="AKW15" s="23"/>
      <c r="AKX15" s="23"/>
      <c r="AKY15" s="23"/>
      <c r="AKZ15" s="23"/>
      <c r="ALA15" s="23"/>
      <c r="ALB15" s="23"/>
      <c r="ALC15" s="23"/>
      <c r="ALD15" s="23"/>
      <c r="ALE15" s="23"/>
      <c r="ALF15" s="23"/>
      <c r="ALG15" s="23"/>
      <c r="ALH15" s="23"/>
      <c r="ALI15" s="23"/>
      <c r="ALJ15" s="23"/>
      <c r="ALK15" s="23"/>
      <c r="ALL15" s="23"/>
      <c r="ALM15" s="23"/>
      <c r="ALN15" s="23"/>
      <c r="ALO15" s="23"/>
      <c r="ALP15" s="23"/>
      <c r="ALQ15" s="23"/>
      <c r="ALR15" s="23"/>
      <c r="ALS15" s="23"/>
      <c r="ALT15" s="23"/>
      <c r="ALU15" s="23"/>
      <c r="ALV15" s="23"/>
      <c r="ALW15" s="23"/>
      <c r="ALX15" s="23"/>
      <c r="ALY15" s="23"/>
      <c r="ALZ15" s="23"/>
      <c r="AMA15" s="23"/>
      <c r="AMB15" s="23"/>
      <c r="AMC15" s="23"/>
      <c r="AMD15" s="23"/>
      <c r="AME15" s="23"/>
      <c r="AMF15" s="23"/>
      <c r="AMG15" s="23"/>
      <c r="AMH15" s="23"/>
      <c r="AMI15" s="23"/>
      <c r="AMJ15" s="0"/>
    </row>
    <row r="16" s="22" customFormat="true" ht="15" hidden="false" customHeight="false" outlineLevel="0" collapsed="false">
      <c r="A16" s="18" t="n">
        <f aca="false">ROW()-1</f>
        <v>15</v>
      </c>
      <c r="B16" s="18" t="n">
        <v>4</v>
      </c>
      <c r="C16" s="18" t="n">
        <v>2020</v>
      </c>
      <c r="D16" s="18" t="n">
        <v>40</v>
      </c>
      <c r="E16" s="19" t="n">
        <v>0.2</v>
      </c>
      <c r="F16" s="19" t="n">
        <f aca="false">$E$5*E16</f>
        <v>0.07</v>
      </c>
      <c r="G16" s="20" t="n">
        <f aca="false">D16*0.85*0.85</f>
        <v>28.9</v>
      </c>
      <c r="H16" s="20" t="n">
        <f aca="false">$H$2+$H$5+G16</f>
        <v>296.9</v>
      </c>
      <c r="I16" s="21" t="n">
        <f aca="false">H16*F16</f>
        <v>20.783</v>
      </c>
      <c r="AJY16" s="23"/>
      <c r="AJZ16" s="23"/>
      <c r="AKA16" s="23"/>
      <c r="AKB16" s="23"/>
      <c r="AKC16" s="23"/>
      <c r="AKD16" s="23"/>
      <c r="AKE16" s="23"/>
      <c r="AKF16" s="23"/>
      <c r="AKG16" s="23"/>
      <c r="AKH16" s="23"/>
      <c r="AKI16" s="23"/>
      <c r="AKJ16" s="23"/>
      <c r="AKK16" s="23"/>
      <c r="AKL16" s="23"/>
      <c r="AKM16" s="23"/>
      <c r="AKN16" s="23"/>
      <c r="AKO16" s="23"/>
      <c r="AKP16" s="23"/>
      <c r="AKQ16" s="23"/>
      <c r="AKR16" s="23"/>
      <c r="AKS16" s="23"/>
      <c r="AKT16" s="23"/>
      <c r="AKU16" s="23"/>
      <c r="AKV16" s="23"/>
      <c r="AKW16" s="23"/>
      <c r="AKX16" s="23"/>
      <c r="AKY16" s="23"/>
      <c r="AKZ16" s="23"/>
      <c r="ALA16" s="23"/>
      <c r="ALB16" s="23"/>
      <c r="ALC16" s="23"/>
      <c r="ALD16" s="23"/>
      <c r="ALE16" s="23"/>
      <c r="ALF16" s="23"/>
      <c r="ALG16" s="23"/>
      <c r="ALH16" s="23"/>
      <c r="ALI16" s="23"/>
      <c r="ALJ16" s="23"/>
      <c r="ALK16" s="23"/>
      <c r="ALL16" s="23"/>
      <c r="ALM16" s="23"/>
      <c r="ALN16" s="23"/>
      <c r="ALO16" s="23"/>
      <c r="ALP16" s="23"/>
      <c r="ALQ16" s="23"/>
      <c r="ALR16" s="23"/>
      <c r="ALS16" s="23"/>
      <c r="ALT16" s="23"/>
      <c r="ALU16" s="23"/>
      <c r="ALV16" s="23"/>
      <c r="ALW16" s="23"/>
      <c r="ALX16" s="23"/>
      <c r="ALY16" s="23"/>
      <c r="ALZ16" s="23"/>
      <c r="AMA16" s="23"/>
      <c r="AMB16" s="23"/>
      <c r="AMC16" s="23"/>
      <c r="AMD16" s="23"/>
      <c r="AME16" s="23"/>
      <c r="AMF16" s="23"/>
      <c r="AMG16" s="23"/>
      <c r="AMH16" s="23"/>
      <c r="AMI16" s="23"/>
      <c r="AMJ16" s="0"/>
    </row>
    <row r="17" s="22" customFormat="true" ht="15" hidden="false" customHeight="false" outlineLevel="0" collapsed="false">
      <c r="A17" s="18" t="n">
        <f aca="false">ROW()-1</f>
        <v>16</v>
      </c>
      <c r="B17" s="18" t="n">
        <v>5</v>
      </c>
      <c r="C17" s="18" t="n">
        <v>2020</v>
      </c>
      <c r="D17" s="18" t="n">
        <v>50</v>
      </c>
      <c r="E17" s="19" t="n">
        <v>0.3</v>
      </c>
      <c r="F17" s="19" t="n">
        <f aca="false">$E$6*E17</f>
        <v>0.045</v>
      </c>
      <c r="G17" s="20" t="n">
        <f aca="false">D17*0.85*0.85</f>
        <v>36.125</v>
      </c>
      <c r="H17" s="20" t="n">
        <f aca="false">$H$2+$H$6+G17</f>
        <v>270.125</v>
      </c>
      <c r="I17" s="21" t="n">
        <f aca="false">H17*F17</f>
        <v>12.155625</v>
      </c>
      <c r="AJY17" s="23"/>
      <c r="AJZ17" s="23"/>
      <c r="AKA17" s="23"/>
      <c r="AKB17" s="23"/>
      <c r="AKC17" s="23"/>
      <c r="AKD17" s="23"/>
      <c r="AKE17" s="23"/>
      <c r="AKF17" s="23"/>
      <c r="AKG17" s="23"/>
      <c r="AKH17" s="23"/>
      <c r="AKI17" s="23"/>
      <c r="AKJ17" s="23"/>
      <c r="AKK17" s="23"/>
      <c r="AKL17" s="23"/>
      <c r="AKM17" s="23"/>
      <c r="AKN17" s="23"/>
      <c r="AKO17" s="23"/>
      <c r="AKP17" s="23"/>
      <c r="AKQ17" s="23"/>
      <c r="AKR17" s="23"/>
      <c r="AKS17" s="23"/>
      <c r="AKT17" s="23"/>
      <c r="AKU17" s="23"/>
      <c r="AKV17" s="23"/>
      <c r="AKW17" s="23"/>
      <c r="AKX17" s="23"/>
      <c r="AKY17" s="23"/>
      <c r="AKZ17" s="23"/>
      <c r="ALA17" s="23"/>
      <c r="ALB17" s="23"/>
      <c r="ALC17" s="23"/>
      <c r="ALD17" s="23"/>
      <c r="ALE17" s="23"/>
      <c r="ALF17" s="23"/>
      <c r="ALG17" s="23"/>
      <c r="ALH17" s="23"/>
      <c r="ALI17" s="23"/>
      <c r="ALJ17" s="23"/>
      <c r="ALK17" s="23"/>
      <c r="ALL17" s="23"/>
      <c r="ALM17" s="23"/>
      <c r="ALN17" s="23"/>
      <c r="ALO17" s="23"/>
      <c r="ALP17" s="23"/>
      <c r="ALQ17" s="23"/>
      <c r="ALR17" s="23"/>
      <c r="ALS17" s="23"/>
      <c r="ALT17" s="23"/>
      <c r="ALU17" s="23"/>
      <c r="ALV17" s="23"/>
      <c r="ALW17" s="23"/>
      <c r="ALX17" s="23"/>
      <c r="ALY17" s="23"/>
      <c r="ALZ17" s="23"/>
      <c r="AMA17" s="23"/>
      <c r="AMB17" s="23"/>
      <c r="AMC17" s="23"/>
      <c r="AMD17" s="23"/>
      <c r="AME17" s="23"/>
      <c r="AMF17" s="23"/>
      <c r="AMG17" s="23"/>
      <c r="AMH17" s="23"/>
      <c r="AMI17" s="23"/>
      <c r="AMJ17" s="0"/>
    </row>
    <row r="18" s="22" customFormat="true" ht="15" hidden="false" customHeight="false" outlineLevel="0" collapsed="false">
      <c r="A18" s="18" t="n">
        <f aca="false">ROW()-1</f>
        <v>17</v>
      </c>
      <c r="B18" s="18" t="n">
        <v>5</v>
      </c>
      <c r="C18" s="18" t="n">
        <v>2020</v>
      </c>
      <c r="D18" s="18" t="n">
        <v>30</v>
      </c>
      <c r="E18" s="19" t="n">
        <v>0.6</v>
      </c>
      <c r="F18" s="19" t="n">
        <f aca="false">$E$6*E18</f>
        <v>0.09</v>
      </c>
      <c r="G18" s="20" t="n">
        <f aca="false">D18*0.85*0.85</f>
        <v>21.675</v>
      </c>
      <c r="H18" s="20" t="n">
        <f aca="false">$H$2+$H$6+G18</f>
        <v>255.675</v>
      </c>
      <c r="I18" s="21" t="n">
        <f aca="false">H18*F18</f>
        <v>23.01075</v>
      </c>
      <c r="AJY18" s="23"/>
      <c r="AJZ18" s="23"/>
      <c r="AKA18" s="23"/>
      <c r="AKB18" s="23"/>
      <c r="AKC18" s="23"/>
      <c r="AKD18" s="23"/>
      <c r="AKE18" s="23"/>
      <c r="AKF18" s="23"/>
      <c r="AKG18" s="23"/>
      <c r="AKH18" s="23"/>
      <c r="AKI18" s="23"/>
      <c r="AKJ18" s="23"/>
      <c r="AKK18" s="23"/>
      <c r="AKL18" s="23"/>
      <c r="AKM18" s="23"/>
      <c r="AKN18" s="23"/>
      <c r="AKO18" s="23"/>
      <c r="AKP18" s="23"/>
      <c r="AKQ18" s="23"/>
      <c r="AKR18" s="23"/>
      <c r="AKS18" s="23"/>
      <c r="AKT18" s="23"/>
      <c r="AKU18" s="23"/>
      <c r="AKV18" s="23"/>
      <c r="AKW18" s="23"/>
      <c r="AKX18" s="23"/>
      <c r="AKY18" s="23"/>
      <c r="AKZ18" s="23"/>
      <c r="ALA18" s="23"/>
      <c r="ALB18" s="23"/>
      <c r="ALC18" s="23"/>
      <c r="ALD18" s="23"/>
      <c r="ALE18" s="23"/>
      <c r="ALF18" s="23"/>
      <c r="ALG18" s="23"/>
      <c r="ALH18" s="23"/>
      <c r="ALI18" s="23"/>
      <c r="ALJ18" s="23"/>
      <c r="ALK18" s="23"/>
      <c r="ALL18" s="23"/>
      <c r="ALM18" s="23"/>
      <c r="ALN18" s="23"/>
      <c r="ALO18" s="23"/>
      <c r="ALP18" s="23"/>
      <c r="ALQ18" s="23"/>
      <c r="ALR18" s="23"/>
      <c r="ALS18" s="23"/>
      <c r="ALT18" s="23"/>
      <c r="ALU18" s="23"/>
      <c r="ALV18" s="23"/>
      <c r="ALW18" s="23"/>
      <c r="ALX18" s="23"/>
      <c r="ALY18" s="23"/>
      <c r="ALZ18" s="23"/>
      <c r="AMA18" s="23"/>
      <c r="AMB18" s="23"/>
      <c r="AMC18" s="23"/>
      <c r="AMD18" s="23"/>
      <c r="AME18" s="23"/>
      <c r="AMF18" s="23"/>
      <c r="AMG18" s="23"/>
      <c r="AMH18" s="23"/>
      <c r="AMI18" s="23"/>
      <c r="AMJ18" s="0"/>
    </row>
    <row r="19" s="22" customFormat="true" ht="15" hidden="false" customHeight="false" outlineLevel="0" collapsed="false">
      <c r="A19" s="18" t="n">
        <f aca="false">ROW()-1</f>
        <v>18</v>
      </c>
      <c r="B19" s="18" t="n">
        <v>5</v>
      </c>
      <c r="C19" s="18" t="n">
        <v>2020</v>
      </c>
      <c r="D19" s="18" t="n">
        <v>10</v>
      </c>
      <c r="E19" s="19" t="n">
        <v>0.1</v>
      </c>
      <c r="F19" s="19" t="n">
        <f aca="false">$E$6*E19</f>
        <v>0.015</v>
      </c>
      <c r="G19" s="20" t="n">
        <f aca="false">D19*0.85*0.85</f>
        <v>7.225</v>
      </c>
      <c r="H19" s="20" t="n">
        <f aca="false">$H$2+$H$6+G19</f>
        <v>241.225</v>
      </c>
      <c r="I19" s="21" t="n">
        <f aca="false">H19*F19</f>
        <v>3.618375</v>
      </c>
      <c r="AJY19" s="23"/>
      <c r="AJZ19" s="23"/>
      <c r="AKA19" s="23"/>
      <c r="AKB19" s="23"/>
      <c r="AKC19" s="23"/>
      <c r="AKD19" s="23"/>
      <c r="AKE19" s="23"/>
      <c r="AKF19" s="23"/>
      <c r="AKG19" s="23"/>
      <c r="AKH19" s="23"/>
      <c r="AKI19" s="23"/>
      <c r="AKJ19" s="23"/>
      <c r="AKK19" s="23"/>
      <c r="AKL19" s="23"/>
      <c r="AKM19" s="23"/>
      <c r="AKN19" s="23"/>
      <c r="AKO19" s="23"/>
      <c r="AKP19" s="23"/>
      <c r="AKQ19" s="23"/>
      <c r="AKR19" s="23"/>
      <c r="AKS19" s="23"/>
      <c r="AKT19" s="23"/>
      <c r="AKU19" s="23"/>
      <c r="AKV19" s="23"/>
      <c r="AKW19" s="23"/>
      <c r="AKX19" s="23"/>
      <c r="AKY19" s="23"/>
      <c r="AKZ19" s="23"/>
      <c r="ALA19" s="23"/>
      <c r="ALB19" s="23"/>
      <c r="ALC19" s="23"/>
      <c r="ALD19" s="23"/>
      <c r="ALE19" s="23"/>
      <c r="ALF19" s="23"/>
      <c r="ALG19" s="23"/>
      <c r="ALH19" s="23"/>
      <c r="ALI19" s="23"/>
      <c r="ALJ19" s="23"/>
      <c r="ALK19" s="23"/>
      <c r="ALL19" s="23"/>
      <c r="ALM19" s="23"/>
      <c r="ALN19" s="23"/>
      <c r="ALO19" s="23"/>
      <c r="ALP19" s="23"/>
      <c r="ALQ19" s="23"/>
      <c r="ALR19" s="23"/>
      <c r="ALS19" s="23"/>
      <c r="ALT19" s="23"/>
      <c r="ALU19" s="23"/>
      <c r="ALV19" s="23"/>
      <c r="ALW19" s="23"/>
      <c r="ALX19" s="23"/>
      <c r="ALY19" s="23"/>
      <c r="ALZ19" s="23"/>
      <c r="AMA19" s="23"/>
      <c r="AMB19" s="23"/>
      <c r="AMC19" s="23"/>
      <c r="AMD19" s="23"/>
      <c r="AME19" s="23"/>
      <c r="AMF19" s="23"/>
      <c r="AMG19" s="23"/>
      <c r="AMH19" s="23"/>
      <c r="AMI19" s="23"/>
      <c r="AMJ19" s="0"/>
    </row>
    <row r="20" customFormat="false" ht="15" hidden="false" customHeight="false" outlineLevel="0" collapsed="false">
      <c r="A20" s="24" t="n">
        <f aca="false">ROW()-1</f>
        <v>19</v>
      </c>
      <c r="B20" s="24" t="n">
        <v>6</v>
      </c>
      <c r="C20" s="24" t="n">
        <v>2021</v>
      </c>
      <c r="D20" s="24" t="n">
        <v>284</v>
      </c>
      <c r="E20" s="24" t="n">
        <v>0.21</v>
      </c>
      <c r="F20" s="24" t="n">
        <f aca="false">$E$3*$E$7*E20</f>
        <v>0.0147</v>
      </c>
      <c r="G20" s="25" t="n">
        <f aca="false">D20*0.85*0.85*0.85</f>
        <v>174.4115</v>
      </c>
      <c r="H20" s="25" t="n">
        <f aca="false">$H$2+$H$3+$H$7+G20</f>
        <v>1131.1615</v>
      </c>
      <c r="I20" s="26" t="n">
        <f aca="false">H20*F20</f>
        <v>16.62807405</v>
      </c>
    </row>
    <row r="21" customFormat="false" ht="15" hidden="false" customHeight="false" outlineLevel="0" collapsed="false">
      <c r="A21" s="24" t="n">
        <f aca="false">ROW()-1</f>
        <v>20</v>
      </c>
      <c r="B21" s="24" t="n">
        <v>7</v>
      </c>
      <c r="C21" s="24" t="n">
        <v>2021</v>
      </c>
      <c r="D21" s="24" t="n">
        <v>115</v>
      </c>
      <c r="E21" s="24" t="n">
        <v>0.45</v>
      </c>
      <c r="F21" s="24" t="n">
        <f aca="false">$E$3*$E$7*E21</f>
        <v>0.0315</v>
      </c>
      <c r="G21" s="25" t="n">
        <f aca="false">D21*0.85*0.85*0.85</f>
        <v>70.624375</v>
      </c>
      <c r="H21" s="25" t="n">
        <f aca="false">$H$2+$H$3+$H$7+G21</f>
        <v>1027.374375</v>
      </c>
      <c r="I21" s="26" t="n">
        <f aca="false">H21*F21</f>
        <v>32.3622928125</v>
      </c>
    </row>
    <row r="22" customFormat="false" ht="15" hidden="false" customHeight="false" outlineLevel="0" collapsed="false">
      <c r="A22" s="24" t="n">
        <f aca="false">ROW()-1</f>
        <v>21</v>
      </c>
      <c r="B22" s="24" t="n">
        <v>8</v>
      </c>
      <c r="C22" s="24" t="n">
        <v>2021</v>
      </c>
      <c r="D22" s="24" t="n">
        <v>81</v>
      </c>
      <c r="E22" s="24" t="n">
        <v>0.3</v>
      </c>
      <c r="F22" s="24" t="n">
        <f aca="false">$E$3*$E$8*E22</f>
        <v>0.003</v>
      </c>
      <c r="G22" s="25" t="n">
        <f aca="false">D22*0.85*0.85*0.85</f>
        <v>49.744125</v>
      </c>
      <c r="H22" s="25" t="n">
        <f aca="false">$H$2+$H$3+$H$8+G22</f>
        <v>934.244125</v>
      </c>
      <c r="I22" s="26" t="n">
        <f aca="false">H22*F22</f>
        <v>2.802732375</v>
      </c>
    </row>
    <row r="23" customFormat="false" ht="15" hidden="false" customHeight="false" outlineLevel="0" collapsed="false">
      <c r="A23" s="24" t="n">
        <f aca="false">ROW()-1</f>
        <v>22</v>
      </c>
      <c r="B23" s="24" t="n">
        <v>9</v>
      </c>
      <c r="C23" s="24" t="n">
        <v>2021</v>
      </c>
      <c r="D23" s="24" t="n">
        <v>167</v>
      </c>
      <c r="E23" s="24" t="n">
        <v>0.4</v>
      </c>
      <c r="F23" s="24" t="n">
        <f aca="false">$E$3*$E$8*E23</f>
        <v>0.004</v>
      </c>
      <c r="G23" s="25" t="n">
        <f aca="false">D23*0.85*0.85*0.85</f>
        <v>102.558875</v>
      </c>
      <c r="H23" s="25" t="n">
        <f aca="false">$H$2+$H$3+$H$8+G23</f>
        <v>987.058875</v>
      </c>
      <c r="I23" s="26" t="n">
        <f aca="false">H23*F23</f>
        <v>3.9482355</v>
      </c>
    </row>
    <row r="24" customFormat="false" ht="15" hidden="false" customHeight="false" outlineLevel="0" collapsed="false">
      <c r="A24" s="24" t="n">
        <f aca="false">ROW()-1</f>
        <v>23</v>
      </c>
      <c r="B24" s="24" t="n">
        <v>9</v>
      </c>
      <c r="C24" s="24" t="n">
        <v>2021</v>
      </c>
      <c r="D24" s="24" t="n">
        <v>13</v>
      </c>
      <c r="E24" s="24" t="n">
        <v>0.3</v>
      </c>
      <c r="F24" s="24" t="n">
        <f aca="false">$E$3*$E$8*E24</f>
        <v>0.003</v>
      </c>
      <c r="G24" s="25" t="n">
        <f aca="false">D24*0.85*0.85*0.85</f>
        <v>7.983625</v>
      </c>
      <c r="H24" s="25" t="n">
        <f aca="false">$H$2+$H$3+$H$8+G24</f>
        <v>892.483625</v>
      </c>
      <c r="I24" s="26" t="n">
        <f aca="false">H24*F24</f>
        <v>2.677450875</v>
      </c>
    </row>
    <row r="25" customFormat="false" ht="15" hidden="false" customHeight="false" outlineLevel="0" collapsed="false">
      <c r="A25" s="24" t="n">
        <f aca="false">ROW()-1</f>
        <v>24</v>
      </c>
      <c r="B25" s="24" t="n">
        <v>9</v>
      </c>
      <c r="C25" s="24" t="n">
        <v>2021</v>
      </c>
      <c r="D25" s="24" t="n">
        <v>121</v>
      </c>
      <c r="E25" s="24" t="n">
        <v>0.22</v>
      </c>
      <c r="F25" s="24" t="n">
        <f aca="false">$E$4*$E$10*E25</f>
        <v>0.0088</v>
      </c>
      <c r="G25" s="25" t="n">
        <f aca="false">D25*0.85*0.85*0.85</f>
        <v>74.309125</v>
      </c>
      <c r="H25" s="25" t="n">
        <f aca="false">$H$2+$H$4+$H$10+G25</f>
        <v>793.909125</v>
      </c>
      <c r="I25" s="26" t="n">
        <f aca="false">H25*F25</f>
        <v>6.9864003</v>
      </c>
    </row>
    <row r="26" customFormat="false" ht="15" hidden="false" customHeight="false" outlineLevel="0" collapsed="false">
      <c r="A26" s="24" t="n">
        <f aca="false">ROW()-1</f>
        <v>25</v>
      </c>
      <c r="B26" s="24" t="n">
        <v>10</v>
      </c>
      <c r="C26" s="24" t="n">
        <v>2021</v>
      </c>
      <c r="D26" s="24" t="n">
        <v>314</v>
      </c>
      <c r="E26" s="24" t="n">
        <v>0.45</v>
      </c>
      <c r="F26" s="24" t="n">
        <f aca="false">$E$4*$E$11*E26</f>
        <v>0.126</v>
      </c>
      <c r="G26" s="25" t="n">
        <f aca="false">D26*0.85*0.85*0.85</f>
        <v>192.83525</v>
      </c>
      <c r="H26" s="25" t="n">
        <f aca="false">$H$2+$H$4+$H$11+G26</f>
        <v>1013.58525</v>
      </c>
      <c r="I26" s="26" t="n">
        <f aca="false">H26*F26</f>
        <v>127.7117415</v>
      </c>
    </row>
    <row r="27" customFormat="false" ht="15" hidden="false" customHeight="false" outlineLevel="0" collapsed="false">
      <c r="A27" s="24" t="n">
        <f aca="false">ROW()-1</f>
        <v>26</v>
      </c>
      <c r="B27" s="24" t="n">
        <v>10</v>
      </c>
      <c r="C27" s="24" t="n">
        <v>2021</v>
      </c>
      <c r="D27" s="24" t="n">
        <v>239</v>
      </c>
      <c r="E27" s="24" t="n">
        <v>0.35</v>
      </c>
      <c r="F27" s="24" t="n">
        <f aca="false">$E$4*$E$11*E27</f>
        <v>0.098</v>
      </c>
      <c r="G27" s="25" t="n">
        <f aca="false">D27*0.85*0.85*0.85</f>
        <v>146.775875</v>
      </c>
      <c r="H27" s="25" t="n">
        <f aca="false">$H$2+$H$4+$H$11+G27</f>
        <v>967.525875</v>
      </c>
      <c r="I27" s="26" t="n">
        <f aca="false">H27*F27</f>
        <v>94.81753575</v>
      </c>
    </row>
    <row r="28" customFormat="false" ht="15" hidden="false" customHeight="false" outlineLevel="0" collapsed="false">
      <c r="A28" s="24" t="n">
        <f aca="false">ROW()-1</f>
        <v>27</v>
      </c>
      <c r="B28" s="24" t="n">
        <v>10</v>
      </c>
      <c r="C28" s="24" t="n">
        <v>2021</v>
      </c>
      <c r="D28" s="24" t="n">
        <v>257</v>
      </c>
      <c r="E28" s="24" t="n">
        <v>0.2</v>
      </c>
      <c r="F28" s="24" t="n">
        <f aca="false">$E$4*$E$11*E28</f>
        <v>0.056</v>
      </c>
      <c r="G28" s="25" t="n">
        <f aca="false">D28*0.85*0.85*0.85</f>
        <v>157.830125</v>
      </c>
      <c r="H28" s="25" t="n">
        <f aca="false">$H$2+$H$4+$H$11+G28</f>
        <v>978.580125</v>
      </c>
      <c r="I28" s="26" t="n">
        <f aca="false">H28*F28</f>
        <v>54.800487</v>
      </c>
    </row>
    <row r="29" customFormat="false" ht="15" hidden="false" customHeight="false" outlineLevel="0" collapsed="false">
      <c r="A29" s="24" t="n">
        <f aca="false">ROW()-1</f>
        <v>28</v>
      </c>
      <c r="B29" s="27" t="n">
        <v>11</v>
      </c>
      <c r="C29" s="24" t="n">
        <v>2021</v>
      </c>
      <c r="D29" s="24" t="n">
        <v>91</v>
      </c>
      <c r="E29" s="24" t="n">
        <v>0.35</v>
      </c>
      <c r="F29" s="24" t="n">
        <f aca="false">$E$4*$E$12*E29</f>
        <v>0.014</v>
      </c>
      <c r="G29" s="25" t="n">
        <f aca="false">D29*0.85*0.85*0.85</f>
        <v>55.885375</v>
      </c>
      <c r="H29" s="25" t="n">
        <f aca="false">$H$2+$H$4+$H$12+G29</f>
        <v>724.910375</v>
      </c>
      <c r="I29" s="26" t="n">
        <f aca="false">H29*F29</f>
        <v>10.14874525</v>
      </c>
    </row>
    <row r="30" customFormat="false" ht="15" hidden="false" customHeight="false" outlineLevel="0" collapsed="false">
      <c r="A30" s="24" t="n">
        <f aca="false">ROW()-1</f>
        <v>29</v>
      </c>
      <c r="B30" s="27" t="n">
        <v>11</v>
      </c>
      <c r="C30" s="24" t="n">
        <v>2021</v>
      </c>
      <c r="D30" s="24" t="n">
        <v>203</v>
      </c>
      <c r="E30" s="24" t="n">
        <v>0.5</v>
      </c>
      <c r="F30" s="24" t="n">
        <f aca="false">$E$4*$E$12*E30</f>
        <v>0.02</v>
      </c>
      <c r="G30" s="25" t="n">
        <f aca="false">D30*0.85*0.85*0.85</f>
        <v>124.667375</v>
      </c>
      <c r="H30" s="25" t="n">
        <f aca="false">$H$2+$H$4+$H$12+G30</f>
        <v>793.692375</v>
      </c>
      <c r="I30" s="26" t="n">
        <f aca="false">H30*F30</f>
        <v>15.8738475</v>
      </c>
    </row>
    <row r="31" customFormat="false" ht="15" hidden="false" customHeight="false" outlineLevel="0" collapsed="false">
      <c r="A31" s="24" t="n">
        <f aca="false">ROW()-1</f>
        <v>30</v>
      </c>
      <c r="B31" s="24" t="n">
        <v>11</v>
      </c>
      <c r="C31" s="24" t="n">
        <v>2021</v>
      </c>
      <c r="D31" s="24" t="n">
        <v>85</v>
      </c>
      <c r="E31" s="24" t="n">
        <v>0.15</v>
      </c>
      <c r="F31" s="24" t="n">
        <f aca="false">$E$4*$E$12*E31</f>
        <v>0.006</v>
      </c>
      <c r="G31" s="25" t="n">
        <f aca="false">D31*0.85*0.85*0.85</f>
        <v>52.200625</v>
      </c>
      <c r="H31" s="25" t="n">
        <f aca="false">$H$2+$H$4+$H$12+G31</f>
        <v>721.225625</v>
      </c>
      <c r="I31" s="26" t="n">
        <f aca="false">H31*F31</f>
        <v>4.32735375</v>
      </c>
    </row>
    <row r="32" customFormat="false" ht="15" hidden="false" customHeight="false" outlineLevel="0" collapsed="false">
      <c r="A32" s="24" t="n">
        <f aca="false">ROW()-1</f>
        <v>31</v>
      </c>
      <c r="B32" s="24" t="n">
        <v>12</v>
      </c>
      <c r="C32" s="24" t="n">
        <v>2021</v>
      </c>
      <c r="D32" s="24" t="n">
        <v>175</v>
      </c>
      <c r="E32" s="24" t="n">
        <v>0.46</v>
      </c>
      <c r="F32" s="24" t="n">
        <f aca="false">$E$4*$E$13*E32</f>
        <v>0.0184</v>
      </c>
      <c r="G32" s="25" t="n">
        <f aca="false">D32*0.85*0.85*0.85</f>
        <v>107.471875</v>
      </c>
      <c r="H32" s="25" t="n">
        <f aca="false">$H$2+$H$4+$H$13+G32</f>
        <v>754.821875</v>
      </c>
      <c r="I32" s="26" t="n">
        <f aca="false">H32*F32</f>
        <v>13.8887225</v>
      </c>
    </row>
    <row r="33" customFormat="false" ht="15" hidden="false" customHeight="false" outlineLevel="0" collapsed="false">
      <c r="A33" s="24" t="n">
        <f aca="false">ROW()-1</f>
        <v>32</v>
      </c>
      <c r="B33" s="24" t="n">
        <v>12</v>
      </c>
      <c r="C33" s="24" t="n">
        <v>2021</v>
      </c>
      <c r="D33" s="24" t="n">
        <v>201</v>
      </c>
      <c r="E33" s="24" t="n">
        <v>0.4</v>
      </c>
      <c r="F33" s="24" t="n">
        <f aca="false">$E$4*$E$13*E33</f>
        <v>0.016</v>
      </c>
      <c r="G33" s="25" t="n">
        <f aca="false">D33*0.85*0.85*0.85</f>
        <v>123.439125</v>
      </c>
      <c r="H33" s="25" t="n">
        <f aca="false">$H$2+$H$4+$H$13+G33</f>
        <v>770.789125</v>
      </c>
      <c r="I33" s="26" t="n">
        <f aca="false">H33*F33</f>
        <v>12.332626</v>
      </c>
    </row>
    <row r="34" customFormat="false" ht="15" hidden="false" customHeight="false" outlineLevel="0" collapsed="false">
      <c r="A34" s="24" t="n">
        <f aca="false">ROW()-1</f>
        <v>33</v>
      </c>
      <c r="B34" s="24" t="n">
        <v>12</v>
      </c>
      <c r="C34" s="24" t="n">
        <v>2021</v>
      </c>
      <c r="D34" s="24" t="n">
        <v>145</v>
      </c>
      <c r="E34" s="24" t="n">
        <v>0.14</v>
      </c>
      <c r="F34" s="24" t="n">
        <f aca="false">$E$4*$E$13*E34</f>
        <v>0.0056</v>
      </c>
      <c r="G34" s="25" t="n">
        <f aca="false">D34*0.85*0.85*0.85</f>
        <v>89.048125</v>
      </c>
      <c r="H34" s="25" t="n">
        <f aca="false">$H$2+$H$5+$H$15+G34</f>
        <v>682.848125</v>
      </c>
      <c r="I34" s="26" t="n">
        <f aca="false">H34*F34</f>
        <v>3.8239495</v>
      </c>
    </row>
    <row r="35" customFormat="false" ht="15" hidden="false" customHeight="false" outlineLevel="0" collapsed="false">
      <c r="A35" s="24" t="n">
        <f aca="false">ROW()-1</f>
        <v>34</v>
      </c>
      <c r="B35" s="24" t="n">
        <v>13</v>
      </c>
      <c r="C35" s="24" t="n">
        <v>2021</v>
      </c>
      <c r="D35" s="24" t="n">
        <v>266</v>
      </c>
      <c r="E35" s="24" t="n">
        <v>0.45</v>
      </c>
      <c r="F35" s="24" t="n">
        <f aca="false">$E$5*$E$14*E35</f>
        <v>0.063</v>
      </c>
      <c r="G35" s="25" t="n">
        <f aca="false">D35*0.85*0.85*0.85</f>
        <v>163.35725</v>
      </c>
      <c r="H35" s="25" t="n">
        <f aca="false">$H$2+$H$5+$H$14+G35</f>
        <v>771.60725</v>
      </c>
      <c r="I35" s="26" t="n">
        <f aca="false">H35*F35</f>
        <v>48.61125675</v>
      </c>
    </row>
    <row r="36" customFormat="false" ht="15" hidden="false" customHeight="false" outlineLevel="0" collapsed="false">
      <c r="A36" s="24" t="n">
        <f aca="false">ROW()-1</f>
        <v>35</v>
      </c>
      <c r="B36" s="24" t="n">
        <v>13</v>
      </c>
      <c r="C36" s="24" t="n">
        <v>2021</v>
      </c>
      <c r="D36" s="24" t="n">
        <v>64</v>
      </c>
      <c r="E36" s="24" t="n">
        <v>0.31</v>
      </c>
      <c r="F36" s="24" t="n">
        <f aca="false">$E$5*$E$14*E36</f>
        <v>0.0434</v>
      </c>
      <c r="G36" s="25" t="n">
        <f aca="false">D36*0.85*0.85*0.85</f>
        <v>39.304</v>
      </c>
      <c r="H36" s="25" t="n">
        <f aca="false">$H$2+$H$5+$H$14+G36</f>
        <v>647.554</v>
      </c>
      <c r="I36" s="26" t="n">
        <f aca="false">H36*F36</f>
        <v>28.1038436</v>
      </c>
    </row>
    <row r="37" customFormat="false" ht="15" hidden="false" customHeight="false" outlineLevel="0" collapsed="false">
      <c r="A37" s="24" t="n">
        <f aca="false">ROW()-1</f>
        <v>36</v>
      </c>
      <c r="B37" s="24" t="n">
        <v>13</v>
      </c>
      <c r="C37" s="24" t="n">
        <v>2021</v>
      </c>
      <c r="D37" s="24" t="n">
        <v>114</v>
      </c>
      <c r="E37" s="24" t="n">
        <v>0.24</v>
      </c>
      <c r="F37" s="24" t="n">
        <f aca="false">$E$5*$E$14*E37</f>
        <v>0.0336</v>
      </c>
      <c r="G37" s="25" t="n">
        <f aca="false">D37*0.85*0.85*0.85</f>
        <v>70.01025</v>
      </c>
      <c r="H37" s="25" t="n">
        <f aca="false">$H$2+$H$5+$H$14+G37</f>
        <v>678.26025</v>
      </c>
      <c r="I37" s="26" t="n">
        <f aca="false">H37*F37</f>
        <v>22.7895444</v>
      </c>
    </row>
    <row r="38" customFormat="false" ht="15" hidden="false" customHeight="false" outlineLevel="0" collapsed="false">
      <c r="A38" s="24" t="n">
        <f aca="false">ROW()-1</f>
        <v>37</v>
      </c>
      <c r="B38" s="24" t="n">
        <v>14</v>
      </c>
      <c r="C38" s="24" t="n">
        <v>2021</v>
      </c>
      <c r="D38" s="24" t="n">
        <v>35</v>
      </c>
      <c r="E38" s="24" t="n">
        <v>0.3</v>
      </c>
      <c r="F38" s="24" t="n">
        <f aca="false">$E$5*$E$15*E38</f>
        <v>0.042</v>
      </c>
      <c r="G38" s="25" t="n">
        <f aca="false">D38*0.85*0.85*0.85</f>
        <v>21.494375</v>
      </c>
      <c r="H38" s="25" t="n">
        <f aca="false">$H$2+$H$5+$H$15+G38</f>
        <v>615.294375</v>
      </c>
      <c r="I38" s="26" t="n">
        <f aca="false">H38*F38</f>
        <v>25.84236375</v>
      </c>
    </row>
    <row r="39" customFormat="false" ht="15" hidden="false" customHeight="false" outlineLevel="0" collapsed="false">
      <c r="A39" s="24" t="n">
        <f aca="false">ROW()-1</f>
        <v>38</v>
      </c>
      <c r="B39" s="24" t="n">
        <v>14</v>
      </c>
      <c r="C39" s="24" t="n">
        <v>2021</v>
      </c>
      <c r="D39" s="24" t="n">
        <v>110</v>
      </c>
      <c r="E39" s="24" t="n">
        <v>0.2</v>
      </c>
      <c r="F39" s="24" t="n">
        <f aca="false">$E$5*$E$15*E39</f>
        <v>0.028</v>
      </c>
      <c r="G39" s="25" t="n">
        <f aca="false">D39*0.85*0.85*0.85</f>
        <v>67.55375</v>
      </c>
      <c r="H39" s="25" t="n">
        <f aca="false">$H$2+$H$5+$H$15+G39</f>
        <v>661.35375</v>
      </c>
      <c r="I39" s="26" t="n">
        <f aca="false">H39*F39</f>
        <v>18.517905</v>
      </c>
    </row>
    <row r="40" customFormat="false" ht="15" hidden="false" customHeight="false" outlineLevel="0" collapsed="false">
      <c r="A40" s="24" t="n">
        <f aca="false">ROW()-1</f>
        <v>39</v>
      </c>
      <c r="B40" s="24" t="n">
        <v>14</v>
      </c>
      <c r="C40" s="24" t="n">
        <v>2021</v>
      </c>
      <c r="D40" s="24" t="n">
        <v>255</v>
      </c>
      <c r="E40" s="24" t="n">
        <v>0.5</v>
      </c>
      <c r="F40" s="24" t="n">
        <f aca="false">$E$5*$E$15*E40</f>
        <v>0.07</v>
      </c>
      <c r="G40" s="25" t="n">
        <f aca="false">D40*0.85*0.85*0.85</f>
        <v>156.601875</v>
      </c>
      <c r="H40" s="25" t="n">
        <f aca="false">$H$2+$H$5+$H$15+G40</f>
        <v>750.401875</v>
      </c>
      <c r="I40" s="26" t="n">
        <f aca="false">H40*F40</f>
        <v>52.52813125</v>
      </c>
    </row>
    <row r="41" customFormat="false" ht="15" hidden="false" customHeight="false" outlineLevel="0" collapsed="false">
      <c r="A41" s="24" t="n">
        <f aca="false">ROW()-1</f>
        <v>40</v>
      </c>
      <c r="B41" s="24" t="n">
        <v>15</v>
      </c>
      <c r="C41" s="24" t="n">
        <v>2021</v>
      </c>
      <c r="D41" s="24" t="n">
        <v>86</v>
      </c>
      <c r="E41" s="24" t="n">
        <v>0.3</v>
      </c>
      <c r="F41" s="24" t="n">
        <f aca="false">$E$5*$E$16*E41</f>
        <v>0.021</v>
      </c>
      <c r="G41" s="25" t="n">
        <f aca="false">D41*0.85*0.85*0.85</f>
        <v>52.81475</v>
      </c>
      <c r="H41" s="25" t="n">
        <f aca="false">$H$2+$H$5+$H$16+G41</f>
        <v>617.71475</v>
      </c>
      <c r="I41" s="26" t="n">
        <f aca="false">H41*F41</f>
        <v>12.97200975</v>
      </c>
    </row>
    <row r="42" customFormat="false" ht="15" hidden="false" customHeight="false" outlineLevel="0" collapsed="false">
      <c r="A42" s="24" t="n">
        <f aca="false">ROW()-1</f>
        <v>41</v>
      </c>
      <c r="B42" s="24" t="n">
        <v>15</v>
      </c>
      <c r="C42" s="24" t="n">
        <v>2021</v>
      </c>
      <c r="D42" s="24" t="n">
        <v>199</v>
      </c>
      <c r="E42" s="24" t="n">
        <v>0.4</v>
      </c>
      <c r="F42" s="24" t="n">
        <f aca="false">$E$5*$E$16*E42</f>
        <v>0.028</v>
      </c>
      <c r="G42" s="25" t="n">
        <f aca="false">D42*0.85*0.85*0.85</f>
        <v>122.210875</v>
      </c>
      <c r="H42" s="25" t="n">
        <f aca="false">$H$2+$H$5+$H$16+G42</f>
        <v>687.110875</v>
      </c>
      <c r="I42" s="26" t="n">
        <f aca="false">H42*F42</f>
        <v>19.2391045</v>
      </c>
    </row>
    <row r="43" customFormat="false" ht="15" hidden="false" customHeight="false" outlineLevel="0" collapsed="false">
      <c r="A43" s="24" t="n">
        <f aca="false">ROW()-1</f>
        <v>42</v>
      </c>
      <c r="B43" s="24" t="n">
        <v>15</v>
      </c>
      <c r="C43" s="24" t="n">
        <v>2021</v>
      </c>
      <c r="D43" s="24" t="n">
        <v>251</v>
      </c>
      <c r="E43" s="24" t="n">
        <v>0.3</v>
      </c>
      <c r="F43" s="24" t="n">
        <f aca="false">$E$5*$E$16*E43</f>
        <v>0.021</v>
      </c>
      <c r="G43" s="25" t="n">
        <f aca="false">D43*0.85*0.85*0.85</f>
        <v>154.145375</v>
      </c>
      <c r="H43" s="25" t="n">
        <f aca="false">$H$2+$H$6+$H$18+G43</f>
        <v>643.820375</v>
      </c>
      <c r="I43" s="26" t="n">
        <f aca="false">H43*F43</f>
        <v>13.520227875</v>
      </c>
    </row>
    <row r="44" customFormat="false" ht="15" hidden="false" customHeight="false" outlineLevel="0" collapsed="false">
      <c r="A44" s="24" t="n">
        <f aca="false">ROW()-1</f>
        <v>43</v>
      </c>
      <c r="B44" s="24" t="n">
        <v>16</v>
      </c>
      <c r="C44" s="24" t="n">
        <v>2021</v>
      </c>
      <c r="D44" s="24" t="n">
        <v>98</v>
      </c>
      <c r="E44" s="24" t="n">
        <v>0.4</v>
      </c>
      <c r="F44" s="24" t="n">
        <f aca="false">$E$6*$E$17*E44</f>
        <v>0.018</v>
      </c>
      <c r="G44" s="25" t="n">
        <f aca="false">D44*0.85*0.85*0.85</f>
        <v>60.18425</v>
      </c>
      <c r="H44" s="25" t="n">
        <f aca="false">$H$2+$H$6+$H$17+G44</f>
        <v>564.30925</v>
      </c>
      <c r="I44" s="26" t="n">
        <f aca="false">H44*F44</f>
        <v>10.1575665</v>
      </c>
    </row>
    <row r="45" customFormat="false" ht="15" hidden="false" customHeight="false" outlineLevel="0" collapsed="false">
      <c r="A45" s="24" t="n">
        <f aca="false">ROW()-1</f>
        <v>44</v>
      </c>
      <c r="B45" s="24" t="n">
        <v>16</v>
      </c>
      <c r="C45" s="24" t="n">
        <v>2021</v>
      </c>
      <c r="D45" s="24" t="n">
        <v>133</v>
      </c>
      <c r="E45" s="24" t="n">
        <v>0.56</v>
      </c>
      <c r="F45" s="24" t="n">
        <f aca="false">$E$6*$E$17*E45</f>
        <v>0.0252</v>
      </c>
      <c r="G45" s="25" t="n">
        <f aca="false">D45*0.85*0.85*0.85</f>
        <v>81.678625</v>
      </c>
      <c r="H45" s="25" t="n">
        <f aca="false">$H$2+$H$6+$H$17+G45</f>
        <v>585.803625</v>
      </c>
      <c r="I45" s="26" t="n">
        <f aca="false">H45*F45</f>
        <v>14.76225135</v>
      </c>
    </row>
    <row r="46" customFormat="false" ht="15" hidden="false" customHeight="false" outlineLevel="0" collapsed="false">
      <c r="A46" s="24" t="n">
        <f aca="false">ROW()-1</f>
        <v>45</v>
      </c>
      <c r="B46" s="24" t="n">
        <v>16</v>
      </c>
      <c r="C46" s="24" t="n">
        <v>2021</v>
      </c>
      <c r="D46" s="24" t="n">
        <v>75</v>
      </c>
      <c r="E46" s="24" t="n">
        <v>0.04</v>
      </c>
      <c r="F46" s="24" t="n">
        <f aca="false">$E$6*$E$17*E46</f>
        <v>0.0018</v>
      </c>
      <c r="G46" s="25" t="n">
        <f aca="false">D46*0.85*0.85*0.85</f>
        <v>46.059375</v>
      </c>
      <c r="H46" s="25" t="n">
        <f aca="false">$H$2+$H$6+$H$17+G46</f>
        <v>550.184375</v>
      </c>
      <c r="I46" s="26" t="n">
        <f aca="false">H46*F46</f>
        <v>0.990331875</v>
      </c>
    </row>
    <row r="47" customFormat="false" ht="15" hidden="false" customHeight="false" outlineLevel="0" collapsed="false">
      <c r="A47" s="24" t="n">
        <f aca="false">ROW()-1</f>
        <v>46</v>
      </c>
      <c r="B47" s="24" t="n">
        <v>17</v>
      </c>
      <c r="C47" s="24" t="n">
        <v>2021</v>
      </c>
      <c r="D47" s="24" t="n">
        <v>123</v>
      </c>
      <c r="E47" s="24" t="n">
        <v>0.6</v>
      </c>
      <c r="F47" s="24" t="n">
        <f aca="false">$E$6*$E$18*E47</f>
        <v>0.054</v>
      </c>
      <c r="G47" s="24" t="n">
        <f aca="false">D47*0.85*0.85*0.85</f>
        <v>75.537375</v>
      </c>
      <c r="H47" s="25" t="n">
        <f aca="false">$H$2+$H$6+$H$18+G47</f>
        <v>565.212375</v>
      </c>
      <c r="I47" s="26" t="n">
        <f aca="false">H47*F47</f>
        <v>30.52146825</v>
      </c>
    </row>
    <row r="48" customFormat="false" ht="15" hidden="false" customHeight="false" outlineLevel="0" collapsed="false">
      <c r="A48" s="24" t="n">
        <f aca="false">ROW()-1</f>
        <v>47</v>
      </c>
      <c r="B48" s="24" t="n">
        <v>17</v>
      </c>
      <c r="C48" s="24" t="n">
        <v>2021</v>
      </c>
      <c r="D48" s="24" t="n">
        <v>250</v>
      </c>
      <c r="E48" s="24" t="n">
        <v>0.3</v>
      </c>
      <c r="F48" s="24" t="n">
        <f aca="false">$E$6*$E$18*E48</f>
        <v>0.027</v>
      </c>
      <c r="G48" s="24" t="n">
        <f aca="false">D48*0.85*0.85*0.85</f>
        <v>153.53125</v>
      </c>
      <c r="H48" s="25" t="n">
        <f aca="false">$H$2+$H$6+$H$18+G48</f>
        <v>643.20625</v>
      </c>
      <c r="I48" s="26" t="n">
        <f aca="false">H48*F48</f>
        <v>17.36656875</v>
      </c>
    </row>
    <row r="49" customFormat="false" ht="15" hidden="false" customHeight="false" outlineLevel="0" collapsed="false">
      <c r="A49" s="24" t="n">
        <f aca="false">ROW()-1</f>
        <v>48</v>
      </c>
      <c r="B49" s="24" t="n">
        <v>17</v>
      </c>
      <c r="C49" s="24" t="n">
        <v>2021</v>
      </c>
      <c r="D49" s="24" t="n">
        <v>207</v>
      </c>
      <c r="E49" s="24" t="n">
        <v>0.1</v>
      </c>
      <c r="F49" s="24" t="n">
        <f aca="false">$E$6*$E$18*E49</f>
        <v>0.009</v>
      </c>
      <c r="G49" s="24" t="n">
        <f aca="false">D49*0.85*0.85*0.85</f>
        <v>127.123875</v>
      </c>
      <c r="H49" s="25" t="n">
        <f aca="false">$H$2+$H$6+$H$18+G49</f>
        <v>616.798875</v>
      </c>
      <c r="I49" s="26" t="n">
        <f aca="false">H49*F49</f>
        <v>5.551189875</v>
      </c>
    </row>
    <row r="50" customFormat="false" ht="15" hidden="false" customHeight="false" outlineLevel="0" collapsed="false">
      <c r="A50" s="24" t="n">
        <f aca="false">ROW()-1</f>
        <v>49</v>
      </c>
      <c r="B50" s="24" t="n">
        <v>18</v>
      </c>
      <c r="C50" s="24" t="n">
        <v>2021</v>
      </c>
      <c r="D50" s="24" t="n">
        <v>150</v>
      </c>
      <c r="E50" s="24" t="n">
        <v>0.65</v>
      </c>
      <c r="F50" s="24" t="n">
        <f aca="false">$E$6*$E$19*E50</f>
        <v>0.00975</v>
      </c>
      <c r="G50" s="24" t="n">
        <f aca="false">D50*0.85*0.85*0.85</f>
        <v>92.11875</v>
      </c>
      <c r="H50" s="25" t="n">
        <f aca="false">$H$2+$H$6+$H$19+G50</f>
        <v>567.34375</v>
      </c>
      <c r="I50" s="26" t="n">
        <f aca="false">H50*F50</f>
        <v>5.5316015625</v>
      </c>
    </row>
    <row r="51" customFormat="false" ht="15" hidden="false" customHeight="false" outlineLevel="0" collapsed="false">
      <c r="A51" s="24" t="n">
        <f aca="false">ROW()-1</f>
        <v>50</v>
      </c>
      <c r="B51" s="24" t="n">
        <v>18</v>
      </c>
      <c r="C51" s="24" t="n">
        <v>2021</v>
      </c>
      <c r="D51" s="24" t="n">
        <v>76</v>
      </c>
      <c r="E51" s="24" t="n">
        <v>0.3</v>
      </c>
      <c r="F51" s="24" t="n">
        <f aca="false">$E$6*$E$19*E51</f>
        <v>0.0045</v>
      </c>
      <c r="G51" s="24" t="n">
        <f aca="false">D51*0.85*0.85*0.85</f>
        <v>46.6735</v>
      </c>
      <c r="H51" s="25" t="n">
        <f aca="false">$H$2+$H$6+$H$19+G51</f>
        <v>521.8985</v>
      </c>
      <c r="I51" s="26" t="n">
        <f aca="false">H51*F51</f>
        <v>2.34854325</v>
      </c>
    </row>
    <row r="52" customFormat="false" ht="15" hidden="false" customHeight="false" outlineLevel="0" collapsed="false">
      <c r="A52" s="24" t="n">
        <f aca="false">ROW()-1</f>
        <v>51</v>
      </c>
      <c r="B52" s="24" t="n">
        <v>18</v>
      </c>
      <c r="C52" s="24" t="n">
        <v>2021</v>
      </c>
      <c r="D52" s="24" t="n">
        <v>51</v>
      </c>
      <c r="E52" s="24" t="n">
        <v>0.05</v>
      </c>
      <c r="F52" s="24" t="n">
        <f aca="false">$E$6*$E$19*E52</f>
        <v>0.00075</v>
      </c>
      <c r="G52" s="24" t="n">
        <f aca="false">D52*0.85*0.85*0.85</f>
        <v>31.320375</v>
      </c>
      <c r="H52" s="25" t="n">
        <f aca="false">$H$2+$H$6+$H$19+G52</f>
        <v>506.545375</v>
      </c>
      <c r="I52" s="26" t="n">
        <f aca="false">H52*F52</f>
        <v>0.37990903125</v>
      </c>
    </row>
  </sheetData>
  <conditionalFormatting sqref="I2:I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:I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:I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0:I5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2024-06-10T22:09:50Z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