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<sst xmlns="http://schemas.openxmlformats.org/spreadsheetml/2006/main" count="9" uniqueCount="9">
  <si>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id</t>
  </si>
  <si>
    <t xml:space="preserve">id_parent</t>
  </si>
  <si>
    <t xml:space="preserve">year</t>
  </si>
  <si>
    <t xml:space="preserve">earnings</t>
  </si>
  <si>
    <t xml:space="preserve">probability</t>
  </si>
  <si>
    <t xml:space="preserve">Итоговая вероятность</t>
  </si>
  <si>
    <t xml:space="preserve">Дисконтированная сумма</t>
  </si>
  <si>
    <t xml:space="preserve">Итоговая дисконтированная сумма</t>
  </si>
  <si>
    <t xml:space="preserve">final_sum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</si>
</sst>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7B3CA"/>
        <bgColor rgb="FFCCCCFF"/>
      </patternFill>
    </fill>
    <fill>
      <patternFill patternType="solid">
        <fgColor rgb="FFBBE33D"/>
        <bgColor rgb="FFD4EA6B"/>
      </patternFill>
    </fill>
    <fill>
      <patternFill patternType="solid">
        <fgColor rgb="FFD4EA6B"/>
        <bgColor rgb="FFBBE3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F23" activeCellId="0" sqref="F23"/>
    </sheetView>
  </sheetViews>
  <sheetFormatPr defaultColWidth="12.7890625" defaultRowHeight="15" zeroHeight="false" outlineLevelRow="0" outlineLevelCol="0"/>
  <cols>
    <col collapsed="false" customWidth="false" hidden="false" outlineLevel="0" max="1" min="1" style="1" width="12.78"/>
    <col collapsed="false" customWidth="true" hidden="false" outlineLevel="0" max="2" min="2" style="1" width="15.44"/>
    <col collapsed="false" customWidth="false" hidden="false" outlineLevel="0" max="3" min="3" style="2" width="12.78"/>
    <col collapsed="false" customWidth="true" hidden="false" outlineLevel="0" max="4" min="4" style="2" width="15.44"/>
    <col collapsed="false" customWidth="true" hidden="false" outlineLevel="0" max="5" min="5" style="2" width="17.11"/>
    <col collapsed="false" customWidth="true" hidden="false" outlineLevel="0" max="6" min="6" style="2" width="17.89"/>
    <col collapsed="false" customWidth="true" hidden="false" outlineLevel="0" max="7" min="7" style="2" width="20.22"/>
    <col collapsed="false" customWidth="true" hidden="false" outlineLevel="0" max="8" min="8" style="2" width="23.78"/>
    <col collapsed="false" customWidth="true" hidden="false" outlineLevel="0" max="9" min="9" style="2" width="22.44"/>
    <col collapsed="false" customWidth="false" hidden="false" outlineLevel="0" max="960" min="10" style="2" width="12.78"/>
    <col collapsed="false" customWidth="true" hidden="false" outlineLevel="0" max="1024" min="961" style="0" width="9.14"/>
  </cols>
  <sheetData>
    <row r="1" customFormat="false" ht="26.8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="10" customFormat="true" ht="15" hidden="false" customHeight="false" outlineLevel="0" collapsed="false">
      <c r="A2" s="7" t="n">
        <f aca="false">ROW()-1</f>
        <v>1</v>
      </c>
      <c r="B2" s="7"/>
      <c r="C2" s="7" t="n">
        <v>2018</v>
      </c>
      <c r="D2" s="7" t="n">
        <v>100</v>
      </c>
      <c r="E2" s="8" t="n">
        <v>1</v>
      </c>
      <c r="F2" s="8" t="n">
        <f aca="false">E2</f>
        <v>1</v>
      </c>
      <c r="G2" s="8" t="n">
        <f aca="false">D2</f>
        <v>100</v>
      </c>
      <c r="H2" s="8" t="n">
        <f aca="false">G2</f>
        <v>100</v>
      </c>
      <c r="I2" s="9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0"/>
    </row>
    <row r="3" s="16" customFormat="true" ht="15" hidden="false" customHeight="false" outlineLevel="0" collapsed="false">
      <c r="A3" s="12" t="n">
        <f aca="false">ROW()-1</f>
        <v>2</v>
      </c>
      <c r="B3" s="12" t="n">
        <v>1</v>
      </c>
      <c r="C3" s="12" t="n">
        <v>2019</v>
      </c>
      <c r="D3" s="12" t="n">
        <v>200</v>
      </c>
      <c r="E3" s="13" t="n">
        <v>0.1</v>
      </c>
      <c r="F3" s="13" t="n">
        <f aca="false">E3</f>
        <v>0.1</v>
      </c>
      <c r="G3" s="13" t="n">
        <f aca="false">D3*0.85</f>
        <v>170</v>
      </c>
      <c r="H3" s="14" t="n">
        <f aca="false">G3+$H$2</f>
        <v>270</v>
      </c>
      <c r="I3" s="15" t="n">
        <f aca="false">H3*F3</f>
        <v>27</v>
      </c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0"/>
    </row>
    <row r="4" s="16" customFormat="true" ht="15" hidden="false" customHeight="false" outlineLevel="0" collapsed="false">
      <c r="A4" s="12" t="n">
        <f aca="false">ROW()-1</f>
        <v>3</v>
      </c>
      <c r="B4" s="12" t="n">
        <v>1</v>
      </c>
      <c r="C4" s="12" t="n">
        <v>2019</v>
      </c>
      <c r="D4" s="12" t="n">
        <v>120</v>
      </c>
      <c r="E4" s="13" t="n">
        <v>0.4</v>
      </c>
      <c r="F4" s="13" t="n">
        <f aca="false">E4</f>
        <v>0.4</v>
      </c>
      <c r="G4" s="13" t="n">
        <f aca="false">D4*0.85</f>
        <v>102</v>
      </c>
      <c r="H4" s="14" t="n">
        <f aca="false">G4+$H2</f>
        <v>202</v>
      </c>
      <c r="I4" s="15" t="n">
        <f aca="false">H4*F4</f>
        <v>80.8</v>
      </c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0"/>
    </row>
    <row r="5" s="16" customFormat="true" ht="15" hidden="false" customHeight="false" outlineLevel="0" collapsed="false">
      <c r="A5" s="12" t="n">
        <f aca="false">ROW()-1</f>
        <v>4</v>
      </c>
      <c r="B5" s="12" t="n">
        <v>1</v>
      </c>
      <c r="C5" s="12" t="n">
        <v>2019</v>
      </c>
      <c r="D5" s="12" t="n">
        <v>80</v>
      </c>
      <c r="E5" s="13" t="n">
        <v>0.35</v>
      </c>
      <c r="F5" s="13" t="n">
        <f aca="false">E5</f>
        <v>0.35</v>
      </c>
      <c r="G5" s="13" t="n">
        <f aca="false">D5*0.85</f>
        <v>68</v>
      </c>
      <c r="H5" s="14" t="n">
        <f aca="false">G5+$H2</f>
        <v>168</v>
      </c>
      <c r="I5" s="15" t="n">
        <f aca="false">H5*F5</f>
        <v>58.8</v>
      </c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0"/>
    </row>
    <row r="6" s="16" customFormat="true" ht="15" hidden="false" customHeight="false" outlineLevel="0" collapsed="false">
      <c r="A6" s="12" t="n">
        <f aca="false">ROW()-1</f>
        <v>5</v>
      </c>
      <c r="B6" s="12" t="n">
        <v>1</v>
      </c>
      <c r="C6" s="12" t="n">
        <v>2019</v>
      </c>
      <c r="D6" s="12" t="n">
        <v>40</v>
      </c>
      <c r="E6" s="13" t="n">
        <v>0.15</v>
      </c>
      <c r="F6" s="13" t="n">
        <f aca="false">E6</f>
        <v>0.15</v>
      </c>
      <c r="G6" s="13" t="n">
        <f aca="false">D6*0.85</f>
        <v>34</v>
      </c>
      <c r="H6" s="14" t="n">
        <f aca="false">G6+$H$2</f>
        <v>134</v>
      </c>
      <c r="I6" s="15" t="n">
        <f aca="false">H6*F6</f>
        <v>20.1</v>
      </c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0"/>
    </row>
    <row r="7" s="22" customFormat="true" ht="15" hidden="false" customHeight="false" outlineLevel="0" collapsed="false">
      <c r="A7" s="18" t="n">
        <f aca="false">ROW()-1</f>
        <v>6</v>
      </c>
      <c r="B7" s="18" t="n">
        <v>2</v>
      </c>
      <c r="C7" s="18" t="n">
        <v>2020</v>
      </c>
      <c r="D7" s="18" t="n">
        <v>300</v>
      </c>
      <c r="E7" s="19" t="n">
        <v>0.7</v>
      </c>
      <c r="F7" s="19" t="n">
        <f aca="false">$E$3*E7</f>
        <v>0.07</v>
      </c>
      <c r="G7" s="20" t="n">
        <f aca="false">D7*0.85*0.85</f>
        <v>216.75</v>
      </c>
      <c r="H7" s="20" t="n">
        <f aca="false">$H$2+$H$3+G7</f>
        <v>586.75</v>
      </c>
      <c r="I7" s="21" t="n">
        <f aca="false">H7*F7</f>
        <v>41.0725</v>
      </c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0"/>
    </row>
    <row r="8" s="22" customFormat="true" ht="15" hidden="false" customHeight="false" outlineLevel="0" collapsed="false">
      <c r="A8" s="18" t="n">
        <f aca="false">ROW()-1</f>
        <v>7</v>
      </c>
      <c r="B8" s="18" t="n">
        <v>2</v>
      </c>
      <c r="C8" s="18" t="n">
        <v>2020</v>
      </c>
      <c r="D8" s="18" t="n">
        <v>200</v>
      </c>
      <c r="E8" s="19" t="n">
        <v>0.1</v>
      </c>
      <c r="F8" s="19" t="n">
        <f aca="false">$E$3*E8</f>
        <v>0.01</v>
      </c>
      <c r="G8" s="20" t="n">
        <f aca="false">D8*0.85*0.85</f>
        <v>144.5</v>
      </c>
      <c r="H8" s="20" t="n">
        <f aca="false">$H$2+$H$3+G8</f>
        <v>514.5</v>
      </c>
      <c r="I8" s="21" t="n">
        <f aca="false">H8*F8</f>
        <v>5.145</v>
      </c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0"/>
    </row>
    <row r="9" s="22" customFormat="true" ht="15" hidden="false" customHeight="false" outlineLevel="0" collapsed="false">
      <c r="A9" s="18" t="n">
        <f aca="false">ROW()-1</f>
        <v>8</v>
      </c>
      <c r="B9" s="18" t="n">
        <v>2</v>
      </c>
      <c r="C9" s="18" t="n">
        <v>2020</v>
      </c>
      <c r="D9" s="18" t="n">
        <v>140</v>
      </c>
      <c r="E9" s="19" t="n">
        <v>0.2</v>
      </c>
      <c r="F9" s="19" t="n">
        <f aca="false">$E$3*E9</f>
        <v>0.02</v>
      </c>
      <c r="G9" s="20" t="n">
        <f aca="false">D9*0.85*0.85</f>
        <v>101.15</v>
      </c>
      <c r="H9" s="20" t="n">
        <f aca="false">$H$2+$H$3+G9</f>
        <v>471.15</v>
      </c>
      <c r="I9" s="21" t="n">
        <f aca="false">H9*F9</f>
        <v>9.423</v>
      </c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0"/>
    </row>
    <row r="10" s="22" customFormat="true" ht="15" hidden="false" customHeight="false" outlineLevel="0" collapsed="false">
      <c r="A10" s="18" t="n">
        <f aca="false">ROW()-1</f>
        <v>9</v>
      </c>
      <c r="B10" s="18" t="n">
        <v>3</v>
      </c>
      <c r="C10" s="18" t="n">
        <v>2020</v>
      </c>
      <c r="D10" s="18" t="n">
        <v>160</v>
      </c>
      <c r="E10" s="19" t="n">
        <v>0.1</v>
      </c>
      <c r="F10" s="19" t="n">
        <f aca="false">$E$4*E10</f>
        <v>0.04</v>
      </c>
      <c r="G10" s="20" t="n">
        <f aca="false">D10*0.85*0.85</f>
        <v>115.6</v>
      </c>
      <c r="H10" s="20" t="n">
        <f aca="false">$H$2+$H$4+G10</f>
        <v>417.6</v>
      </c>
      <c r="I10" s="21" t="n">
        <f aca="false">H10*F10</f>
        <v>16.704</v>
      </c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0"/>
    </row>
    <row r="11" s="22" customFormat="true" ht="15" hidden="false" customHeight="false" outlineLevel="0" collapsed="false">
      <c r="A11" s="18" t="n">
        <f aca="false">ROW()-1</f>
        <v>10</v>
      </c>
      <c r="B11" s="18" t="n">
        <v>3</v>
      </c>
      <c r="C11" s="18" t="n">
        <v>2020</v>
      </c>
      <c r="D11" s="18" t="n">
        <v>300</v>
      </c>
      <c r="E11" s="19" t="n">
        <v>0.7</v>
      </c>
      <c r="F11" s="19" t="n">
        <f aca="false">$E$4*E11</f>
        <v>0.28</v>
      </c>
      <c r="G11" s="20" t="n">
        <f aca="false">D11*0.85*0.85</f>
        <v>216.75</v>
      </c>
      <c r="H11" s="20" t="n">
        <f aca="false">$H$2+$H$4+G11</f>
        <v>518.75</v>
      </c>
      <c r="I11" s="21" t="n">
        <f aca="false">H11*F11</f>
        <v>145.25</v>
      </c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  <c r="AMI11" s="23"/>
      <c r="AMJ11" s="0"/>
    </row>
    <row r="12" s="22" customFormat="true" ht="15" hidden="false" customHeight="false" outlineLevel="0" collapsed="false">
      <c r="A12" s="18" t="n">
        <f aca="false">ROW()-1</f>
        <v>11</v>
      </c>
      <c r="B12" s="18" t="n">
        <v>3</v>
      </c>
      <c r="C12" s="18" t="n">
        <v>2020</v>
      </c>
      <c r="D12" s="18" t="n">
        <v>90</v>
      </c>
      <c r="E12" s="19" t="n">
        <v>0.1</v>
      </c>
      <c r="F12" s="19" t="n">
        <f aca="false">$E$4*E12</f>
        <v>0.04</v>
      </c>
      <c r="G12" s="20" t="n">
        <f aca="false">D12*0.85*0.85</f>
        <v>65.025</v>
      </c>
      <c r="H12" s="20" t="n">
        <f aca="false">$H$2+$H$4+G12</f>
        <v>367.025</v>
      </c>
      <c r="I12" s="21" t="n">
        <f aca="false">H12*F12</f>
        <v>14.681</v>
      </c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0"/>
    </row>
    <row r="13" s="22" customFormat="true" ht="15" hidden="false" customHeight="false" outlineLevel="0" collapsed="false">
      <c r="A13" s="18" t="n">
        <f aca="false">ROW()-1</f>
        <v>12</v>
      </c>
      <c r="B13" s="18" t="n">
        <v>3</v>
      </c>
      <c r="C13" s="18" t="n">
        <v>2020</v>
      </c>
      <c r="D13" s="18" t="n">
        <v>60</v>
      </c>
      <c r="E13" s="19" t="n">
        <v>0.1</v>
      </c>
      <c r="F13" s="19" t="n">
        <f aca="false">$E$4*E13</f>
        <v>0.04</v>
      </c>
      <c r="G13" s="20" t="n">
        <f aca="false">D13*0.85*0.85</f>
        <v>43.35</v>
      </c>
      <c r="H13" s="20" t="n">
        <f aca="false">$H$2+$H$4+G13</f>
        <v>345.35</v>
      </c>
      <c r="I13" s="21" t="n">
        <f aca="false">H13*F13</f>
        <v>13.814</v>
      </c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  <c r="AMI13" s="23"/>
      <c r="AMJ13" s="0"/>
    </row>
    <row r="14" s="22" customFormat="true" ht="15" hidden="false" customHeight="false" outlineLevel="0" collapsed="false">
      <c r="A14" s="18" t="n">
        <f aca="false">ROW()-1</f>
        <v>13</v>
      </c>
      <c r="B14" s="18" t="n">
        <v>4</v>
      </c>
      <c r="C14" s="18" t="n">
        <v>2020</v>
      </c>
      <c r="D14" s="18" t="n">
        <v>100</v>
      </c>
      <c r="E14" s="19" t="n">
        <v>0.4</v>
      </c>
      <c r="F14" s="19" t="n">
        <f aca="false">$E$5*E14</f>
        <v>0.14</v>
      </c>
      <c r="G14" s="20" t="n">
        <f aca="false">D14*0.85*0.85</f>
        <v>72.25</v>
      </c>
      <c r="H14" s="20" t="n">
        <f aca="false">$H$2+$H$5+G14</f>
        <v>340.25</v>
      </c>
      <c r="I14" s="21" t="n">
        <f aca="false">H14*F14</f>
        <v>47.635</v>
      </c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0"/>
    </row>
    <row r="15" s="22" customFormat="true" ht="15" hidden="false" customHeight="false" outlineLevel="0" collapsed="false">
      <c r="A15" s="18" t="n">
        <f aca="false">ROW()-1</f>
        <v>14</v>
      </c>
      <c r="B15" s="18" t="n">
        <v>4</v>
      </c>
      <c r="C15" s="18" t="n">
        <v>2020</v>
      </c>
      <c r="D15" s="18" t="n">
        <v>80</v>
      </c>
      <c r="E15" s="19" t="n">
        <v>0.4</v>
      </c>
      <c r="F15" s="19" t="n">
        <f aca="false">$E$5*E15</f>
        <v>0.14</v>
      </c>
      <c r="G15" s="20" t="n">
        <f aca="false">D15*0.85*0.85</f>
        <v>57.8</v>
      </c>
      <c r="H15" s="20" t="n">
        <f aca="false">$H$2+$H$5+G15</f>
        <v>325.8</v>
      </c>
      <c r="I15" s="21" t="n">
        <f aca="false">H15*F15</f>
        <v>45.612</v>
      </c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  <c r="AMI15" s="23"/>
      <c r="AMJ15" s="0"/>
    </row>
    <row r="16" s="22" customFormat="true" ht="15" hidden="false" customHeight="false" outlineLevel="0" collapsed="false">
      <c r="A16" s="18" t="n">
        <f aca="false">ROW()-1</f>
        <v>15</v>
      </c>
      <c r="B16" s="18" t="n">
        <v>4</v>
      </c>
      <c r="C16" s="18" t="n">
        <v>2020</v>
      </c>
      <c r="D16" s="18" t="n">
        <v>40</v>
      </c>
      <c r="E16" s="19" t="n">
        <v>0.2</v>
      </c>
      <c r="F16" s="19" t="n">
        <f aca="false">$E$5*E16</f>
        <v>0.07</v>
      </c>
      <c r="G16" s="20" t="n">
        <f aca="false">D16*0.85*0.85</f>
        <v>28.9</v>
      </c>
      <c r="H16" s="20" t="n">
        <f aca="false">$H$2+$H$5+G16</f>
        <v>296.9</v>
      </c>
      <c r="I16" s="21" t="n">
        <f aca="false">H16*F16</f>
        <v>20.783</v>
      </c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0"/>
    </row>
    <row r="17" s="22" customFormat="true" ht="15" hidden="false" customHeight="false" outlineLevel="0" collapsed="false">
      <c r="A17" s="18" t="n">
        <f aca="false">ROW()-1</f>
        <v>16</v>
      </c>
      <c r="B17" s="18" t="n">
        <v>5</v>
      </c>
      <c r="C17" s="18" t="n">
        <v>2020</v>
      </c>
      <c r="D17" s="18" t="n">
        <v>50</v>
      </c>
      <c r="E17" s="19" t="n">
        <v>0.3</v>
      </c>
      <c r="F17" s="19" t="n">
        <f aca="false">$E$6*E17</f>
        <v>0.045</v>
      </c>
      <c r="G17" s="20" t="n">
        <f aca="false">D17*0.85*0.85</f>
        <v>36.125</v>
      </c>
      <c r="H17" s="20" t="n">
        <f aca="false">$H$2+$H$6+G17</f>
        <v>270.125</v>
      </c>
      <c r="I17" s="21" t="n">
        <f aca="false">H17*F17</f>
        <v>12.155625</v>
      </c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0"/>
    </row>
    <row r="18" s="22" customFormat="true" ht="15" hidden="false" customHeight="false" outlineLevel="0" collapsed="false">
      <c r="A18" s="18" t="n">
        <f aca="false">ROW()-1</f>
        <v>17</v>
      </c>
      <c r="B18" s="18" t="n">
        <v>5</v>
      </c>
      <c r="C18" s="18" t="n">
        <v>2020</v>
      </c>
      <c r="D18" s="18" t="n">
        <v>30</v>
      </c>
      <c r="E18" s="19" t="n">
        <v>0.6</v>
      </c>
      <c r="F18" s="19" t="n">
        <f aca="false">$E$6*E18</f>
        <v>0.09</v>
      </c>
      <c r="G18" s="20" t="n">
        <f aca="false">D18*0.85*0.85</f>
        <v>21.675</v>
      </c>
      <c r="H18" s="20" t="n">
        <f aca="false">$H$2+$H$6+G18</f>
        <v>255.675</v>
      </c>
      <c r="I18" s="21" t="n">
        <f aca="false">H18*F18</f>
        <v>23.01075</v>
      </c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  <c r="ALZ18" s="23"/>
      <c r="AMA18" s="23"/>
      <c r="AMB18" s="23"/>
      <c r="AMC18" s="23"/>
      <c r="AMD18" s="23"/>
      <c r="AME18" s="23"/>
      <c r="AMF18" s="23"/>
      <c r="AMG18" s="23"/>
      <c r="AMH18" s="23"/>
      <c r="AMI18" s="23"/>
      <c r="AMJ18" s="0"/>
    </row>
    <row r="19" s="22" customFormat="true" ht="15" hidden="false" customHeight="false" outlineLevel="0" collapsed="false">
      <c r="A19" s="18" t="n">
        <f aca="false">ROW()-1</f>
        <v>18</v>
      </c>
      <c r="B19" s="18" t="n">
        <v>5</v>
      </c>
      <c r="C19" s="18" t="n">
        <v>2020</v>
      </c>
      <c r="D19" s="18" t="n">
        <v>10</v>
      </c>
      <c r="E19" s="19" t="n">
        <v>0.1</v>
      </c>
      <c r="F19" s="19" t="n">
        <f aca="false">$E$6*E19</f>
        <v>0.015</v>
      </c>
      <c r="G19" s="20" t="n">
        <f aca="false">D19*0.85*0.85</f>
        <v>7.225</v>
      </c>
      <c r="H19" s="20" t="n">
        <f aca="false">$H$2+$H$6+G19</f>
        <v>241.225</v>
      </c>
      <c r="I19" s="21" t="n">
        <f aca="false">H19*F19</f>
        <v>3.618375</v>
      </c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0"/>
    </row>
    <row r="20" customFormat="false" ht="15" hidden="false" customHeight="false" outlineLevel="0" collapsed="false">
      <c r="A20" s="24" t="n">
        <f aca="false">ROW()-1</f>
        <v>19</v>
      </c>
      <c r="B20" s="24" t="n">
        <v>6</v>
      </c>
      <c r="C20" s="24" t="n">
        <v>2021</v>
      </c>
      <c r="D20" s="24" t="n">
        <v>284</v>
      </c>
      <c r="E20" s="24" t="n">
        <v>0.21</v>
      </c>
      <c r="F20" s="24" t="n">
        <f aca="false">$E$3*$E$7*E20</f>
        <v>0.0147</v>
      </c>
      <c r="G20" s="25" t="n">
        <f aca="false">D20*0.85*0.85*0.85</f>
        <v>174.4115</v>
      </c>
      <c r="H20" s="25" t="n">
        <f aca="false">$H$2+$H$3+$H$7+G20</f>
        <v>1131.1615</v>
      </c>
      <c r="I20" s="26" t="n">
        <f aca="false">H20*F20</f>
        <v>16.62807405</v>
      </c>
    </row>
    <row r="21" customFormat="false" ht="15" hidden="false" customHeight="false" outlineLevel="0" collapsed="false">
      <c r="A21" s="24" t="n">
        <f aca="false">ROW()-1</f>
        <v>20</v>
      </c>
      <c r="B21" s="24" t="n">
        <v>7</v>
      </c>
      <c r="C21" s="24" t="n">
        <v>2021</v>
      </c>
      <c r="D21" s="24" t="n">
        <v>115</v>
      </c>
      <c r="E21" s="24" t="n">
        <v>0.45</v>
      </c>
      <c r="F21" s="24" t="n">
        <f aca="false">$E$3*$E$7*E21</f>
        <v>0.0315</v>
      </c>
      <c r="G21" s="25" t="n">
        <f aca="false">D21*0.85*0.85*0.85</f>
        <v>70.624375</v>
      </c>
      <c r="H21" s="25" t="n">
        <f aca="false">$H$2+$H$3+$H$7+G21</f>
        <v>1027.374375</v>
      </c>
      <c r="I21" s="26" t="n">
        <f aca="false">H21*F21</f>
        <v>32.3622928125</v>
      </c>
    </row>
    <row r="22" customFormat="false" ht="15" hidden="false" customHeight="false" outlineLevel="0" collapsed="false">
      <c r="A22" s="24" t="n">
        <f aca="false">ROW()-1</f>
        <v>21</v>
      </c>
      <c r="B22" s="24" t="n">
        <v>8</v>
      </c>
      <c r="C22" s="24" t="n">
        <v>2021</v>
      </c>
      <c r="D22" s="24" t="n">
        <v>81</v>
      </c>
      <c r="E22" s="24" t="n">
        <v>0.3</v>
      </c>
      <c r="F22" s="24" t="n">
        <f aca="false">$E$3*$E$8*E22</f>
        <v>0.003</v>
      </c>
      <c r="G22" s="25" t="n">
        <f aca="false">D22*0.85*0.85*0.85</f>
        <v>49.744125</v>
      </c>
      <c r="H22" s="25" t="n">
        <f aca="false">$H$2+$H$3+$H$8+G22</f>
        <v>934.244125</v>
      </c>
      <c r="I22" s="26" t="n">
        <f aca="false">H22*F22</f>
        <v>2.802732375</v>
      </c>
    </row>
    <row r="23" customFormat="false" ht="15" hidden="false" customHeight="false" outlineLevel="0" collapsed="false">
      <c r="A23" s="24" t="n">
        <f aca="false">ROW()-1</f>
        <v>22</v>
      </c>
      <c r="B23" s="24" t="n">
        <v>9</v>
      </c>
      <c r="C23" s="24" t="n">
        <v>2021</v>
      </c>
      <c r="D23" s="24" t="n">
        <v>167</v>
      </c>
      <c r="E23" s="24" t="n">
        <v>0.4</v>
      </c>
      <c r="F23" s="24" t="n">
        <f aca="false">$E$3*$E$8*E23</f>
        <v>0.004</v>
      </c>
      <c r="G23" s="25" t="n">
        <f aca="false">D23*0.85*0.85*0.85</f>
        <v>102.558875</v>
      </c>
      <c r="H23" s="25" t="n">
        <f aca="false">$H$2+$H$3+$H$8+G23</f>
        <v>987.058875</v>
      </c>
      <c r="I23" s="26" t="n">
        <f aca="false">H23*F23</f>
        <v>3.9482355</v>
      </c>
    </row>
    <row r="24" customFormat="false" ht="15" hidden="false" customHeight="false" outlineLevel="0" collapsed="false">
      <c r="A24" s="24" t="n">
        <f aca="false">ROW()-1</f>
        <v>23</v>
      </c>
      <c r="B24" s="24" t="n">
        <v>9</v>
      </c>
      <c r="C24" s="24" t="n">
        <v>2021</v>
      </c>
      <c r="D24" s="24" t="n">
        <v>13</v>
      </c>
      <c r="E24" s="24" t="n">
        <v>0.3</v>
      </c>
      <c r="F24" s="24" t="n">
        <f aca="false">$E$3*$E$8*E24</f>
        <v>0.003</v>
      </c>
      <c r="G24" s="25" t="n">
        <f aca="false">D24*0.85*0.85*0.85</f>
        <v>7.983625</v>
      </c>
      <c r="H24" s="25" t="n">
        <f aca="false">$H$2+$H$3+$H$8+G24</f>
        <v>892.483625</v>
      </c>
      <c r="I24" s="26" t="n">
        <f aca="false">H24*F24</f>
        <v>2.677450875</v>
      </c>
    </row>
    <row r="25" customFormat="false" ht="15" hidden="false" customHeight="false" outlineLevel="0" collapsed="false">
      <c r="A25" s="24" t="n">
        <f aca="false">ROW()-1</f>
        <v>24</v>
      </c>
      <c r="B25" s="24" t="n">
        <v>9</v>
      </c>
      <c r="C25" s="24" t="n">
        <v>2021</v>
      </c>
      <c r="D25" s="24" t="n">
        <v>121</v>
      </c>
      <c r="E25" s="24" t="n">
        <v>0.22</v>
      </c>
      <c r="F25" s="24" t="n">
        <f aca="false">$E$4*$E$10*E25</f>
        <v>0.0088</v>
      </c>
      <c r="G25" s="25" t="n">
        <f aca="false">D25*0.85*0.85*0.85</f>
        <v>74.309125</v>
      </c>
      <c r="H25" s="25" t="n">
        <f aca="false">$H$2+$H$4+$H$10+G25</f>
        <v>793.909125</v>
      </c>
      <c r="I25" s="26" t="n">
        <f aca="false">H25*F25</f>
        <v>6.9864003</v>
      </c>
    </row>
    <row r="26" customFormat="false" ht="15" hidden="false" customHeight="false" outlineLevel="0" collapsed="false">
      <c r="A26" s="24" t="n">
        <f aca="false">ROW()-1</f>
        <v>25</v>
      </c>
      <c r="B26" s="24" t="n">
        <v>10</v>
      </c>
      <c r="C26" s="24" t="n">
        <v>2021</v>
      </c>
      <c r="D26" s="24" t="n">
        <v>314</v>
      </c>
      <c r="E26" s="24" t="n">
        <v>0.45</v>
      </c>
      <c r="F26" s="24" t="n">
        <f aca="false">$E$4*$E$11*E26</f>
        <v>0.126</v>
      </c>
      <c r="G26" s="25" t="n">
        <f aca="false">D26*0.85*0.85*0.85</f>
        <v>192.83525</v>
      </c>
      <c r="H26" s="25" t="n">
        <f aca="false">$H$2+$H$4+$H$11+G26</f>
        <v>1013.58525</v>
      </c>
      <c r="I26" s="26" t="n">
        <f aca="false">H26*F26</f>
        <v>127.7117415</v>
      </c>
    </row>
    <row r="27" customFormat="false" ht="15" hidden="false" customHeight="false" outlineLevel="0" collapsed="false">
      <c r="A27" s="24" t="n">
        <f aca="false">ROW()-1</f>
        <v>26</v>
      </c>
      <c r="B27" s="24" t="n">
        <v>10</v>
      </c>
      <c r="C27" s="24" t="n">
        <v>2021</v>
      </c>
      <c r="D27" s="24" t="n">
        <v>239</v>
      </c>
      <c r="E27" s="24" t="n">
        <v>0.35</v>
      </c>
      <c r="F27" s="24" t="n">
        <f aca="false">$E$4*$E$11*E27</f>
        <v>0.098</v>
      </c>
      <c r="G27" s="25" t="n">
        <f aca="false">D27*0.85*0.85*0.85</f>
        <v>146.775875</v>
      </c>
      <c r="H27" s="25" t="n">
        <f aca="false">$H$2+$H$4+$H$11+G27</f>
        <v>967.525875</v>
      </c>
      <c r="I27" s="26" t="n">
        <f aca="false">H27*F27</f>
        <v>94.81753575</v>
      </c>
    </row>
    <row r="28" customFormat="false" ht="15" hidden="false" customHeight="false" outlineLevel="0" collapsed="false">
      <c r="A28" s="24" t="n">
        <f aca="false">ROW()-1</f>
        <v>27</v>
      </c>
      <c r="B28" s="24" t="n">
        <v>10</v>
      </c>
      <c r="C28" s="24" t="n">
        <v>2021</v>
      </c>
      <c r="D28" s="24" t="n">
        <v>257</v>
      </c>
      <c r="E28" s="24" t="n">
        <v>0.2</v>
      </c>
      <c r="F28" s="24" t="n">
        <f aca="false">$E$4*$E$11*E28</f>
        <v>0.056</v>
      </c>
      <c r="G28" s="25" t="n">
        <f aca="false">D28*0.85*0.85*0.85</f>
        <v>157.830125</v>
      </c>
      <c r="H28" s="25" t="n">
        <f aca="false">$H$2+$H$4+$H$11+G28</f>
        <v>978.580125</v>
      </c>
      <c r="I28" s="26" t="n">
        <f aca="false">H28*F28</f>
        <v>54.800487</v>
      </c>
    </row>
    <row r="29" customFormat="false" ht="15" hidden="false" customHeight="false" outlineLevel="0" collapsed="false">
      <c r="A29" s="24" t="n">
        <f aca="false">ROW()-1</f>
        <v>28</v>
      </c>
      <c r="B29" s="27" t="n">
        <v>11</v>
      </c>
      <c r="C29" s="24" t="n">
        <v>2021</v>
      </c>
      <c r="D29" s="24" t="n">
        <v>91</v>
      </c>
      <c r="E29" s="24" t="n">
        <v>0.35</v>
      </c>
      <c r="F29" s="24" t="n">
        <f aca="false">$E$4*$E$12*E29</f>
        <v>0.014</v>
      </c>
      <c r="G29" s="25" t="n">
        <f aca="false">D29*0.85*0.85*0.85</f>
        <v>55.885375</v>
      </c>
      <c r="H29" s="25" t="n">
        <f aca="false">$H$2+$H$4+$H$12+G29</f>
        <v>724.910375</v>
      </c>
      <c r="I29" s="26" t="n">
        <f aca="false">H29*F29</f>
        <v>10.14874525</v>
      </c>
    </row>
    <row r="30" customFormat="false" ht="15" hidden="false" customHeight="false" outlineLevel="0" collapsed="false">
      <c r="A30" s="24" t="n">
        <f aca="false">ROW()-1</f>
        <v>29</v>
      </c>
      <c r="B30" s="27" t="n">
        <v>11</v>
      </c>
      <c r="C30" s="24" t="n">
        <v>2021</v>
      </c>
      <c r="D30" s="24" t="n">
        <v>203</v>
      </c>
      <c r="E30" s="24" t="n">
        <v>0.5</v>
      </c>
      <c r="F30" s="24" t="n">
        <f aca="false">$E$4*$E$12*E30</f>
        <v>0.02</v>
      </c>
      <c r="G30" s="25" t="n">
        <f aca="false">D30*0.85*0.85*0.85</f>
        <v>124.667375</v>
      </c>
      <c r="H30" s="25" t="n">
        <f aca="false">$H$2+$H$4+$H$12+G30</f>
        <v>793.692375</v>
      </c>
      <c r="I30" s="26" t="n">
        <f aca="false">H30*F30</f>
        <v>15.8738475</v>
      </c>
    </row>
    <row r="31" customFormat="false" ht="15" hidden="false" customHeight="false" outlineLevel="0" collapsed="false">
      <c r="A31" s="24" t="n">
        <f aca="false">ROW()-1</f>
        <v>30</v>
      </c>
      <c r="B31" s="24" t="n">
        <v>11</v>
      </c>
      <c r="C31" s="24" t="n">
        <v>2021</v>
      </c>
      <c r="D31" s="24" t="n">
        <v>85</v>
      </c>
      <c r="E31" s="24" t="n">
        <v>0.15</v>
      </c>
      <c r="F31" s="24" t="n">
        <f aca="false">$E$4*$E$12*E31</f>
        <v>0.006</v>
      </c>
      <c r="G31" s="25" t="n">
        <f aca="false">D31*0.85*0.85*0.85</f>
        <v>52.200625</v>
      </c>
      <c r="H31" s="25" t="n">
        <f aca="false">$H$2+$H$4+$H$12+G31</f>
        <v>721.225625</v>
      </c>
      <c r="I31" s="26" t="n">
        <f aca="false">H31*F31</f>
        <v>4.32735375</v>
      </c>
    </row>
    <row r="32" customFormat="false" ht="15" hidden="false" customHeight="false" outlineLevel="0" collapsed="false">
      <c r="A32" s="24" t="n">
        <f aca="false">ROW()-1</f>
        <v>31</v>
      </c>
      <c r="B32" s="24" t="n">
        <v>12</v>
      </c>
      <c r="C32" s="24" t="n">
        <v>2021</v>
      </c>
      <c r="D32" s="24" t="n">
        <v>175</v>
      </c>
      <c r="E32" s="24" t="n">
        <v>0.46</v>
      </c>
      <c r="F32" s="24" t="n">
        <f aca="false">$E$4*$E$13*E32</f>
        <v>0.0184</v>
      </c>
      <c r="G32" s="25" t="n">
        <f aca="false">D32*0.85*0.85*0.85</f>
        <v>107.471875</v>
      </c>
      <c r="H32" s="25" t="n">
        <f aca="false">$H$2+$H$4+$H$13+G32</f>
        <v>754.821875</v>
      </c>
      <c r="I32" s="26" t="n">
        <f aca="false">H32*F32</f>
        <v>13.8887225</v>
      </c>
    </row>
    <row r="33" customFormat="false" ht="15" hidden="false" customHeight="false" outlineLevel="0" collapsed="false">
      <c r="A33" s="24" t="n">
        <f aca="false">ROW()-1</f>
        <v>32</v>
      </c>
      <c r="B33" s="24" t="n">
        <v>12</v>
      </c>
      <c r="C33" s="24" t="n">
        <v>2021</v>
      </c>
      <c r="D33" s="24" t="n">
        <v>201</v>
      </c>
      <c r="E33" s="24" t="n">
        <v>0.4</v>
      </c>
      <c r="F33" s="24" t="n">
        <f aca="false">$E$4*$E$13*E33</f>
        <v>0.016</v>
      </c>
      <c r="G33" s="25" t="n">
        <f aca="false">D33*0.85*0.85*0.85</f>
        <v>123.439125</v>
      </c>
      <c r="H33" s="25" t="n">
        <f aca="false">$H$2+$H$4+$H$13+G33</f>
        <v>770.789125</v>
      </c>
      <c r="I33" s="26" t="n">
        <f aca="false">H33*F33</f>
        <v>12.332626</v>
      </c>
    </row>
    <row r="34" customFormat="false" ht="15" hidden="false" customHeight="false" outlineLevel="0" collapsed="false">
      <c r="A34" s="24" t="n">
        <f aca="false">ROW()-1</f>
        <v>33</v>
      </c>
      <c r="B34" s="24" t="n">
        <v>12</v>
      </c>
      <c r="C34" s="24" t="n">
        <v>2021</v>
      </c>
      <c r="D34" s="24" t="n">
        <v>145</v>
      </c>
      <c r="E34" s="24" t="n">
        <v>0.14</v>
      </c>
      <c r="F34" s="24" t="n">
        <f aca="false">$E$4*$E$13*E34</f>
        <v>0.0056</v>
      </c>
      <c r="G34" s="25" t="n">
        <f aca="false">D34*0.85*0.85*0.85</f>
        <v>89.048125</v>
      </c>
      <c r="H34" s="25" t="n">
        <f aca="false">$H$2+$H$5+$H$15+G34</f>
        <v>682.848125</v>
      </c>
      <c r="I34" s="26" t="n">
        <f aca="false">H34*F34</f>
        <v>3.8239495</v>
      </c>
    </row>
    <row r="35" customFormat="false" ht="15" hidden="false" customHeight="false" outlineLevel="0" collapsed="false">
      <c r="A35" s="24" t="n">
        <f aca="false">ROW()-1</f>
        <v>34</v>
      </c>
      <c r="B35" s="24" t="n">
        <v>13</v>
      </c>
      <c r="C35" s="24" t="n">
        <v>2021</v>
      </c>
      <c r="D35" s="24" t="n">
        <v>266</v>
      </c>
      <c r="E35" s="24" t="n">
        <v>0.45</v>
      </c>
      <c r="F35" s="24" t="n">
        <f aca="false">$E$5*$E$14*E35</f>
        <v>0.063</v>
      </c>
      <c r="G35" s="25" t="n">
        <f aca="false">D35*0.85*0.85*0.85</f>
        <v>163.35725</v>
      </c>
      <c r="H35" s="25" t="n">
        <f aca="false">$H$2+$H$5+$H$14+G35</f>
        <v>771.60725</v>
      </c>
      <c r="I35" s="26" t="n">
        <f aca="false">H35*F35</f>
        <v>48.61125675</v>
      </c>
    </row>
    <row r="36" customFormat="false" ht="15" hidden="false" customHeight="false" outlineLevel="0" collapsed="false">
      <c r="A36" s="24" t="n">
        <f aca="false">ROW()-1</f>
        <v>35</v>
      </c>
      <c r="B36" s="24" t="n">
        <v>13</v>
      </c>
      <c r="C36" s="24" t="n">
        <v>2021</v>
      </c>
      <c r="D36" s="24" t="n">
        <v>64</v>
      </c>
      <c r="E36" s="24" t="n">
        <v>0.31</v>
      </c>
      <c r="F36" s="24" t="n">
        <f aca="false">$E$5*$E$14*E36</f>
        <v>0.0434</v>
      </c>
      <c r="G36" s="25" t="n">
        <f aca="false">D36*0.85*0.85*0.85</f>
        <v>39.304</v>
      </c>
      <c r="H36" s="25" t="n">
        <f aca="false">$H$2+$H$5+$H$14+G36</f>
        <v>647.554</v>
      </c>
      <c r="I36" s="26" t="n">
        <f aca="false">H36*F36</f>
        <v>28.1038436</v>
      </c>
    </row>
    <row r="37" customFormat="false" ht="15" hidden="false" customHeight="false" outlineLevel="0" collapsed="false">
      <c r="A37" s="24" t="n">
        <f aca="false">ROW()-1</f>
        <v>36</v>
      </c>
      <c r="B37" s="24" t="n">
        <v>13</v>
      </c>
      <c r="C37" s="24" t="n">
        <v>2021</v>
      </c>
      <c r="D37" s="24" t="n">
        <v>114</v>
      </c>
      <c r="E37" s="24" t="n">
        <v>0.24</v>
      </c>
      <c r="F37" s="24" t="n">
        <f aca="false">$E$5*$E$14*E37</f>
        <v>0.0336</v>
      </c>
      <c r="G37" s="25" t="n">
        <f aca="false">D37*0.85*0.85*0.85</f>
        <v>70.01025</v>
      </c>
      <c r="H37" s="25" t="n">
        <f aca="false">$H$2+$H$5+$H$14+G37</f>
        <v>678.26025</v>
      </c>
      <c r="I37" s="26" t="n">
        <f aca="false">H37*F37</f>
        <v>22.7895444</v>
      </c>
    </row>
    <row r="38" customFormat="false" ht="15" hidden="false" customHeight="false" outlineLevel="0" collapsed="false">
      <c r="A38" s="24" t="n">
        <f aca="false">ROW()-1</f>
        <v>37</v>
      </c>
      <c r="B38" s="24" t="n">
        <v>14</v>
      </c>
      <c r="C38" s="24" t="n">
        <v>2021</v>
      </c>
      <c r="D38" s="24" t="n">
        <v>35</v>
      </c>
      <c r="E38" s="24" t="n">
        <v>0.3</v>
      </c>
      <c r="F38" s="24" t="n">
        <f aca="false">$E$5*$E$15*E38</f>
        <v>0.042</v>
      </c>
      <c r="G38" s="25" t="n">
        <f aca="false">D38*0.85*0.85*0.85</f>
        <v>21.494375</v>
      </c>
      <c r="H38" s="25" t="n">
        <f aca="false">$H$2+$H$5+$H$15+G38</f>
        <v>615.294375</v>
      </c>
      <c r="I38" s="26" t="n">
        <f aca="false">H38*F38</f>
        <v>25.84236375</v>
      </c>
    </row>
    <row r="39" customFormat="false" ht="15" hidden="false" customHeight="false" outlineLevel="0" collapsed="false">
      <c r="A39" s="24" t="n">
        <f aca="false">ROW()-1</f>
        <v>38</v>
      </c>
      <c r="B39" s="24" t="n">
        <v>14</v>
      </c>
      <c r="C39" s="24" t="n">
        <v>2021</v>
      </c>
      <c r="D39" s="24" t="n">
        <v>110</v>
      </c>
      <c r="E39" s="24" t="n">
        <v>0.2</v>
      </c>
      <c r="F39" s="24" t="n">
        <f aca="false">$E$5*$E$15*E39</f>
        <v>0.028</v>
      </c>
      <c r="G39" s="25" t="n">
        <f aca="false">D39*0.85*0.85*0.85</f>
        <v>67.55375</v>
      </c>
      <c r="H39" s="25" t="n">
        <f aca="false">$H$2+$H$5+$H$15+G39</f>
        <v>661.35375</v>
      </c>
      <c r="I39" s="26" t="n">
        <f aca="false">H39*F39</f>
        <v>18.517905</v>
      </c>
    </row>
    <row r="40" customFormat="false" ht="15" hidden="false" customHeight="false" outlineLevel="0" collapsed="false">
      <c r="A40" s="24" t="n">
        <f aca="false">ROW()-1</f>
        <v>39</v>
      </c>
      <c r="B40" s="24" t="n">
        <v>14</v>
      </c>
      <c r="C40" s="24" t="n">
        <v>2021</v>
      </c>
      <c r="D40" s="24" t="n">
        <v>255</v>
      </c>
      <c r="E40" s="24" t="n">
        <v>0.5</v>
      </c>
      <c r="F40" s="24" t="n">
        <f aca="false">$E$5*$E$15*E40</f>
        <v>0.07</v>
      </c>
      <c r="G40" s="25" t="n">
        <f aca="false">D40*0.85*0.85*0.85</f>
        <v>156.601875</v>
      </c>
      <c r="H40" s="25" t="n">
        <f aca="false">$H$2+$H$5+$H$15+G40</f>
        <v>750.401875</v>
      </c>
      <c r="I40" s="26" t="n">
        <f aca="false">H40*F40</f>
        <v>52.52813125</v>
      </c>
    </row>
    <row r="41" customFormat="false" ht="15" hidden="false" customHeight="false" outlineLevel="0" collapsed="false">
      <c r="A41" s="24" t="n">
        <f aca="false">ROW()-1</f>
        <v>40</v>
      </c>
      <c r="B41" s="24" t="n">
        <v>15</v>
      </c>
      <c r="C41" s="24" t="n">
        <v>2021</v>
      </c>
      <c r="D41" s="24" t="n">
        <v>86</v>
      </c>
      <c r="E41" s="24" t="n">
        <v>0.3</v>
      </c>
      <c r="F41" s="24" t="n">
        <f aca="false">$E$5*$E$16*E41</f>
        <v>0.021</v>
      </c>
      <c r="G41" s="25" t="n">
        <f aca="false">D41*0.85*0.85*0.85</f>
        <v>52.81475</v>
      </c>
      <c r="H41" s="25" t="n">
        <f aca="false">$H$2+$H$5+$H$16+G41</f>
        <v>617.71475</v>
      </c>
      <c r="I41" s="26" t="n">
        <f aca="false">H41*F41</f>
        <v>12.97200975</v>
      </c>
    </row>
    <row r="42" customFormat="false" ht="15" hidden="false" customHeight="false" outlineLevel="0" collapsed="false">
      <c r="A42" s="24" t="n">
        <f aca="false">ROW()-1</f>
        <v>41</v>
      </c>
      <c r="B42" s="24" t="n">
        <v>15</v>
      </c>
      <c r="C42" s="24" t="n">
        <v>2021</v>
      </c>
      <c r="D42" s="24" t="n">
        <v>199</v>
      </c>
      <c r="E42" s="24" t="n">
        <v>0.4</v>
      </c>
      <c r="F42" s="24" t="n">
        <f aca="false">$E$5*$E$16*E42</f>
        <v>0.028</v>
      </c>
      <c r="G42" s="25" t="n">
        <f aca="false">D42*0.85*0.85*0.85</f>
        <v>122.210875</v>
      </c>
      <c r="H42" s="25" t="n">
        <f aca="false">$H$2+$H$5+$H$16+G42</f>
        <v>687.110875</v>
      </c>
      <c r="I42" s="26" t="n">
        <f aca="false">H42*F42</f>
        <v>19.2391045</v>
      </c>
    </row>
    <row r="43" customFormat="false" ht="15" hidden="false" customHeight="false" outlineLevel="0" collapsed="false">
      <c r="A43" s="24" t="n">
        <f aca="false">ROW()-1</f>
        <v>42</v>
      </c>
      <c r="B43" s="24" t="n">
        <v>15</v>
      </c>
      <c r="C43" s="24" t="n">
        <v>2021</v>
      </c>
      <c r="D43" s="24" t="n">
        <v>251</v>
      </c>
      <c r="E43" s="24" t="n">
        <v>0.3</v>
      </c>
      <c r="F43" s="24" t="n">
        <f aca="false">$E$5*$E$16*E43</f>
        <v>0.021</v>
      </c>
      <c r="G43" s="25" t="n">
        <f aca="false">D43*0.85*0.85*0.85</f>
        <v>154.145375</v>
      </c>
      <c r="H43" s="25" t="n">
        <f aca="false">$H$2+$H$6+$H$18+G43</f>
        <v>643.820375</v>
      </c>
      <c r="I43" s="26" t="n">
        <f aca="false">H43*F43</f>
        <v>13.520227875</v>
      </c>
    </row>
    <row r="44" customFormat="false" ht="15" hidden="false" customHeight="false" outlineLevel="0" collapsed="false">
      <c r="A44" s="24" t="n">
        <f aca="false">ROW()-1</f>
        <v>43</v>
      </c>
      <c r="B44" s="24" t="n">
        <v>16</v>
      </c>
      <c r="C44" s="24" t="n">
        <v>2021</v>
      </c>
      <c r="D44" s="24" t="n">
        <v>98</v>
      </c>
      <c r="E44" s="24" t="n">
        <v>0.4</v>
      </c>
      <c r="F44" s="24" t="n">
        <f aca="false">$E$6*$E$17*E44</f>
        <v>0.018</v>
      </c>
      <c r="G44" s="25" t="n">
        <f aca="false">D44*0.85*0.85*0.85</f>
        <v>60.18425</v>
      </c>
      <c r="H44" s="25" t="n">
        <f aca="false">$H$2+$H$6+$H$17+G44</f>
        <v>564.30925</v>
      </c>
      <c r="I44" s="26" t="n">
        <f aca="false">H44*F44</f>
        <v>10.1575665</v>
      </c>
    </row>
    <row r="45" customFormat="false" ht="15" hidden="false" customHeight="false" outlineLevel="0" collapsed="false">
      <c r="A45" s="24" t="n">
        <f aca="false">ROW()-1</f>
        <v>44</v>
      </c>
      <c r="B45" s="24" t="n">
        <v>16</v>
      </c>
      <c r="C45" s="24" t="n">
        <v>2021</v>
      </c>
      <c r="D45" s="24" t="n">
        <v>133</v>
      </c>
      <c r="E45" s="24" t="n">
        <v>0.56</v>
      </c>
      <c r="F45" s="24" t="n">
        <f aca="false">$E$6*$E$17*E45</f>
        <v>0.0252</v>
      </c>
      <c r="G45" s="25" t="n">
        <f aca="false">D45*0.85*0.85*0.85</f>
        <v>81.678625</v>
      </c>
      <c r="H45" s="25" t="n">
        <f aca="false">$H$2+$H$6+$H$17+G45</f>
        <v>585.803625</v>
      </c>
      <c r="I45" s="26" t="n">
        <f aca="false">H45*F45</f>
        <v>14.76225135</v>
      </c>
    </row>
    <row r="46" customFormat="false" ht="15" hidden="false" customHeight="false" outlineLevel="0" collapsed="false">
      <c r="A46" s="24" t="n">
        <f aca="false">ROW()-1</f>
        <v>45</v>
      </c>
      <c r="B46" s="24" t="n">
        <v>16</v>
      </c>
      <c r="C46" s="24" t="n">
        <v>2021</v>
      </c>
      <c r="D46" s="24" t="n">
        <v>75</v>
      </c>
      <c r="E46" s="24" t="n">
        <v>0.04</v>
      </c>
      <c r="F46" s="24" t="n">
        <f aca="false">$E$6*$E$17*E46</f>
        <v>0.0018</v>
      </c>
      <c r="G46" s="25" t="n">
        <f aca="false">D46*0.85*0.85*0.85</f>
        <v>46.059375</v>
      </c>
      <c r="H46" s="25" t="n">
        <f aca="false">$H$2+$H$6+$H$17+G46</f>
        <v>550.184375</v>
      </c>
      <c r="I46" s="26" t="n">
        <f aca="false">H46*F46</f>
        <v>0.990331875</v>
      </c>
    </row>
    <row r="47" customFormat="false" ht="15" hidden="false" customHeight="false" outlineLevel="0" collapsed="false">
      <c r="A47" s="24" t="n">
        <f aca="false">ROW()-1</f>
        <v>46</v>
      </c>
      <c r="B47" s="24" t="n">
        <v>17</v>
      </c>
      <c r="C47" s="24" t="n">
        <v>2021</v>
      </c>
      <c r="D47" s="24" t="n">
        <v>123</v>
      </c>
      <c r="E47" s="24" t="n">
        <v>0.6</v>
      </c>
      <c r="F47" s="24" t="n">
        <f aca="false">$E$6*$E$18*E47</f>
        <v>0.054</v>
      </c>
      <c r="G47" s="24" t="n">
        <f aca="false">D47*0.85*0.85*0.85</f>
        <v>75.537375</v>
      </c>
      <c r="H47" s="25" t="n">
        <f aca="false">$H$2+$H$6+$H$18+G47</f>
        <v>565.212375</v>
      </c>
      <c r="I47" s="26" t="n">
        <f aca="false">H47*F47</f>
        <v>30.52146825</v>
      </c>
    </row>
    <row r="48" customFormat="false" ht="15" hidden="false" customHeight="false" outlineLevel="0" collapsed="false">
      <c r="A48" s="24" t="n">
        <f aca="false">ROW()-1</f>
        <v>47</v>
      </c>
      <c r="B48" s="24" t="n">
        <v>17</v>
      </c>
      <c r="C48" s="24" t="n">
        <v>2021</v>
      </c>
      <c r="D48" s="24" t="n">
        <v>250</v>
      </c>
      <c r="E48" s="24" t="n">
        <v>0.3</v>
      </c>
      <c r="F48" s="24" t="n">
        <f aca="false">$E$6*$E$18*E48</f>
        <v>0.027</v>
      </c>
      <c r="G48" s="24" t="n">
        <f aca="false">D48*0.85*0.85*0.85</f>
        <v>153.53125</v>
      </c>
      <c r="H48" s="25" t="n">
        <f aca="false">$H$2+$H$6+$H$18+G48</f>
        <v>643.20625</v>
      </c>
      <c r="I48" s="26" t="n">
        <f aca="false">H48*F48</f>
        <v>17.36656875</v>
      </c>
    </row>
    <row r="49" customFormat="false" ht="15" hidden="false" customHeight="false" outlineLevel="0" collapsed="false">
      <c r="A49" s="24" t="n">
        <f aca="false">ROW()-1</f>
        <v>48</v>
      </c>
      <c r="B49" s="24" t="n">
        <v>17</v>
      </c>
      <c r="C49" s="24" t="n">
        <v>2021</v>
      </c>
      <c r="D49" s="24" t="n">
        <v>207</v>
      </c>
      <c r="E49" s="24" t="n">
        <v>0.1</v>
      </c>
      <c r="F49" s="24" t="n">
        <f aca="false">$E$6*$E$18*E49</f>
        <v>0.009</v>
      </c>
      <c r="G49" s="24" t="n">
        <f aca="false">D49*0.85*0.85*0.85</f>
        <v>127.123875</v>
      </c>
      <c r="H49" s="25" t="n">
        <f aca="false">$H$2+$H$6+$H$18+G49</f>
        <v>616.798875</v>
      </c>
      <c r="I49" s="26" t="n">
        <f aca="false">H49*F49</f>
        <v>5.551189875</v>
      </c>
    </row>
    <row r="50" customFormat="false" ht="15" hidden="false" customHeight="false" outlineLevel="0" collapsed="false">
      <c r="A50" s="24" t="n">
        <f aca="false">ROW()-1</f>
        <v>49</v>
      </c>
      <c r="B50" s="24" t="n">
        <v>18</v>
      </c>
      <c r="C50" s="24" t="n">
        <v>2021</v>
      </c>
      <c r="D50" s="24" t="n">
        <v>150</v>
      </c>
      <c r="E50" s="24" t="n">
        <v>0.65</v>
      </c>
      <c r="F50" s="24" t="n">
        <f aca="false">$E$6*$E$19*E50</f>
        <v>0.00975</v>
      </c>
      <c r="G50" s="24" t="n">
        <f aca="false">D50*0.85*0.85*0.85</f>
        <v>92.11875</v>
      </c>
      <c r="H50" s="25" t="n">
        <f aca="false">$H$2+$H$6+$H$19+G50</f>
        <v>567.34375</v>
      </c>
      <c r="I50" s="26" t="n">
        <f aca="false">H50*F50</f>
        <v>5.5316015625</v>
      </c>
    </row>
    <row r="51" customFormat="false" ht="15" hidden="false" customHeight="false" outlineLevel="0" collapsed="false">
      <c r="A51" s="24" t="n">
        <f aca="false">ROW()-1</f>
        <v>50</v>
      </c>
      <c r="B51" s="24" t="n">
        <v>18</v>
      </c>
      <c r="C51" s="24" t="n">
        <v>2021</v>
      </c>
      <c r="D51" s="24" t="n">
        <v>76</v>
      </c>
      <c r="E51" s="24" t="n">
        <v>0.3</v>
      </c>
      <c r="F51" s="24" t="n">
        <f aca="false">$E$6*$E$19*E51</f>
        <v>0.0045</v>
      </c>
      <c r="G51" s="24" t="n">
        <f aca="false">D51*0.85*0.85*0.85</f>
        <v>46.6735</v>
      </c>
      <c r="H51" s="25" t="n">
        <f aca="false">$H$2+$H$6+$H$19+G51</f>
        <v>521.8985</v>
      </c>
      <c r="I51" s="26" t="n">
        <f aca="false">H51*F51</f>
        <v>2.34854325</v>
      </c>
    </row>
    <row r="52" customFormat="false" ht="15" hidden="false" customHeight="false" outlineLevel="0" collapsed="false">
      <c r="A52" s="24" t="n">
        <f aca="false">ROW()-1</f>
        <v>51</v>
      </c>
      <c r="B52" s="24" t="n">
        <v>18</v>
      </c>
      <c r="C52" s="24" t="n">
        <v>2021</v>
      </c>
      <c r="D52" s="24" t="n">
        <v>51</v>
      </c>
      <c r="E52" s="24" t="n">
        <v>0.05</v>
      </c>
      <c r="F52" s="24" t="n">
        <f aca="false">$E$6*$E$19*E52</f>
        <v>0.00075</v>
      </c>
      <c r="G52" s="24" t="n">
        <f aca="false">D52*0.85*0.85*0.85</f>
        <v>31.320375</v>
      </c>
      <c r="H52" s="25" t="n">
        <f aca="false">$H$2+$H$6+$H$19+G52</f>
        <v>506.545375</v>
      </c>
      <c r="I52" s="26" t="n">
        <f aca="false">H52*F52</f>
        <v>0.37990903125</v>
      </c>
    </row>
  </sheetData>
  <conditionalFormatting sqref="I2:I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I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:I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0:I5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2024-06-06T18:15:07Z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