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00"/>
  </bookViews>
  <sheets>
    <sheet name="Result" sheetId="9" r:id="rId1"/>
  </sheets>
  <definedNames>
    <definedName name="_xlnm._FilterDatabase" localSheetId="0" hidden="1">Result!$B$2:$O$68</definedName>
    <definedName name="_xlnm.Print_Area" localSheetId="0">Result!$A$1:$O$112</definedName>
    <definedName name="_xlnm.Print_Titles" localSheetId="0">Result!$2:$2</definedName>
  </definedNames>
  <calcPr calcId="144525"/>
</workbook>
</file>

<file path=xl/sharedStrings.xml><?xml version="1.0" encoding="utf-8"?>
<sst xmlns="http://schemas.openxmlformats.org/spreadsheetml/2006/main" count="588" uniqueCount="101">
  <si>
    <t>SAL  ENGINEERING AND TECHNICAL INSTITUTE
INFORMATION TECHNOLOGY DEPARTMENT
5th SEM GTU RESULT ANALYSIS (WINTER-2023)</t>
  </si>
  <si>
    <t>SR NO</t>
  </si>
  <si>
    <t>ENROLLMENT NO.</t>
  </si>
  <si>
    <t>NAME OF STUDENT</t>
  </si>
  <si>
    <t>Design Engineering - II A (3150001)</t>
  </si>
  <si>
    <t>Integrated Personality Development Course (3150005)</t>
  </si>
  <si>
    <t>Analysis and Design of Algorithms (3150703)</t>
  </si>
  <si>
    <t>Professional ethics (3150709)</t>
  </si>
  <si>
    <t>Computer Networks (3150710)</t>
  </si>
  <si>
    <t>Cyber Security (3150714)</t>
  </si>
  <si>
    <t>Web Development (3151606)</t>
  </si>
  <si>
    <t>No. of Backlogs</t>
  </si>
  <si>
    <t>SPI</t>
  </si>
  <si>
    <t>CPI</t>
  </si>
  <si>
    <t>CGPA</t>
  </si>
  <si>
    <t>TOTAL BACKLOG</t>
  </si>
  <si>
    <t>AAHIR SUMIL RAMESHBHAI</t>
  </si>
  <si>
    <t>AA</t>
  </si>
  <si>
    <t>AB</t>
  </si>
  <si>
    <t>BC</t>
  </si>
  <si>
    <t>BB</t>
  </si>
  <si>
    <t>PANDYA DIDHITIKUMAR RAJUBHAI</t>
  </si>
  <si>
    <t>MEWADA ARYAN MAHENDRAKUMAR</t>
  </si>
  <si>
    <t>JANI RUDRA DARSHIN</t>
  </si>
  <si>
    <t>CD</t>
  </si>
  <si>
    <t>DABHI PARTH PRAVINBHAI</t>
  </si>
  <si>
    <t>BALVA ALIRAZA ROSHANALI</t>
  </si>
  <si>
    <t>CC</t>
  </si>
  <si>
    <t>PANCHAL SMITA BHAGVATILAL</t>
  </si>
  <si>
    <t>Drashti Bhupendrabhai Buddhadev</t>
  </si>
  <si>
    <t>DARJI ROHAN SHAILESHBHAI</t>
  </si>
  <si>
    <t>DD</t>
  </si>
  <si>
    <t>PATEL NIMA SUNILKUMAR</t>
  </si>
  <si>
    <t>FF</t>
  </si>
  <si>
    <t>Dobariya Himanshukumar Dineshbhai</t>
  </si>
  <si>
    <t>TALSANIYA SAHIL ASHOKBHAI</t>
  </si>
  <si>
    <t>VANPARIYA SUJAL BHAVINBHAI</t>
  </si>
  <si>
    <t>DHANKECHA HARSHIL MAHESHKUMAR</t>
  </si>
  <si>
    <t>DOMADIYA TANISHA BATUKBHAI</t>
  </si>
  <si>
    <t>PATEL SHREENA ASHVINKUMAR</t>
  </si>
  <si>
    <t>KATHROTIYA HARSHILKUMAR CHATURBHAI</t>
  </si>
  <si>
    <t>PATEL PREET SURESHBHAI</t>
  </si>
  <si>
    <t>Shaikh Mohammad Rehan md Yusuf</t>
  </si>
  <si>
    <t>SAVALIYA HETVI KISHORBHAI</t>
  </si>
  <si>
    <t>Mithaiwala Abbas Kuresh</t>
  </si>
  <si>
    <t>Patel Henil Jigneshbhai</t>
  </si>
  <si>
    <t>NAKARANI JENIS PRAKASHBHAI</t>
  </si>
  <si>
    <t>PATEL HEET PRAVINCHANDRA</t>
  </si>
  <si>
    <t>GANDHI UTSAV RAMCHANDRA</t>
  </si>
  <si>
    <t>PATEL HARSH DINESHKUMAR</t>
  </si>
  <si>
    <t>RAMI NIKITA KIRTIBHAI</t>
  </si>
  <si>
    <t>DARJI DHIRALI SANJAYKUMAR</t>
  </si>
  <si>
    <t>JAIN KRISH PAVAN</t>
  </si>
  <si>
    <t>PATEL DHRUVI RAJESHKUMAR</t>
  </si>
  <si>
    <t>PANCHAL SAKSHI RAKESHBHAI</t>
  </si>
  <si>
    <t>JAMARIYA HEET NILESH</t>
  </si>
  <si>
    <t>KARANJE JANVI MANOJ</t>
  </si>
  <si>
    <t>Ahir Vaibhav Ashishbhai</t>
  </si>
  <si>
    <t>PAWAR NEEL PRAMOD</t>
  </si>
  <si>
    <t>BRAHMBHATT ARTH JITENDRA</t>
  </si>
  <si>
    <t>ACHARYA BANSRI HETALKUMAR</t>
  </si>
  <si>
    <t>PARMAR NETRAA KIRITKUMAR</t>
  </si>
  <si>
    <t>PRIYANKAR MEET JIGNESH</t>
  </si>
  <si>
    <t>RATHOD PRANAYSINH SHAILENDRASINH</t>
  </si>
  <si>
    <t>SAVALIYA KAXIT RAJESHBHAI</t>
  </si>
  <si>
    <t>PATEL RUTVIKKUMAR ASHWINKUMAR</t>
  </si>
  <si>
    <t>RATHOD AKSHAYRAJSINH JASVANTSINH</t>
  </si>
  <si>
    <t>NOGI GURSHIN JOGENDRASING</t>
  </si>
  <si>
    <t>PRAJAPATI HARDIK VINUBHAI</t>
  </si>
  <si>
    <t>NishaKumari Birbahadur Singh</t>
  </si>
  <si>
    <t>PRAJAPATI DEV PRAKASHBHAI</t>
  </si>
  <si>
    <t>DARJI KRUPA HARSHADBHAI</t>
  </si>
  <si>
    <t>BUKHARI ALIAAKIB FAZALABBAS</t>
  </si>
  <si>
    <t>Butani Jenil Bipinbhai</t>
  </si>
  <si>
    <t>Goriya Suhaniben Niteshbhai</t>
  </si>
  <si>
    <t>GURAV HARSHIKA SURESHBHAI</t>
  </si>
  <si>
    <t>Jadav Devanshi Rakeshkumar</t>
  </si>
  <si>
    <t>KADIA MESHWABEN MAYURKUMAR</t>
  </si>
  <si>
    <t>PARMAR DHRUTI ASHISHBHAI</t>
  </si>
  <si>
    <t>PATEL JAY HASMUKHBHAI</t>
  </si>
  <si>
    <t>PRAJAPATI ANAND ASHISHBHAI</t>
  </si>
  <si>
    <t>RAO SHAILENDRASINH NIRBHAYSINH</t>
  </si>
  <si>
    <t>Saumya Rawal</t>
  </si>
  <si>
    <t>SHAH VRAJ MITESHKUMAR</t>
  </si>
  <si>
    <t>SIDDHPURA HARSH SURESHBHAI</t>
  </si>
  <si>
    <t>SOLANKI SHAKTISINGH SAVUBHAI</t>
  </si>
  <si>
    <t>TRIVEDI JAINISH GAURANGKUMAR</t>
  </si>
  <si>
    <t>VACHHANI YOHANSI KISHORBHAI</t>
  </si>
  <si>
    <t>No of student fail in 6 subject</t>
  </si>
  <si>
    <t>No of student fail in 5 subject</t>
  </si>
  <si>
    <t>No of student fail in 4 subject</t>
  </si>
  <si>
    <t>No of student fail in 3 subject</t>
  </si>
  <si>
    <t>No of student fail in 2 subject</t>
  </si>
  <si>
    <t>No of student fail in 1 subject</t>
  </si>
  <si>
    <t>No of student pass in all subject</t>
  </si>
  <si>
    <t>Total</t>
  </si>
  <si>
    <t xml:space="preserve">Total result in % </t>
  </si>
  <si>
    <t>Subject name</t>
  </si>
  <si>
    <t>No of student in</t>
  </si>
  <si>
    <t>% analysis</t>
  </si>
  <si>
    <t>PER SUBJECT RESULT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</si>
</sst>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_ * #,##0_ ;_ * \-#,##0_ ;_ * &quot;-&quot;_ ;_ @_ "/>
    <numFmt numFmtId="178" formatCode="_ * #,##0.00_ ;_ * \-#,##0.00_ ;_ * &quot;-&quot;??_ ;_ @_ "/>
    <numFmt numFmtId="179" formatCode="0_);[Red]\(0\)"/>
    <numFmt numFmtId="180" formatCode="_ &quot;₹&quot;* #,##0_ ;_ &quot;₹&quot;* \-#,##0_ ;_ &quot;₹&quot;* &quot;-&quot;_ ;_ @_ "/>
    <numFmt numFmtId="181" formatCode="_ &quot;₹&quot;* #,##0.00_ ;_ &quot;₹&quot;* \-#,##0.00_ ;_ &quot;₹&quot;* &quot;-&quot;??_ ;_ @_ 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D0D9C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4" borderId="9" applyNumberFormat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0" fontId="1" fillId="0" borderId="1" xfId="47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name val="Calibri"/>
        <scheme val="none"/>
        <b val="0"/>
        <i val="0"/>
        <strike val="0"/>
        <u val="none"/>
        <sz val="11"/>
        <color rgb="FF9C6500"/>
      </font>
      <fill>
        <patternFill patternType="solid">
          <bgColor rgb="FFFFEB9C"/>
        </patternFill>
      </fill>
    </dxf>
    <dxf>
      <font>
        <name val="Calibri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03"/>
  <sheetViews>
    <sheetView tabSelected="1" view="pageBreakPreview" zoomScale="84" zoomScaleNormal="80" topLeftCell="B6" workbookViewId="0">
      <selection activeCell="J31" sqref="J31"/>
    </sheetView>
  </sheetViews>
  <sheetFormatPr defaultColWidth="9" defaultRowHeight="11.6"/>
  <cols>
    <col min="1" max="1" width="9.140625" style="1"/>
    <col min="2" max="2" width="19.4296875" style="2" customWidth="1"/>
    <col min="3" max="3" width="41.7109375" style="3" customWidth="1"/>
    <col min="4" max="4" width="22.8515625" style="1" customWidth="1"/>
    <col min="5" max="5" width="14.140625" style="1" customWidth="1"/>
    <col min="6" max="6" width="20.4296875" style="1" customWidth="1"/>
    <col min="7" max="7" width="22.140625" style="1" customWidth="1"/>
    <col min="8" max="8" width="19.2890625" style="1" customWidth="1"/>
    <col min="9" max="10" width="18.140625" style="1" customWidth="1"/>
    <col min="11" max="11" width="15.140625" style="1" customWidth="1"/>
    <col min="12" max="12" width="7.8515625" style="1" customWidth="1"/>
    <col min="13" max="14" width="7.8515625" style="4" customWidth="1"/>
    <col min="15" max="15" width="15.2890625" style="4" customWidth="1"/>
    <col min="16" max="17" width="7.8515625" style="1" customWidth="1"/>
    <col min="18" max="16384" width="9.140625" style="1"/>
  </cols>
  <sheetData>
    <row r="1" ht="69" customHeight="1" spans="1: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69.75" customHeight="1" spans="1:15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3" t="s">
        <v>11</v>
      </c>
      <c r="L2" s="6" t="s">
        <v>12</v>
      </c>
      <c r="M2" s="6" t="s">
        <v>13</v>
      </c>
      <c r="N2" s="6" t="s">
        <v>14</v>
      </c>
      <c r="O2" s="13" t="s">
        <v>15</v>
      </c>
    </row>
    <row r="3" ht="15" customHeight="1" spans="1:15">
      <c r="A3" s="10">
        <v>1</v>
      </c>
      <c r="B3" s="11">
        <v>211260116001</v>
      </c>
      <c r="C3" s="12" t="s">
        <v>16</v>
      </c>
      <c r="D3" s="12" t="s">
        <v>17</v>
      </c>
      <c r="E3" s="12" t="s">
        <v>18</v>
      </c>
      <c r="F3" s="12" t="s">
        <v>18</v>
      </c>
      <c r="G3" s="12" t="s">
        <v>19</v>
      </c>
      <c r="H3" s="12" t="s">
        <v>20</v>
      </c>
      <c r="I3" s="12" t="s">
        <v>18</v>
      </c>
      <c r="J3" s="12" t="s">
        <v>20</v>
      </c>
      <c r="K3" s="12">
        <v>0</v>
      </c>
      <c r="L3" s="12">
        <v>8.39</v>
      </c>
      <c r="M3" s="12">
        <v>7.64</v>
      </c>
      <c r="N3" s="12">
        <v>8.39</v>
      </c>
      <c r="O3" s="12">
        <v>0</v>
      </c>
    </row>
    <row r="4" ht="15" customHeight="1" spans="1:15">
      <c r="A4" s="10">
        <v>2</v>
      </c>
      <c r="B4" s="11">
        <v>211260116002</v>
      </c>
      <c r="C4" s="12" t="s">
        <v>21</v>
      </c>
      <c r="D4" s="12" t="s">
        <v>20</v>
      </c>
      <c r="E4" s="12" t="s">
        <v>17</v>
      </c>
      <c r="F4" s="12" t="s">
        <v>20</v>
      </c>
      <c r="G4" s="12" t="s">
        <v>19</v>
      </c>
      <c r="H4" s="12" t="s">
        <v>19</v>
      </c>
      <c r="I4" s="12" t="s">
        <v>18</v>
      </c>
      <c r="J4" s="12" t="s">
        <v>19</v>
      </c>
      <c r="K4" s="12">
        <v>0</v>
      </c>
      <c r="L4" s="12">
        <v>7.78</v>
      </c>
      <c r="M4" s="12">
        <v>7.91</v>
      </c>
      <c r="N4" s="12">
        <v>7.78</v>
      </c>
      <c r="O4" s="12">
        <v>0</v>
      </c>
    </row>
    <row r="5" ht="15" customHeight="1" spans="1:15">
      <c r="A5" s="10">
        <v>3</v>
      </c>
      <c r="B5" s="11">
        <v>211260116003</v>
      </c>
      <c r="C5" s="12" t="s">
        <v>22</v>
      </c>
      <c r="D5" s="12" t="s">
        <v>18</v>
      </c>
      <c r="E5" s="12" t="s">
        <v>17</v>
      </c>
      <c r="F5" s="12" t="s">
        <v>18</v>
      </c>
      <c r="G5" s="12" t="s">
        <v>20</v>
      </c>
      <c r="H5" s="12" t="s">
        <v>20</v>
      </c>
      <c r="I5" s="12" t="s">
        <v>18</v>
      </c>
      <c r="J5" s="12" t="s">
        <v>19</v>
      </c>
      <c r="K5" s="12">
        <v>0</v>
      </c>
      <c r="L5" s="12">
        <v>8.39</v>
      </c>
      <c r="M5" s="12">
        <v>7.33</v>
      </c>
      <c r="N5" s="12">
        <v>8.39</v>
      </c>
      <c r="O5" s="12">
        <v>0</v>
      </c>
    </row>
    <row r="6" ht="15" customHeight="1" spans="1:15">
      <c r="A6" s="10">
        <v>4</v>
      </c>
      <c r="B6" s="11">
        <v>211260116004</v>
      </c>
      <c r="C6" s="12" t="s">
        <v>23</v>
      </c>
      <c r="D6" s="12" t="s">
        <v>18</v>
      </c>
      <c r="E6" s="12" t="s">
        <v>17</v>
      </c>
      <c r="F6" s="12" t="s">
        <v>20</v>
      </c>
      <c r="G6" s="12" t="s">
        <v>24</v>
      </c>
      <c r="H6" s="12" t="s">
        <v>20</v>
      </c>
      <c r="I6" s="12" t="s">
        <v>18</v>
      </c>
      <c r="J6" s="12" t="s">
        <v>19</v>
      </c>
      <c r="K6" s="12">
        <v>0</v>
      </c>
      <c r="L6" s="12">
        <v>7.78</v>
      </c>
      <c r="M6" s="12">
        <v>7.15</v>
      </c>
      <c r="N6" s="12">
        <v>7.78</v>
      </c>
      <c r="O6" s="12">
        <v>0</v>
      </c>
    </row>
    <row r="7" ht="15" customHeight="1" spans="1:15">
      <c r="A7" s="10">
        <v>5</v>
      </c>
      <c r="B7" s="11">
        <v>211260116005</v>
      </c>
      <c r="C7" s="12" t="s">
        <v>25</v>
      </c>
      <c r="D7" s="12" t="s">
        <v>18</v>
      </c>
      <c r="E7" s="12" t="s">
        <v>17</v>
      </c>
      <c r="F7" s="12" t="s">
        <v>19</v>
      </c>
      <c r="G7" s="12" t="s">
        <v>20</v>
      </c>
      <c r="H7" s="12" t="s">
        <v>19</v>
      </c>
      <c r="I7" s="12" t="s">
        <v>20</v>
      </c>
      <c r="J7" s="12" t="s">
        <v>19</v>
      </c>
      <c r="K7" s="12">
        <v>0</v>
      </c>
      <c r="L7" s="12">
        <v>7.61</v>
      </c>
      <c r="M7" s="12">
        <v>7.89</v>
      </c>
      <c r="N7" s="12">
        <v>7.61</v>
      </c>
      <c r="O7" s="12">
        <v>0</v>
      </c>
    </row>
    <row r="8" ht="15" customHeight="1" spans="1:15">
      <c r="A8" s="10">
        <v>6</v>
      </c>
      <c r="B8" s="11">
        <v>211260116007</v>
      </c>
      <c r="C8" s="12" t="s">
        <v>26</v>
      </c>
      <c r="D8" s="12" t="s">
        <v>17</v>
      </c>
      <c r="E8" s="12" t="s">
        <v>17</v>
      </c>
      <c r="F8" s="12" t="s">
        <v>20</v>
      </c>
      <c r="G8" s="12" t="s">
        <v>20</v>
      </c>
      <c r="H8" s="12" t="s">
        <v>27</v>
      </c>
      <c r="I8" s="12" t="s">
        <v>18</v>
      </c>
      <c r="J8" s="12" t="s">
        <v>20</v>
      </c>
      <c r="K8" s="12">
        <v>0</v>
      </c>
      <c r="L8" s="12">
        <v>7.96</v>
      </c>
      <c r="M8" s="12">
        <v>7.7</v>
      </c>
      <c r="N8" s="12">
        <v>7.96</v>
      </c>
      <c r="O8" s="12">
        <v>0</v>
      </c>
    </row>
    <row r="9" ht="15" customHeight="1" spans="1:15">
      <c r="A9" s="10">
        <v>7</v>
      </c>
      <c r="B9" s="11">
        <v>211260116008</v>
      </c>
      <c r="C9" s="12" t="s">
        <v>28</v>
      </c>
      <c r="D9" s="12" t="s">
        <v>18</v>
      </c>
      <c r="E9" s="12" t="s">
        <v>17</v>
      </c>
      <c r="F9" s="12" t="s">
        <v>20</v>
      </c>
      <c r="G9" s="12" t="s">
        <v>20</v>
      </c>
      <c r="H9" s="12" t="s">
        <v>19</v>
      </c>
      <c r="I9" s="12" t="s">
        <v>19</v>
      </c>
      <c r="J9" s="12" t="s">
        <v>19</v>
      </c>
      <c r="K9" s="12">
        <v>0</v>
      </c>
      <c r="L9" s="12">
        <v>7.7</v>
      </c>
      <c r="M9" s="12">
        <v>6.73</v>
      </c>
      <c r="N9" s="12">
        <v>7.7</v>
      </c>
      <c r="O9" s="12">
        <v>0</v>
      </c>
    </row>
    <row r="10" ht="15" customHeight="1" spans="1:15">
      <c r="A10" s="10">
        <v>8</v>
      </c>
      <c r="B10" s="11">
        <v>211260116010</v>
      </c>
      <c r="C10" s="12" t="s">
        <v>29</v>
      </c>
      <c r="D10" s="12" t="s">
        <v>17</v>
      </c>
      <c r="E10" s="12" t="s">
        <v>17</v>
      </c>
      <c r="F10" s="12" t="s">
        <v>18</v>
      </c>
      <c r="G10" s="12" t="s">
        <v>20</v>
      </c>
      <c r="H10" s="12" t="s">
        <v>17</v>
      </c>
      <c r="I10" s="12" t="s">
        <v>17</v>
      </c>
      <c r="J10" s="12" t="s">
        <v>18</v>
      </c>
      <c r="K10" s="12">
        <v>0</v>
      </c>
      <c r="L10" s="12">
        <v>9.35</v>
      </c>
      <c r="M10" s="12">
        <v>9.04</v>
      </c>
      <c r="N10" s="12">
        <v>9.35</v>
      </c>
      <c r="O10" s="12">
        <v>0</v>
      </c>
    </row>
    <row r="11" ht="15" customHeight="1" spans="1:15">
      <c r="A11" s="10">
        <v>9</v>
      </c>
      <c r="B11" s="11">
        <v>211260116011</v>
      </c>
      <c r="C11" s="12" t="s">
        <v>30</v>
      </c>
      <c r="D11" s="12" t="s">
        <v>18</v>
      </c>
      <c r="E11" s="12" t="s">
        <v>18</v>
      </c>
      <c r="F11" s="12" t="s">
        <v>19</v>
      </c>
      <c r="G11" s="12" t="s">
        <v>31</v>
      </c>
      <c r="H11" s="12" t="s">
        <v>27</v>
      </c>
      <c r="I11" s="12" t="s">
        <v>19</v>
      </c>
      <c r="J11" s="12" t="s">
        <v>19</v>
      </c>
      <c r="K11" s="12">
        <v>0</v>
      </c>
      <c r="L11" s="12">
        <v>6.65</v>
      </c>
      <c r="M11" s="12">
        <v>5.56</v>
      </c>
      <c r="N11" s="12">
        <v>6.65</v>
      </c>
      <c r="O11" s="12">
        <v>2</v>
      </c>
    </row>
    <row r="12" ht="15" customHeight="1" spans="1:15">
      <c r="A12" s="10">
        <v>10</v>
      </c>
      <c r="B12" s="11">
        <v>211260116012</v>
      </c>
      <c r="C12" s="12" t="s">
        <v>32</v>
      </c>
      <c r="D12" s="12" t="s">
        <v>18</v>
      </c>
      <c r="E12" s="12" t="s">
        <v>17</v>
      </c>
      <c r="F12" s="12" t="s">
        <v>20</v>
      </c>
      <c r="G12" s="12" t="s">
        <v>19</v>
      </c>
      <c r="H12" s="12" t="s">
        <v>27</v>
      </c>
      <c r="I12" s="12" t="s">
        <v>19</v>
      </c>
      <c r="J12" s="12" t="s">
        <v>33</v>
      </c>
      <c r="K12" s="12">
        <v>1</v>
      </c>
      <c r="L12" s="12">
        <v>6.13</v>
      </c>
      <c r="M12" s="12">
        <v>6.11</v>
      </c>
      <c r="N12" s="12">
        <v>6.13</v>
      </c>
      <c r="O12" s="12">
        <v>2</v>
      </c>
    </row>
    <row r="13" ht="15" customHeight="1" spans="1:15">
      <c r="A13" s="10">
        <v>11</v>
      </c>
      <c r="B13" s="11">
        <v>211260116013</v>
      </c>
      <c r="C13" s="12" t="s">
        <v>34</v>
      </c>
      <c r="D13" s="12" t="s">
        <v>20</v>
      </c>
      <c r="E13" s="12" t="s">
        <v>17</v>
      </c>
      <c r="F13" s="12" t="s">
        <v>18</v>
      </c>
      <c r="G13" s="12" t="s">
        <v>20</v>
      </c>
      <c r="H13" s="12" t="s">
        <v>18</v>
      </c>
      <c r="I13" s="12" t="s">
        <v>18</v>
      </c>
      <c r="J13" s="12" t="s">
        <v>18</v>
      </c>
      <c r="K13" s="12">
        <v>0</v>
      </c>
      <c r="L13" s="12">
        <v>8.91</v>
      </c>
      <c r="M13" s="12">
        <v>7.97</v>
      </c>
      <c r="N13" s="12">
        <v>8.91</v>
      </c>
      <c r="O13" s="12">
        <v>0</v>
      </c>
    </row>
    <row r="14" ht="15" customHeight="1" spans="1:15">
      <c r="A14" s="10">
        <v>12</v>
      </c>
      <c r="B14" s="11">
        <v>211260116014</v>
      </c>
      <c r="C14" s="12" t="s">
        <v>35</v>
      </c>
      <c r="D14" s="12" t="s">
        <v>18</v>
      </c>
      <c r="E14" s="12" t="s">
        <v>17</v>
      </c>
      <c r="F14" s="12" t="s">
        <v>18</v>
      </c>
      <c r="G14" s="12" t="s">
        <v>20</v>
      </c>
      <c r="H14" s="12" t="s">
        <v>20</v>
      </c>
      <c r="I14" s="12" t="s">
        <v>18</v>
      </c>
      <c r="J14" s="12" t="s">
        <v>20</v>
      </c>
      <c r="K14" s="12">
        <v>0</v>
      </c>
      <c r="L14" s="12">
        <v>8.57</v>
      </c>
      <c r="M14" s="12">
        <v>7.1</v>
      </c>
      <c r="N14" s="12">
        <v>8.57</v>
      </c>
      <c r="O14" s="12">
        <v>0</v>
      </c>
    </row>
    <row r="15" ht="15" customHeight="1" spans="1:15">
      <c r="A15" s="10">
        <v>13</v>
      </c>
      <c r="B15" s="11">
        <v>211260116015</v>
      </c>
      <c r="C15" s="12" t="s">
        <v>36</v>
      </c>
      <c r="D15" s="12" t="s">
        <v>18</v>
      </c>
      <c r="E15" s="12" t="s">
        <v>17</v>
      </c>
      <c r="F15" s="12" t="s">
        <v>18</v>
      </c>
      <c r="G15" s="12" t="s">
        <v>20</v>
      </c>
      <c r="H15" s="12" t="s">
        <v>20</v>
      </c>
      <c r="I15" s="12" t="s">
        <v>18</v>
      </c>
      <c r="J15" s="12" t="s">
        <v>18</v>
      </c>
      <c r="K15" s="12">
        <v>0</v>
      </c>
      <c r="L15" s="12">
        <v>8.74</v>
      </c>
      <c r="M15" s="12">
        <v>7.45</v>
      </c>
      <c r="N15" s="12">
        <v>8.74</v>
      </c>
      <c r="O15" s="12">
        <v>0</v>
      </c>
    </row>
    <row r="16" ht="15" customHeight="1" spans="1:15">
      <c r="A16" s="10">
        <v>14</v>
      </c>
      <c r="B16" s="11">
        <v>211260116016</v>
      </c>
      <c r="C16" s="12" t="s">
        <v>37</v>
      </c>
      <c r="D16" s="12" t="s">
        <v>18</v>
      </c>
      <c r="E16" s="12" t="s">
        <v>17</v>
      </c>
      <c r="F16" s="12" t="s">
        <v>20</v>
      </c>
      <c r="G16" s="12" t="s">
        <v>19</v>
      </c>
      <c r="H16" s="12" t="s">
        <v>19</v>
      </c>
      <c r="I16" s="12" t="s">
        <v>18</v>
      </c>
      <c r="J16" s="12" t="s">
        <v>18</v>
      </c>
      <c r="K16" s="12">
        <v>0</v>
      </c>
      <c r="L16" s="12">
        <v>8.17</v>
      </c>
      <c r="M16" s="12">
        <v>7.84</v>
      </c>
      <c r="N16" s="12">
        <v>8.17</v>
      </c>
      <c r="O16" s="12">
        <v>0</v>
      </c>
    </row>
    <row r="17" ht="15" customHeight="1" spans="1:15">
      <c r="A17" s="10">
        <v>15</v>
      </c>
      <c r="B17" s="11">
        <v>211260116018</v>
      </c>
      <c r="C17" s="12" t="s">
        <v>38</v>
      </c>
      <c r="D17" s="12" t="s">
        <v>20</v>
      </c>
      <c r="E17" s="12" t="s">
        <v>17</v>
      </c>
      <c r="F17" s="12" t="s">
        <v>20</v>
      </c>
      <c r="G17" s="12" t="s">
        <v>19</v>
      </c>
      <c r="H17" s="12" t="s">
        <v>19</v>
      </c>
      <c r="I17" s="12" t="s">
        <v>18</v>
      </c>
      <c r="J17" s="12" t="s">
        <v>20</v>
      </c>
      <c r="K17" s="12">
        <v>0</v>
      </c>
      <c r="L17" s="12">
        <v>7.96</v>
      </c>
      <c r="M17" s="12">
        <v>7.13</v>
      </c>
      <c r="N17" s="12">
        <v>7.96</v>
      </c>
      <c r="O17" s="12">
        <v>0</v>
      </c>
    </row>
    <row r="18" ht="15" customHeight="1" spans="1:15">
      <c r="A18" s="10">
        <v>16</v>
      </c>
      <c r="B18" s="11">
        <v>211260116019</v>
      </c>
      <c r="C18" s="12" t="s">
        <v>39</v>
      </c>
      <c r="D18" s="12" t="s">
        <v>17</v>
      </c>
      <c r="E18" s="12" t="s">
        <v>17</v>
      </c>
      <c r="F18" s="12" t="s">
        <v>20</v>
      </c>
      <c r="G18" s="12" t="s">
        <v>18</v>
      </c>
      <c r="H18" s="12" t="s">
        <v>20</v>
      </c>
      <c r="I18" s="12" t="s">
        <v>18</v>
      </c>
      <c r="J18" s="12" t="s">
        <v>20</v>
      </c>
      <c r="K18" s="12">
        <v>0</v>
      </c>
      <c r="L18" s="12">
        <v>8.52</v>
      </c>
      <c r="M18" s="12">
        <v>8.48</v>
      </c>
      <c r="N18" s="12">
        <v>8.52</v>
      </c>
      <c r="O18" s="12">
        <v>0</v>
      </c>
    </row>
    <row r="19" ht="15" customHeight="1" spans="1:15">
      <c r="A19" s="10">
        <v>17</v>
      </c>
      <c r="B19" s="11">
        <v>211260116020</v>
      </c>
      <c r="C19" s="12" t="s">
        <v>40</v>
      </c>
      <c r="D19" s="12" t="s">
        <v>18</v>
      </c>
      <c r="E19" s="12" t="s">
        <v>17</v>
      </c>
      <c r="F19" s="12" t="s">
        <v>18</v>
      </c>
      <c r="G19" s="12" t="s">
        <v>27</v>
      </c>
      <c r="H19" s="12" t="s">
        <v>19</v>
      </c>
      <c r="I19" s="12" t="s">
        <v>19</v>
      </c>
      <c r="J19" s="12" t="s">
        <v>19</v>
      </c>
      <c r="K19" s="12">
        <v>0</v>
      </c>
      <c r="L19" s="12">
        <v>7.65</v>
      </c>
      <c r="M19" s="12">
        <v>6.9</v>
      </c>
      <c r="N19" s="12">
        <v>7.65</v>
      </c>
      <c r="O19" s="12">
        <v>0</v>
      </c>
    </row>
    <row r="20" ht="15" customHeight="1" spans="1:15">
      <c r="A20" s="10">
        <v>18</v>
      </c>
      <c r="B20" s="11">
        <v>211260116021</v>
      </c>
      <c r="C20" s="12" t="s">
        <v>41</v>
      </c>
      <c r="D20" s="12" t="s">
        <v>18</v>
      </c>
      <c r="E20" s="12" t="s">
        <v>17</v>
      </c>
      <c r="F20" s="12" t="s">
        <v>20</v>
      </c>
      <c r="G20" s="12" t="s">
        <v>20</v>
      </c>
      <c r="H20" s="12" t="s">
        <v>19</v>
      </c>
      <c r="I20" s="12" t="s">
        <v>18</v>
      </c>
      <c r="J20" s="12" t="s">
        <v>20</v>
      </c>
      <c r="K20" s="12">
        <v>0</v>
      </c>
      <c r="L20" s="12">
        <v>8.13</v>
      </c>
      <c r="M20" s="12">
        <v>7.16</v>
      </c>
      <c r="N20" s="12">
        <v>8.13</v>
      </c>
      <c r="O20" s="12">
        <v>0</v>
      </c>
    </row>
    <row r="21" ht="15" customHeight="1" spans="1:15">
      <c r="A21" s="10">
        <v>19</v>
      </c>
      <c r="B21" s="11">
        <v>211260116022</v>
      </c>
      <c r="C21" s="12" t="s">
        <v>42</v>
      </c>
      <c r="D21" s="12" t="s">
        <v>18</v>
      </c>
      <c r="E21" s="12" t="s">
        <v>17</v>
      </c>
      <c r="F21" s="12" t="s">
        <v>20</v>
      </c>
      <c r="G21" s="12" t="s">
        <v>19</v>
      </c>
      <c r="H21" s="12" t="s">
        <v>19</v>
      </c>
      <c r="I21" s="12" t="s">
        <v>18</v>
      </c>
      <c r="J21" s="12" t="s">
        <v>20</v>
      </c>
      <c r="K21" s="12">
        <v>0</v>
      </c>
      <c r="L21" s="12">
        <v>8</v>
      </c>
      <c r="M21" s="12">
        <v>7.34</v>
      </c>
      <c r="N21" s="12">
        <v>8</v>
      </c>
      <c r="O21" s="12">
        <v>0</v>
      </c>
    </row>
    <row r="22" ht="15" customHeight="1" spans="1:15">
      <c r="A22" s="10">
        <v>20</v>
      </c>
      <c r="B22" s="11">
        <v>211260116023</v>
      </c>
      <c r="C22" s="12" t="s">
        <v>43</v>
      </c>
      <c r="D22" s="12" t="s">
        <v>20</v>
      </c>
      <c r="E22" s="12" t="s">
        <v>18</v>
      </c>
      <c r="F22" s="12" t="s">
        <v>20</v>
      </c>
      <c r="G22" s="12" t="s">
        <v>19</v>
      </c>
      <c r="H22" s="12" t="s">
        <v>19</v>
      </c>
      <c r="I22" s="12" t="s">
        <v>20</v>
      </c>
      <c r="J22" s="12" t="s">
        <v>19</v>
      </c>
      <c r="K22" s="12">
        <v>0</v>
      </c>
      <c r="L22" s="12">
        <v>7.57</v>
      </c>
      <c r="M22" s="12">
        <v>6.97</v>
      </c>
      <c r="N22" s="12">
        <v>7.57</v>
      </c>
      <c r="O22" s="12">
        <v>0</v>
      </c>
    </row>
    <row r="23" ht="15" customHeight="1" spans="1:15">
      <c r="A23" s="10">
        <v>21</v>
      </c>
      <c r="B23" s="11">
        <v>211260116024</v>
      </c>
      <c r="C23" s="12" t="s">
        <v>44</v>
      </c>
      <c r="D23" s="12" t="s">
        <v>17</v>
      </c>
      <c r="E23" s="12" t="s">
        <v>17</v>
      </c>
      <c r="F23" s="12" t="s">
        <v>20</v>
      </c>
      <c r="G23" s="12" t="s">
        <v>19</v>
      </c>
      <c r="H23" s="12" t="s">
        <v>20</v>
      </c>
      <c r="I23" s="12" t="s">
        <v>20</v>
      </c>
      <c r="J23" s="12" t="s">
        <v>18</v>
      </c>
      <c r="K23" s="12">
        <v>0</v>
      </c>
      <c r="L23" s="12">
        <v>8.3</v>
      </c>
      <c r="M23" s="12">
        <v>7.76</v>
      </c>
      <c r="N23" s="12">
        <v>8.3</v>
      </c>
      <c r="O23" s="12">
        <v>0</v>
      </c>
    </row>
    <row r="24" ht="15" customHeight="1" spans="1:15">
      <c r="A24" s="10">
        <v>22</v>
      </c>
      <c r="B24" s="11">
        <v>211260116025</v>
      </c>
      <c r="C24" s="12" t="s">
        <v>45</v>
      </c>
      <c r="D24" s="12" t="s">
        <v>18</v>
      </c>
      <c r="E24" s="12" t="s">
        <v>17</v>
      </c>
      <c r="F24" s="12" t="s">
        <v>19</v>
      </c>
      <c r="G24" s="12" t="s">
        <v>27</v>
      </c>
      <c r="H24" s="12" t="s">
        <v>20</v>
      </c>
      <c r="I24" s="12" t="s">
        <v>20</v>
      </c>
      <c r="J24" s="12" t="s">
        <v>19</v>
      </c>
      <c r="K24" s="12">
        <v>0</v>
      </c>
      <c r="L24" s="12">
        <v>7.57</v>
      </c>
      <c r="M24" s="12">
        <v>7.58</v>
      </c>
      <c r="N24" s="12">
        <v>7.57</v>
      </c>
      <c r="O24" s="12">
        <v>0</v>
      </c>
    </row>
    <row r="25" ht="15" customHeight="1" spans="1:15">
      <c r="A25" s="10">
        <v>23</v>
      </c>
      <c r="B25" s="11">
        <v>211260116026</v>
      </c>
      <c r="C25" s="12" t="s">
        <v>46</v>
      </c>
      <c r="D25" s="12" t="s">
        <v>17</v>
      </c>
      <c r="E25" s="12" t="s">
        <v>20</v>
      </c>
      <c r="F25" s="12" t="s">
        <v>19</v>
      </c>
      <c r="G25" s="12" t="s">
        <v>31</v>
      </c>
      <c r="H25" s="12" t="s">
        <v>27</v>
      </c>
      <c r="I25" s="12" t="s">
        <v>20</v>
      </c>
      <c r="J25" s="12" t="s">
        <v>19</v>
      </c>
      <c r="K25" s="12">
        <v>0</v>
      </c>
      <c r="L25" s="12">
        <v>6.74</v>
      </c>
      <c r="M25" s="12">
        <v>6.81</v>
      </c>
      <c r="N25" s="12">
        <v>6.74</v>
      </c>
      <c r="O25" s="12">
        <v>1</v>
      </c>
    </row>
    <row r="26" ht="15" customHeight="1" spans="1:15">
      <c r="A26" s="10">
        <v>24</v>
      </c>
      <c r="B26" s="11">
        <v>211260116029</v>
      </c>
      <c r="C26" s="12" t="s">
        <v>47</v>
      </c>
      <c r="D26" s="12" t="s">
        <v>18</v>
      </c>
      <c r="E26" s="12" t="s">
        <v>17</v>
      </c>
      <c r="F26" s="12" t="s">
        <v>27</v>
      </c>
      <c r="G26" s="12" t="s">
        <v>20</v>
      </c>
      <c r="H26" s="12" t="s">
        <v>19</v>
      </c>
      <c r="I26" s="12" t="s">
        <v>18</v>
      </c>
      <c r="J26" s="12" t="s">
        <v>19</v>
      </c>
      <c r="K26" s="12">
        <v>0</v>
      </c>
      <c r="L26" s="12">
        <v>7.52</v>
      </c>
      <c r="M26" s="12">
        <v>7.06</v>
      </c>
      <c r="N26" s="12">
        <v>7.52</v>
      </c>
      <c r="O26" s="12">
        <v>0</v>
      </c>
    </row>
    <row r="27" ht="15" customHeight="1" spans="1:15">
      <c r="A27" s="10">
        <v>25</v>
      </c>
      <c r="B27" s="11">
        <v>211260116031</v>
      </c>
      <c r="C27" s="12" t="s">
        <v>48</v>
      </c>
      <c r="D27" s="12" t="s">
        <v>18</v>
      </c>
      <c r="E27" s="12" t="s">
        <v>17</v>
      </c>
      <c r="F27" s="12" t="s">
        <v>18</v>
      </c>
      <c r="G27" s="12" t="s">
        <v>19</v>
      </c>
      <c r="H27" s="12" t="s">
        <v>18</v>
      </c>
      <c r="I27" s="12" t="s">
        <v>18</v>
      </c>
      <c r="J27" s="12" t="s">
        <v>18</v>
      </c>
      <c r="K27" s="12">
        <v>0</v>
      </c>
      <c r="L27" s="12">
        <v>8.83</v>
      </c>
      <c r="M27" s="12">
        <v>8.07</v>
      </c>
      <c r="N27" s="12">
        <v>8.83</v>
      </c>
      <c r="O27" s="12">
        <v>0</v>
      </c>
    </row>
    <row r="28" ht="15" customHeight="1" spans="1:15">
      <c r="A28" s="10">
        <v>26</v>
      </c>
      <c r="B28" s="11">
        <v>211260116032</v>
      </c>
      <c r="C28" s="12" t="s">
        <v>49</v>
      </c>
      <c r="D28" s="12" t="s">
        <v>18</v>
      </c>
      <c r="E28" s="12" t="s">
        <v>17</v>
      </c>
      <c r="F28" s="12" t="s">
        <v>27</v>
      </c>
      <c r="G28" s="12" t="s">
        <v>19</v>
      </c>
      <c r="H28" s="12" t="s">
        <v>19</v>
      </c>
      <c r="I28" s="12" t="s">
        <v>18</v>
      </c>
      <c r="J28" s="12" t="s">
        <v>18</v>
      </c>
      <c r="K28" s="12">
        <v>0</v>
      </c>
      <c r="L28" s="12">
        <v>7.74</v>
      </c>
      <c r="M28" s="12">
        <v>7.02</v>
      </c>
      <c r="N28" s="12">
        <v>7.74</v>
      </c>
      <c r="O28" s="12">
        <v>0</v>
      </c>
    </row>
    <row r="29" ht="15" customHeight="1" spans="1:15">
      <c r="A29" s="10">
        <v>27</v>
      </c>
      <c r="B29" s="11">
        <v>211260116033</v>
      </c>
      <c r="C29" s="12" t="s">
        <v>50</v>
      </c>
      <c r="D29" s="12" t="s">
        <v>20</v>
      </c>
      <c r="E29" s="12" t="s">
        <v>17</v>
      </c>
      <c r="F29" s="12" t="s">
        <v>20</v>
      </c>
      <c r="G29" s="12" t="s">
        <v>19</v>
      </c>
      <c r="H29" s="12" t="s">
        <v>19</v>
      </c>
      <c r="I29" s="12" t="s">
        <v>20</v>
      </c>
      <c r="J29" s="12" t="s">
        <v>33</v>
      </c>
      <c r="K29" s="12">
        <v>1</v>
      </c>
      <c r="L29" s="12">
        <v>6.43</v>
      </c>
      <c r="M29" s="12">
        <v>6.56</v>
      </c>
      <c r="N29" s="12">
        <v>6.43</v>
      </c>
      <c r="O29" s="12">
        <v>1</v>
      </c>
    </row>
    <row r="30" ht="15" customHeight="1" spans="1:15">
      <c r="A30" s="10">
        <v>28</v>
      </c>
      <c r="B30" s="11">
        <v>211260116034</v>
      </c>
      <c r="C30" s="12" t="s">
        <v>51</v>
      </c>
      <c r="D30" s="12" t="s">
        <v>20</v>
      </c>
      <c r="E30" s="12" t="s">
        <v>17</v>
      </c>
      <c r="F30" s="12" t="s">
        <v>20</v>
      </c>
      <c r="G30" s="12" t="s">
        <v>20</v>
      </c>
      <c r="H30" s="12" t="s">
        <v>20</v>
      </c>
      <c r="I30" s="12" t="s">
        <v>18</v>
      </c>
      <c r="J30" s="12" t="s">
        <v>20</v>
      </c>
      <c r="K30" s="12">
        <v>0</v>
      </c>
      <c r="L30" s="12">
        <v>8.3</v>
      </c>
      <c r="M30" s="12">
        <v>7.21</v>
      </c>
      <c r="N30" s="12">
        <v>8.3</v>
      </c>
      <c r="O30" s="12">
        <v>0</v>
      </c>
    </row>
    <row r="31" ht="15" customHeight="1" spans="1:15">
      <c r="A31" s="10">
        <v>29</v>
      </c>
      <c r="B31" s="11">
        <v>211260116035</v>
      </c>
      <c r="C31" s="12" t="s">
        <v>52</v>
      </c>
      <c r="D31" s="12" t="s">
        <v>20</v>
      </c>
      <c r="E31" s="12" t="s">
        <v>17</v>
      </c>
      <c r="F31" s="12" t="s">
        <v>27</v>
      </c>
      <c r="G31" s="12" t="s">
        <v>27</v>
      </c>
      <c r="H31" s="12" t="s">
        <v>27</v>
      </c>
      <c r="I31" s="12" t="s">
        <v>20</v>
      </c>
      <c r="J31" s="12" t="s">
        <v>33</v>
      </c>
      <c r="K31" s="12">
        <v>1</v>
      </c>
      <c r="L31" s="12">
        <v>5.65</v>
      </c>
      <c r="M31" s="12">
        <v>5.25</v>
      </c>
      <c r="N31" s="12">
        <v>5.65</v>
      </c>
      <c r="O31" s="12">
        <v>4</v>
      </c>
    </row>
    <row r="32" ht="15" customHeight="1" spans="1:15">
      <c r="A32" s="10">
        <v>30</v>
      </c>
      <c r="B32" s="11">
        <v>211260116037</v>
      </c>
      <c r="C32" s="12" t="s">
        <v>53</v>
      </c>
      <c r="D32" s="12" t="s">
        <v>18</v>
      </c>
      <c r="E32" s="12" t="s">
        <v>17</v>
      </c>
      <c r="F32" s="12" t="s">
        <v>20</v>
      </c>
      <c r="G32" s="12" t="s">
        <v>19</v>
      </c>
      <c r="H32" s="12" t="s">
        <v>19</v>
      </c>
      <c r="I32" s="12" t="s">
        <v>19</v>
      </c>
      <c r="J32" s="12" t="s">
        <v>19</v>
      </c>
      <c r="K32" s="12">
        <v>0</v>
      </c>
      <c r="L32" s="12">
        <v>7.57</v>
      </c>
      <c r="M32" s="12">
        <v>6.96</v>
      </c>
      <c r="N32" s="12">
        <v>7.57</v>
      </c>
      <c r="O32" s="12">
        <v>0</v>
      </c>
    </row>
    <row r="33" ht="15" customHeight="1" spans="1:15">
      <c r="A33" s="10">
        <v>31</v>
      </c>
      <c r="B33" s="11">
        <v>211260116038</v>
      </c>
      <c r="C33" s="12" t="s">
        <v>54</v>
      </c>
      <c r="D33" s="12" t="s">
        <v>18</v>
      </c>
      <c r="E33" s="12" t="s">
        <v>17</v>
      </c>
      <c r="F33" s="12" t="s">
        <v>20</v>
      </c>
      <c r="G33" s="12" t="s">
        <v>18</v>
      </c>
      <c r="H33" s="12" t="s">
        <v>27</v>
      </c>
      <c r="I33" s="12" t="s">
        <v>20</v>
      </c>
      <c r="J33" s="12" t="s">
        <v>20</v>
      </c>
      <c r="K33" s="12">
        <v>0</v>
      </c>
      <c r="L33" s="12">
        <v>7.91</v>
      </c>
      <c r="M33" s="12">
        <v>7.19</v>
      </c>
      <c r="N33" s="12">
        <v>7.91</v>
      </c>
      <c r="O33" s="12">
        <v>0</v>
      </c>
    </row>
    <row r="34" ht="15" customHeight="1" spans="1:15">
      <c r="A34" s="10">
        <v>32</v>
      </c>
      <c r="B34" s="11">
        <v>211260116039</v>
      </c>
      <c r="C34" s="12" t="s">
        <v>55</v>
      </c>
      <c r="D34" s="12" t="s">
        <v>18</v>
      </c>
      <c r="E34" s="12" t="s">
        <v>18</v>
      </c>
      <c r="F34" s="12" t="s">
        <v>27</v>
      </c>
      <c r="G34" s="12" t="s">
        <v>24</v>
      </c>
      <c r="H34" s="12" t="s">
        <v>27</v>
      </c>
      <c r="I34" s="12" t="s">
        <v>20</v>
      </c>
      <c r="J34" s="12" t="s">
        <v>27</v>
      </c>
      <c r="K34" s="12">
        <v>0</v>
      </c>
      <c r="L34" s="12">
        <v>6.52</v>
      </c>
      <c r="M34" s="12">
        <v>6.3</v>
      </c>
      <c r="N34" s="12">
        <v>6.52</v>
      </c>
      <c r="O34" s="12">
        <v>0</v>
      </c>
    </row>
    <row r="35" ht="15" customHeight="1" spans="1:15">
      <c r="A35" s="10">
        <v>33</v>
      </c>
      <c r="B35" s="11">
        <v>211260116040</v>
      </c>
      <c r="C35" s="12" t="s">
        <v>56</v>
      </c>
      <c r="D35" s="12" t="s">
        <v>18</v>
      </c>
      <c r="E35" s="12" t="s">
        <v>17</v>
      </c>
      <c r="F35" s="12" t="s">
        <v>19</v>
      </c>
      <c r="G35" s="12" t="s">
        <v>27</v>
      </c>
      <c r="H35" s="12" t="s">
        <v>19</v>
      </c>
      <c r="I35" s="12" t="s">
        <v>19</v>
      </c>
      <c r="J35" s="12" t="s">
        <v>33</v>
      </c>
      <c r="K35" s="12">
        <v>1</v>
      </c>
      <c r="L35" s="12">
        <v>6</v>
      </c>
      <c r="M35" s="12">
        <v>5.04</v>
      </c>
      <c r="N35" s="12">
        <v>6</v>
      </c>
      <c r="O35" s="12">
        <v>5</v>
      </c>
    </row>
    <row r="36" ht="15" customHeight="1" spans="1:15">
      <c r="A36" s="10">
        <v>34</v>
      </c>
      <c r="B36" s="11">
        <v>211260116041</v>
      </c>
      <c r="C36" s="12" t="s">
        <v>57</v>
      </c>
      <c r="D36" s="12" t="s">
        <v>18</v>
      </c>
      <c r="E36" s="12" t="s">
        <v>17</v>
      </c>
      <c r="F36" s="12" t="s">
        <v>19</v>
      </c>
      <c r="G36" s="12" t="s">
        <v>19</v>
      </c>
      <c r="H36" s="12" t="s">
        <v>20</v>
      </c>
      <c r="I36" s="12" t="s">
        <v>20</v>
      </c>
      <c r="J36" s="12" t="s">
        <v>33</v>
      </c>
      <c r="K36" s="12">
        <v>1</v>
      </c>
      <c r="L36" s="12">
        <v>6.48</v>
      </c>
      <c r="M36" s="12">
        <v>6.54</v>
      </c>
      <c r="N36" s="12">
        <v>6.48</v>
      </c>
      <c r="O36" s="12">
        <v>1</v>
      </c>
    </row>
    <row r="37" ht="15" customHeight="1" spans="1:15">
      <c r="A37" s="10">
        <v>35</v>
      </c>
      <c r="B37" s="11">
        <v>211260116042</v>
      </c>
      <c r="C37" s="12" t="s">
        <v>58</v>
      </c>
      <c r="D37" s="12" t="s">
        <v>20</v>
      </c>
      <c r="E37" s="12" t="s">
        <v>17</v>
      </c>
      <c r="F37" s="12" t="s">
        <v>19</v>
      </c>
      <c r="G37" s="12" t="s">
        <v>18</v>
      </c>
      <c r="H37" s="12" t="s">
        <v>33</v>
      </c>
      <c r="I37" s="12" t="s">
        <v>20</v>
      </c>
      <c r="J37" s="12" t="s">
        <v>33</v>
      </c>
      <c r="K37" s="12">
        <v>2</v>
      </c>
      <c r="L37" s="12">
        <v>4.96</v>
      </c>
      <c r="M37" s="12">
        <v>5.99</v>
      </c>
      <c r="N37" s="12">
        <v>4.96</v>
      </c>
      <c r="O37" s="12">
        <v>2</v>
      </c>
    </row>
    <row r="38" ht="15" customHeight="1" spans="1:15">
      <c r="A38" s="10">
        <v>36</v>
      </c>
      <c r="B38" s="11">
        <v>211260116043</v>
      </c>
      <c r="C38" s="12" t="s">
        <v>59</v>
      </c>
      <c r="D38" s="12" t="s">
        <v>18</v>
      </c>
      <c r="E38" s="12" t="s">
        <v>17</v>
      </c>
      <c r="F38" s="12" t="s">
        <v>19</v>
      </c>
      <c r="G38" s="12" t="s">
        <v>19</v>
      </c>
      <c r="H38" s="12" t="s">
        <v>20</v>
      </c>
      <c r="I38" s="12" t="s">
        <v>18</v>
      </c>
      <c r="J38" s="12" t="s">
        <v>27</v>
      </c>
      <c r="K38" s="12">
        <v>0</v>
      </c>
      <c r="L38" s="12">
        <v>7.65</v>
      </c>
      <c r="M38" s="12">
        <v>6.59</v>
      </c>
      <c r="N38" s="12">
        <v>7.65</v>
      </c>
      <c r="O38" s="12">
        <v>2</v>
      </c>
    </row>
    <row r="39" ht="15" customHeight="1" spans="1:15">
      <c r="A39" s="10">
        <v>37</v>
      </c>
      <c r="B39" s="11">
        <v>211260116044</v>
      </c>
      <c r="C39" s="12" t="s">
        <v>60</v>
      </c>
      <c r="D39" s="12" t="s">
        <v>18</v>
      </c>
      <c r="E39" s="12" t="s">
        <v>17</v>
      </c>
      <c r="F39" s="12" t="s">
        <v>20</v>
      </c>
      <c r="G39" s="12" t="s">
        <v>19</v>
      </c>
      <c r="H39" s="12" t="s">
        <v>18</v>
      </c>
      <c r="I39" s="12" t="s">
        <v>20</v>
      </c>
      <c r="J39" s="12" t="s">
        <v>19</v>
      </c>
      <c r="K39" s="12">
        <v>0</v>
      </c>
      <c r="L39" s="12">
        <v>8.13</v>
      </c>
      <c r="M39" s="12">
        <v>7.42</v>
      </c>
      <c r="N39" s="12">
        <v>8.13</v>
      </c>
      <c r="O39" s="12">
        <v>0</v>
      </c>
    </row>
    <row r="40" ht="15" customHeight="1" spans="1:15">
      <c r="A40" s="10">
        <v>38</v>
      </c>
      <c r="B40" s="11">
        <v>211260116045</v>
      </c>
      <c r="C40" s="12" t="s">
        <v>61</v>
      </c>
      <c r="D40" s="12" t="s">
        <v>17</v>
      </c>
      <c r="E40" s="12" t="s">
        <v>17</v>
      </c>
      <c r="F40" s="12" t="s">
        <v>19</v>
      </c>
      <c r="G40" s="12" t="s">
        <v>20</v>
      </c>
      <c r="H40" s="12" t="s">
        <v>27</v>
      </c>
      <c r="I40" s="12" t="s">
        <v>20</v>
      </c>
      <c r="J40" s="12" t="s">
        <v>19</v>
      </c>
      <c r="K40" s="12">
        <v>0</v>
      </c>
      <c r="L40" s="12">
        <v>7.43</v>
      </c>
      <c r="M40" s="12">
        <v>7.05</v>
      </c>
      <c r="N40" s="12">
        <v>7.43</v>
      </c>
      <c r="O40" s="12">
        <v>0</v>
      </c>
    </row>
    <row r="41" ht="15" customHeight="1" spans="1:15">
      <c r="A41" s="10">
        <v>39</v>
      </c>
      <c r="B41" s="11">
        <v>211260116046</v>
      </c>
      <c r="C41" s="12" t="s">
        <v>62</v>
      </c>
      <c r="D41" s="12" t="s">
        <v>20</v>
      </c>
      <c r="E41" s="12" t="s">
        <v>17</v>
      </c>
      <c r="F41" s="12" t="s">
        <v>27</v>
      </c>
      <c r="G41" s="12" t="s">
        <v>27</v>
      </c>
      <c r="H41" s="12" t="s">
        <v>24</v>
      </c>
      <c r="I41" s="12" t="s">
        <v>27</v>
      </c>
      <c r="J41" s="12" t="s">
        <v>27</v>
      </c>
      <c r="K41" s="12">
        <v>0</v>
      </c>
      <c r="L41" s="12">
        <v>6.22</v>
      </c>
      <c r="M41" s="12">
        <v>5.93</v>
      </c>
      <c r="N41" s="12">
        <v>6.22</v>
      </c>
      <c r="O41" s="12">
        <v>0</v>
      </c>
    </row>
    <row r="42" ht="15" customHeight="1" spans="1:15">
      <c r="A42" s="10">
        <v>40</v>
      </c>
      <c r="B42" s="11">
        <v>211260116047</v>
      </c>
      <c r="C42" s="12" t="s">
        <v>63</v>
      </c>
      <c r="D42" s="12" t="s">
        <v>18</v>
      </c>
      <c r="E42" s="12" t="s">
        <v>17</v>
      </c>
      <c r="F42" s="12" t="s">
        <v>19</v>
      </c>
      <c r="G42" s="12" t="s">
        <v>20</v>
      </c>
      <c r="H42" s="12" t="s">
        <v>27</v>
      </c>
      <c r="I42" s="12" t="s">
        <v>20</v>
      </c>
      <c r="J42" s="12" t="s">
        <v>20</v>
      </c>
      <c r="K42" s="12">
        <v>0</v>
      </c>
      <c r="L42" s="12">
        <v>7.57</v>
      </c>
      <c r="M42" s="12">
        <v>6.8</v>
      </c>
      <c r="N42" s="12">
        <v>7.57</v>
      </c>
      <c r="O42" s="12">
        <v>0</v>
      </c>
    </row>
    <row r="43" ht="15" customHeight="1" spans="1:15">
      <c r="A43" s="10">
        <v>41</v>
      </c>
      <c r="B43" s="11">
        <v>211260116048</v>
      </c>
      <c r="C43" s="12" t="s">
        <v>64</v>
      </c>
      <c r="D43" s="12" t="s">
        <v>18</v>
      </c>
      <c r="E43" s="12" t="s">
        <v>17</v>
      </c>
      <c r="F43" s="12" t="s">
        <v>19</v>
      </c>
      <c r="G43" s="12" t="s">
        <v>19</v>
      </c>
      <c r="H43" s="12" t="s">
        <v>27</v>
      </c>
      <c r="I43" s="12" t="s">
        <v>27</v>
      </c>
      <c r="J43" s="12" t="s">
        <v>19</v>
      </c>
      <c r="K43" s="12">
        <v>0</v>
      </c>
      <c r="L43" s="12">
        <v>7</v>
      </c>
      <c r="M43" s="12">
        <v>6.44</v>
      </c>
      <c r="N43" s="12">
        <v>7</v>
      </c>
      <c r="O43" s="12">
        <v>0</v>
      </c>
    </row>
    <row r="44" ht="15" customHeight="1" spans="1:15">
      <c r="A44" s="10">
        <v>42</v>
      </c>
      <c r="B44" s="11">
        <v>211260116051</v>
      </c>
      <c r="C44" s="12" t="s">
        <v>65</v>
      </c>
      <c r="D44" s="12" t="s">
        <v>18</v>
      </c>
      <c r="E44" s="12" t="s">
        <v>17</v>
      </c>
      <c r="F44" s="12" t="s">
        <v>19</v>
      </c>
      <c r="G44" s="12" t="s">
        <v>24</v>
      </c>
      <c r="H44" s="12" t="s">
        <v>27</v>
      </c>
      <c r="I44" s="12" t="s">
        <v>19</v>
      </c>
      <c r="J44" s="12" t="s">
        <v>27</v>
      </c>
      <c r="K44" s="12">
        <v>0</v>
      </c>
      <c r="L44" s="12">
        <v>6.7</v>
      </c>
      <c r="M44" s="12">
        <v>6.06</v>
      </c>
      <c r="N44" s="12">
        <v>6.7</v>
      </c>
      <c r="O44" s="12">
        <v>0</v>
      </c>
    </row>
    <row r="45" ht="15" customHeight="1" spans="1:15">
      <c r="A45" s="10">
        <v>43</v>
      </c>
      <c r="B45" s="11">
        <v>211260116052</v>
      </c>
      <c r="C45" s="12" t="s">
        <v>66</v>
      </c>
      <c r="D45" s="12" t="s">
        <v>18</v>
      </c>
      <c r="E45" s="12" t="s">
        <v>17</v>
      </c>
      <c r="F45" s="12" t="s">
        <v>27</v>
      </c>
      <c r="G45" s="12" t="s">
        <v>19</v>
      </c>
      <c r="H45" s="12" t="s">
        <v>27</v>
      </c>
      <c r="I45" s="12" t="s">
        <v>20</v>
      </c>
      <c r="J45" s="12" t="s">
        <v>27</v>
      </c>
      <c r="K45" s="12">
        <v>0</v>
      </c>
      <c r="L45" s="12">
        <v>6.87</v>
      </c>
      <c r="M45" s="12">
        <v>5.44</v>
      </c>
      <c r="N45" s="12">
        <v>6.87</v>
      </c>
      <c r="O45" s="12">
        <v>3</v>
      </c>
    </row>
    <row r="46" ht="15" customHeight="1" spans="1:15">
      <c r="A46" s="10">
        <v>44</v>
      </c>
      <c r="B46" s="11">
        <v>211260116055</v>
      </c>
      <c r="C46" s="12" t="s">
        <v>67</v>
      </c>
      <c r="D46" s="12" t="s">
        <v>20</v>
      </c>
      <c r="E46" s="12" t="s">
        <v>17</v>
      </c>
      <c r="F46" s="12" t="s">
        <v>20</v>
      </c>
      <c r="G46" s="12" t="s">
        <v>19</v>
      </c>
      <c r="H46" s="12" t="s">
        <v>27</v>
      </c>
      <c r="I46" s="12" t="s">
        <v>19</v>
      </c>
      <c r="J46" s="12" t="s">
        <v>19</v>
      </c>
      <c r="K46" s="12">
        <v>0</v>
      </c>
      <c r="L46" s="12">
        <v>7.3</v>
      </c>
      <c r="M46" s="12">
        <v>6.82</v>
      </c>
      <c r="N46" s="12">
        <v>7.3</v>
      </c>
      <c r="O46" s="12">
        <v>0</v>
      </c>
    </row>
    <row r="47" ht="15" customHeight="1" spans="1:15">
      <c r="A47" s="10">
        <v>45</v>
      </c>
      <c r="B47" s="11">
        <v>211260116056</v>
      </c>
      <c r="C47" s="12" t="s">
        <v>68</v>
      </c>
      <c r="D47" s="12" t="s">
        <v>20</v>
      </c>
      <c r="E47" s="12" t="s">
        <v>17</v>
      </c>
      <c r="F47" s="12" t="s">
        <v>20</v>
      </c>
      <c r="G47" s="12" t="s">
        <v>20</v>
      </c>
      <c r="H47" s="12" t="s">
        <v>19</v>
      </c>
      <c r="I47" s="12" t="s">
        <v>19</v>
      </c>
      <c r="J47" s="12" t="s">
        <v>19</v>
      </c>
      <c r="K47" s="12">
        <v>0</v>
      </c>
      <c r="L47" s="12">
        <v>7.65</v>
      </c>
      <c r="M47" s="12">
        <v>5.91</v>
      </c>
      <c r="N47" s="12">
        <v>7.65</v>
      </c>
      <c r="O47" s="12">
        <v>1</v>
      </c>
    </row>
    <row r="48" ht="15" customHeight="1" spans="1:15">
      <c r="A48" s="10">
        <v>46</v>
      </c>
      <c r="B48" s="11">
        <v>211260116058</v>
      </c>
      <c r="C48" s="12" t="s">
        <v>69</v>
      </c>
      <c r="D48" s="12" t="s">
        <v>18</v>
      </c>
      <c r="E48" s="12" t="s">
        <v>17</v>
      </c>
      <c r="F48" s="12" t="s">
        <v>20</v>
      </c>
      <c r="G48" s="12" t="s">
        <v>20</v>
      </c>
      <c r="H48" s="12" t="s">
        <v>20</v>
      </c>
      <c r="I48" s="12" t="s">
        <v>20</v>
      </c>
      <c r="J48" s="12" t="s">
        <v>20</v>
      </c>
      <c r="K48" s="12">
        <v>0</v>
      </c>
      <c r="L48" s="12">
        <v>8.22</v>
      </c>
      <c r="M48" s="12">
        <v>8.42</v>
      </c>
      <c r="N48" s="12">
        <v>8.22</v>
      </c>
      <c r="O48" s="12">
        <v>0</v>
      </c>
    </row>
    <row r="49" ht="15" customHeight="1" spans="1:15">
      <c r="A49" s="10">
        <v>47</v>
      </c>
      <c r="B49" s="11">
        <v>211260116061</v>
      </c>
      <c r="C49" s="12" t="s">
        <v>70</v>
      </c>
      <c r="D49" s="12" t="s">
        <v>20</v>
      </c>
      <c r="E49" s="12" t="s">
        <v>18</v>
      </c>
      <c r="F49" s="12" t="s">
        <v>33</v>
      </c>
      <c r="G49" s="12" t="s">
        <v>20</v>
      </c>
      <c r="H49" s="12" t="s">
        <v>19</v>
      </c>
      <c r="I49" s="12" t="s">
        <v>19</v>
      </c>
      <c r="J49" s="12" t="s">
        <v>33</v>
      </c>
      <c r="K49" s="12">
        <v>2</v>
      </c>
      <c r="L49" s="12">
        <v>4.61</v>
      </c>
      <c r="M49" s="12">
        <v>5.3</v>
      </c>
      <c r="N49" s="12">
        <v>4.61</v>
      </c>
      <c r="O49" s="12">
        <v>3</v>
      </c>
    </row>
    <row r="50" ht="15" customHeight="1" spans="1:15">
      <c r="A50" s="10">
        <v>48</v>
      </c>
      <c r="B50" s="11">
        <v>211264116001</v>
      </c>
      <c r="C50" s="12" t="s">
        <v>71</v>
      </c>
      <c r="D50" s="12" t="s">
        <v>18</v>
      </c>
      <c r="E50" s="12" t="s">
        <v>17</v>
      </c>
      <c r="F50" s="12" t="s">
        <v>18</v>
      </c>
      <c r="G50" s="12" t="s">
        <v>27</v>
      </c>
      <c r="H50" s="12" t="s">
        <v>18</v>
      </c>
      <c r="I50" s="12" t="s">
        <v>19</v>
      </c>
      <c r="J50" s="12" t="s">
        <v>20</v>
      </c>
      <c r="K50" s="12">
        <v>0</v>
      </c>
      <c r="L50" s="12">
        <v>8.26</v>
      </c>
      <c r="M50" s="12">
        <v>8.19</v>
      </c>
      <c r="N50" s="12">
        <v>8.26</v>
      </c>
      <c r="O50" s="12">
        <v>0</v>
      </c>
    </row>
    <row r="51" ht="15" customHeight="1" spans="1:15">
      <c r="A51" s="10">
        <v>49</v>
      </c>
      <c r="B51" s="11">
        <v>221263116001</v>
      </c>
      <c r="C51" s="12" t="s">
        <v>72</v>
      </c>
      <c r="D51" s="12" t="s">
        <v>18</v>
      </c>
      <c r="E51" s="12" t="s">
        <v>17</v>
      </c>
      <c r="F51" s="12" t="s">
        <v>19</v>
      </c>
      <c r="G51" s="12" t="s">
        <v>19</v>
      </c>
      <c r="H51" s="12" t="s">
        <v>19</v>
      </c>
      <c r="I51" s="12" t="s">
        <v>20</v>
      </c>
      <c r="J51" s="12" t="s">
        <v>20</v>
      </c>
      <c r="K51" s="12">
        <v>0</v>
      </c>
      <c r="L51" s="12">
        <v>7.65</v>
      </c>
      <c r="M51" s="12">
        <v>7.38</v>
      </c>
      <c r="N51" s="12">
        <v>7.65</v>
      </c>
      <c r="O51" s="12">
        <v>0</v>
      </c>
    </row>
    <row r="52" ht="15" customHeight="1" spans="1:15">
      <c r="A52" s="10">
        <v>50</v>
      </c>
      <c r="B52" s="11">
        <v>221263116002</v>
      </c>
      <c r="C52" s="12" t="s">
        <v>73</v>
      </c>
      <c r="D52" s="12" t="s">
        <v>20</v>
      </c>
      <c r="E52" s="12" t="s">
        <v>18</v>
      </c>
      <c r="F52" s="12" t="s">
        <v>27</v>
      </c>
      <c r="G52" s="12" t="s">
        <v>33</v>
      </c>
      <c r="H52" s="12" t="s">
        <v>19</v>
      </c>
      <c r="I52" s="12" t="s">
        <v>20</v>
      </c>
      <c r="J52" s="12" t="s">
        <v>33</v>
      </c>
      <c r="K52" s="12">
        <v>2</v>
      </c>
      <c r="L52" s="12">
        <v>5</v>
      </c>
      <c r="M52" s="12">
        <v>5.35</v>
      </c>
      <c r="N52" s="12">
        <v>5</v>
      </c>
      <c r="O52" s="12">
        <v>3</v>
      </c>
    </row>
    <row r="53" ht="15" customHeight="1" spans="1:15">
      <c r="A53" s="10">
        <v>51</v>
      </c>
      <c r="B53" s="11">
        <v>221263116003</v>
      </c>
      <c r="C53" s="12" t="s">
        <v>74</v>
      </c>
      <c r="D53" s="12" t="s">
        <v>18</v>
      </c>
      <c r="E53" s="12" t="s">
        <v>20</v>
      </c>
      <c r="F53" s="12" t="s">
        <v>33</v>
      </c>
      <c r="G53" s="12" t="s">
        <v>27</v>
      </c>
      <c r="H53" s="12" t="s">
        <v>27</v>
      </c>
      <c r="I53" s="12" t="s">
        <v>33</v>
      </c>
      <c r="J53" s="12" t="s">
        <v>33</v>
      </c>
      <c r="K53" s="12">
        <v>3</v>
      </c>
      <c r="L53" s="12">
        <v>3.17</v>
      </c>
      <c r="M53" s="12">
        <v>3.12</v>
      </c>
      <c r="N53" s="12">
        <v>3.17</v>
      </c>
      <c r="O53" s="12">
        <v>8</v>
      </c>
    </row>
    <row r="54" ht="15" customHeight="1" spans="1:15">
      <c r="A54" s="10">
        <v>52</v>
      </c>
      <c r="B54" s="11">
        <v>221263116004</v>
      </c>
      <c r="C54" s="12" t="s">
        <v>75</v>
      </c>
      <c r="D54" s="12" t="s">
        <v>18</v>
      </c>
      <c r="E54" s="12" t="s">
        <v>17</v>
      </c>
      <c r="F54" s="12" t="s">
        <v>20</v>
      </c>
      <c r="G54" s="12" t="s">
        <v>20</v>
      </c>
      <c r="H54" s="12" t="s">
        <v>20</v>
      </c>
      <c r="I54" s="12" t="s">
        <v>20</v>
      </c>
      <c r="J54" s="12" t="s">
        <v>18</v>
      </c>
      <c r="K54" s="12">
        <v>0</v>
      </c>
      <c r="L54" s="12">
        <v>8.39</v>
      </c>
      <c r="M54" s="12">
        <v>7.8</v>
      </c>
      <c r="N54" s="12">
        <v>8.39</v>
      </c>
      <c r="O54" s="12">
        <v>0</v>
      </c>
    </row>
    <row r="55" ht="15" customHeight="1" spans="1:15">
      <c r="A55" s="10">
        <v>53</v>
      </c>
      <c r="B55" s="11">
        <v>221263116005</v>
      </c>
      <c r="C55" s="12" t="s">
        <v>76</v>
      </c>
      <c r="D55" s="12" t="s">
        <v>18</v>
      </c>
      <c r="E55" s="12" t="s">
        <v>17</v>
      </c>
      <c r="F55" s="12" t="s">
        <v>27</v>
      </c>
      <c r="G55" s="12" t="s">
        <v>24</v>
      </c>
      <c r="H55" s="12" t="s">
        <v>20</v>
      </c>
      <c r="I55" s="12" t="s">
        <v>19</v>
      </c>
      <c r="J55" s="12" t="s">
        <v>20</v>
      </c>
      <c r="K55" s="12">
        <v>0</v>
      </c>
      <c r="L55" s="12">
        <v>7.26</v>
      </c>
      <c r="M55" s="12">
        <v>7.12</v>
      </c>
      <c r="N55" s="12">
        <v>7.26</v>
      </c>
      <c r="O55" s="12">
        <v>0</v>
      </c>
    </row>
    <row r="56" ht="15" customHeight="1" spans="1:15">
      <c r="A56" s="10">
        <v>54</v>
      </c>
      <c r="B56" s="11">
        <v>221263116006</v>
      </c>
      <c r="C56" s="12" t="s">
        <v>77</v>
      </c>
      <c r="D56" s="12" t="s">
        <v>18</v>
      </c>
      <c r="E56" s="12" t="s">
        <v>17</v>
      </c>
      <c r="F56" s="12" t="s">
        <v>18</v>
      </c>
      <c r="G56" s="12" t="s">
        <v>20</v>
      </c>
      <c r="H56" s="12" t="s">
        <v>20</v>
      </c>
      <c r="I56" s="12" t="s">
        <v>20</v>
      </c>
      <c r="J56" s="12" t="s">
        <v>20</v>
      </c>
      <c r="K56" s="12">
        <v>0</v>
      </c>
      <c r="L56" s="12">
        <v>8.43</v>
      </c>
      <c r="M56" s="12">
        <v>7.84</v>
      </c>
      <c r="N56" s="12">
        <v>8.43</v>
      </c>
      <c r="O56" s="12">
        <v>0</v>
      </c>
    </row>
    <row r="57" ht="15" customHeight="1" spans="1:15">
      <c r="A57" s="10">
        <v>55</v>
      </c>
      <c r="B57" s="11">
        <v>221263116007</v>
      </c>
      <c r="C57" s="12" t="s">
        <v>78</v>
      </c>
      <c r="D57" s="12" t="s">
        <v>17</v>
      </c>
      <c r="E57" s="12" t="s">
        <v>17</v>
      </c>
      <c r="F57" s="12" t="s">
        <v>20</v>
      </c>
      <c r="G57" s="12" t="s">
        <v>20</v>
      </c>
      <c r="H57" s="12" t="s">
        <v>20</v>
      </c>
      <c r="I57" s="12" t="s">
        <v>19</v>
      </c>
      <c r="J57" s="12" t="s">
        <v>20</v>
      </c>
      <c r="K57" s="12">
        <v>0</v>
      </c>
      <c r="L57" s="12">
        <v>8.13</v>
      </c>
      <c r="M57" s="12">
        <v>8.1</v>
      </c>
      <c r="N57" s="12">
        <v>8.13</v>
      </c>
      <c r="O57" s="12">
        <v>0</v>
      </c>
    </row>
    <row r="58" ht="15" customHeight="1" spans="1:15">
      <c r="A58" s="10">
        <v>56</v>
      </c>
      <c r="B58" s="11">
        <v>221263116008</v>
      </c>
      <c r="C58" s="12" t="s">
        <v>79</v>
      </c>
      <c r="D58" s="12" t="s">
        <v>17</v>
      </c>
      <c r="E58" s="12" t="s">
        <v>17</v>
      </c>
      <c r="F58" s="12" t="s">
        <v>27</v>
      </c>
      <c r="G58" s="12" t="s">
        <v>27</v>
      </c>
      <c r="H58" s="12" t="s">
        <v>20</v>
      </c>
      <c r="I58" s="12" t="s">
        <v>18</v>
      </c>
      <c r="J58" s="12" t="s">
        <v>20</v>
      </c>
      <c r="K58" s="12">
        <v>0</v>
      </c>
      <c r="L58" s="12">
        <v>7.7</v>
      </c>
      <c r="M58" s="12">
        <v>7.14</v>
      </c>
      <c r="N58" s="12">
        <v>7.7</v>
      </c>
      <c r="O58" s="12">
        <v>0</v>
      </c>
    </row>
    <row r="59" ht="15" customHeight="1" spans="1:15">
      <c r="A59" s="10">
        <v>57</v>
      </c>
      <c r="B59" s="11">
        <v>221263116009</v>
      </c>
      <c r="C59" s="12" t="s">
        <v>80</v>
      </c>
      <c r="D59" s="12" t="s">
        <v>18</v>
      </c>
      <c r="E59" s="12" t="s">
        <v>17</v>
      </c>
      <c r="F59" s="12" t="s">
        <v>19</v>
      </c>
      <c r="G59" s="12" t="s">
        <v>20</v>
      </c>
      <c r="H59" s="12" t="s">
        <v>20</v>
      </c>
      <c r="I59" s="12" t="s">
        <v>20</v>
      </c>
      <c r="J59" s="12" t="s">
        <v>20</v>
      </c>
      <c r="K59" s="12">
        <v>0</v>
      </c>
      <c r="L59" s="12">
        <v>8</v>
      </c>
      <c r="M59" s="12">
        <v>7.33</v>
      </c>
      <c r="N59" s="12">
        <v>8</v>
      </c>
      <c r="O59" s="12">
        <v>0</v>
      </c>
    </row>
    <row r="60" ht="15" customHeight="1" spans="1:15">
      <c r="A60" s="10">
        <v>58</v>
      </c>
      <c r="B60" s="11">
        <v>221263116010</v>
      </c>
      <c r="C60" s="12" t="s">
        <v>81</v>
      </c>
      <c r="D60" s="12" t="s">
        <v>18</v>
      </c>
      <c r="E60" s="12" t="s">
        <v>17</v>
      </c>
      <c r="F60" s="12" t="s">
        <v>18</v>
      </c>
      <c r="G60" s="12" t="s">
        <v>20</v>
      </c>
      <c r="H60" s="12" t="s">
        <v>18</v>
      </c>
      <c r="I60" s="12" t="s">
        <v>20</v>
      </c>
      <c r="J60" s="12" t="s">
        <v>18</v>
      </c>
      <c r="K60" s="12">
        <v>0</v>
      </c>
      <c r="L60" s="12">
        <v>8.83</v>
      </c>
      <c r="M60" s="12">
        <v>8.81</v>
      </c>
      <c r="N60" s="12">
        <v>8.83</v>
      </c>
      <c r="O60" s="12">
        <v>0</v>
      </c>
    </row>
    <row r="61" ht="15" customHeight="1" spans="1:15">
      <c r="A61" s="10">
        <v>59</v>
      </c>
      <c r="B61" s="11">
        <v>221263116011</v>
      </c>
      <c r="C61" s="12" t="s">
        <v>82</v>
      </c>
      <c r="D61" s="12" t="s">
        <v>17</v>
      </c>
      <c r="E61" s="12" t="s">
        <v>17</v>
      </c>
      <c r="F61" s="12" t="s">
        <v>20</v>
      </c>
      <c r="G61" s="12" t="s">
        <v>19</v>
      </c>
      <c r="H61" s="12" t="s">
        <v>20</v>
      </c>
      <c r="I61" s="12" t="s">
        <v>20</v>
      </c>
      <c r="J61" s="12" t="s">
        <v>18</v>
      </c>
      <c r="K61" s="12">
        <v>0</v>
      </c>
      <c r="L61" s="12">
        <v>8.3</v>
      </c>
      <c r="M61" s="12">
        <v>8.38</v>
      </c>
      <c r="N61" s="12">
        <v>8.3</v>
      </c>
      <c r="O61" s="12">
        <v>0</v>
      </c>
    </row>
    <row r="62" ht="15" customHeight="1" spans="1:15">
      <c r="A62" s="10">
        <v>60</v>
      </c>
      <c r="B62" s="11">
        <v>221263116012</v>
      </c>
      <c r="C62" s="12" t="s">
        <v>83</v>
      </c>
      <c r="D62" s="12" t="s">
        <v>18</v>
      </c>
      <c r="E62" s="12" t="s">
        <v>18</v>
      </c>
      <c r="F62" s="12" t="s">
        <v>20</v>
      </c>
      <c r="G62" s="12" t="s">
        <v>20</v>
      </c>
      <c r="H62" s="12" t="s">
        <v>18</v>
      </c>
      <c r="I62" s="12" t="s">
        <v>20</v>
      </c>
      <c r="J62" s="12" t="s">
        <v>20</v>
      </c>
      <c r="K62" s="12">
        <v>0</v>
      </c>
      <c r="L62" s="12">
        <v>8.35</v>
      </c>
      <c r="M62" s="12">
        <v>7.93</v>
      </c>
      <c r="N62" s="12">
        <v>8.35</v>
      </c>
      <c r="O62" s="12">
        <v>0</v>
      </c>
    </row>
    <row r="63" ht="15" customHeight="1" spans="1:15">
      <c r="A63" s="10">
        <v>61</v>
      </c>
      <c r="B63" s="11">
        <v>221263116013</v>
      </c>
      <c r="C63" s="12" t="s">
        <v>84</v>
      </c>
      <c r="D63" s="12" t="s">
        <v>18</v>
      </c>
      <c r="E63" s="12" t="s">
        <v>18</v>
      </c>
      <c r="F63" s="12" t="s">
        <v>33</v>
      </c>
      <c r="G63" s="12" t="s">
        <v>27</v>
      </c>
      <c r="H63" s="12" t="s">
        <v>27</v>
      </c>
      <c r="I63" s="12" t="s">
        <v>27</v>
      </c>
      <c r="J63" s="12" t="s">
        <v>19</v>
      </c>
      <c r="K63" s="12">
        <v>1</v>
      </c>
      <c r="L63" s="12">
        <v>5.26</v>
      </c>
      <c r="M63" s="12">
        <v>5.01</v>
      </c>
      <c r="N63" s="12">
        <v>5.26</v>
      </c>
      <c r="O63" s="12">
        <v>3</v>
      </c>
    </row>
    <row r="64" ht="15" customHeight="1" spans="1:15">
      <c r="A64" s="10">
        <v>62</v>
      </c>
      <c r="B64" s="11">
        <v>221263116014</v>
      </c>
      <c r="C64" s="12" t="s">
        <v>85</v>
      </c>
      <c r="D64" s="12" t="s">
        <v>18</v>
      </c>
      <c r="E64" s="12" t="s">
        <v>17</v>
      </c>
      <c r="F64" s="12" t="s">
        <v>19</v>
      </c>
      <c r="G64" s="12" t="s">
        <v>27</v>
      </c>
      <c r="H64" s="12" t="s">
        <v>27</v>
      </c>
      <c r="I64" s="12" t="s">
        <v>20</v>
      </c>
      <c r="J64" s="12" t="s">
        <v>27</v>
      </c>
      <c r="K64" s="12">
        <v>0</v>
      </c>
      <c r="L64" s="12">
        <v>6.96</v>
      </c>
      <c r="M64" s="12">
        <v>6.45</v>
      </c>
      <c r="N64" s="12">
        <v>6.96</v>
      </c>
      <c r="O64" s="12">
        <v>0</v>
      </c>
    </row>
    <row r="65" ht="15" customHeight="1" spans="1:15">
      <c r="A65" s="10">
        <v>63</v>
      </c>
      <c r="B65" s="11">
        <v>221263116015</v>
      </c>
      <c r="C65" s="12" t="s">
        <v>86</v>
      </c>
      <c r="D65" s="12" t="s">
        <v>17</v>
      </c>
      <c r="E65" s="12" t="s">
        <v>17</v>
      </c>
      <c r="F65" s="12" t="s">
        <v>19</v>
      </c>
      <c r="G65" s="12" t="s">
        <v>18</v>
      </c>
      <c r="H65" s="12" t="s">
        <v>27</v>
      </c>
      <c r="I65" s="12" t="s">
        <v>20</v>
      </c>
      <c r="J65" s="12" t="s">
        <v>18</v>
      </c>
      <c r="K65" s="12">
        <v>0</v>
      </c>
      <c r="L65" s="12">
        <v>7.91</v>
      </c>
      <c r="M65" s="12">
        <v>6.86</v>
      </c>
      <c r="N65" s="12">
        <v>7.91</v>
      </c>
      <c r="O65" s="12">
        <v>0</v>
      </c>
    </row>
    <row r="66" ht="15" customHeight="1" spans="1:15">
      <c r="A66" s="10">
        <v>64</v>
      </c>
      <c r="B66" s="14">
        <v>221263116016</v>
      </c>
      <c r="C66" s="15" t="s">
        <v>87</v>
      </c>
      <c r="D66" s="15" t="s">
        <v>17</v>
      </c>
      <c r="E66" s="15" t="s">
        <v>17</v>
      </c>
      <c r="F66" s="15" t="s">
        <v>19</v>
      </c>
      <c r="G66" s="15" t="s">
        <v>27</v>
      </c>
      <c r="H66" s="15" t="s">
        <v>19</v>
      </c>
      <c r="I66" s="15" t="s">
        <v>19</v>
      </c>
      <c r="J66" s="15" t="s">
        <v>20</v>
      </c>
      <c r="K66" s="15">
        <v>0</v>
      </c>
      <c r="L66" s="15">
        <v>7.43</v>
      </c>
      <c r="M66" s="15">
        <v>7.46</v>
      </c>
      <c r="N66" s="15">
        <v>7.43</v>
      </c>
      <c r="O66" s="15">
        <v>0</v>
      </c>
    </row>
    <row r="67" ht="15" customHeight="1" spans="1:15">
      <c r="A67" s="10">
        <v>65</v>
      </c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ht="15" customHeight="1" spans="1:15">
      <c r="A68" s="10">
        <v>66</v>
      </c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2:4">
      <c r="B69" s="1"/>
      <c r="C69" s="1"/>
      <c r="D69" s="16"/>
    </row>
    <row r="70" spans="3:4">
      <c r="C70" s="17" t="s">
        <v>88</v>
      </c>
      <c r="D70" s="18">
        <f>COUNTIF($K$3:$K$68,6)</f>
        <v>0</v>
      </c>
    </row>
    <row r="71" spans="3:4">
      <c r="C71" s="17" t="s">
        <v>89</v>
      </c>
      <c r="D71" s="18">
        <f>COUNTIF($K$3:$K$68,5)</f>
        <v>0</v>
      </c>
    </row>
    <row r="72" spans="3:4">
      <c r="C72" s="17" t="s">
        <v>90</v>
      </c>
      <c r="D72" s="18">
        <f>COUNTIF($K$3:$K$68,4)</f>
        <v>0</v>
      </c>
    </row>
    <row r="73" spans="3:4">
      <c r="C73" s="17" t="s">
        <v>91</v>
      </c>
      <c r="D73" s="18">
        <f>COUNTIF($K$3:$K$68,3)</f>
        <v>1</v>
      </c>
    </row>
    <row r="74" spans="3:4">
      <c r="C74" s="17" t="s">
        <v>92</v>
      </c>
      <c r="D74" s="18">
        <f>COUNTIF($K$3:$K$68,2)</f>
        <v>3</v>
      </c>
    </row>
    <row r="75" spans="3:4">
      <c r="C75" s="17" t="s">
        <v>93</v>
      </c>
      <c r="D75" s="18">
        <f>COUNTIF($K$3:$K$68,1)</f>
        <v>6</v>
      </c>
    </row>
    <row r="76" spans="3:4">
      <c r="C76" s="17" t="s">
        <v>94</v>
      </c>
      <c r="D76" s="18">
        <f>COUNTIF($K$3:$K$68,0)</f>
        <v>54</v>
      </c>
    </row>
    <row r="77" spans="3:4">
      <c r="C77" s="17" t="s">
        <v>95</v>
      </c>
      <c r="D77" s="19">
        <f>SUM(D70:D76)</f>
        <v>64</v>
      </c>
    </row>
    <row r="78" ht="16.4" spans="3:4">
      <c r="C78" s="17" t="s">
        <v>96</v>
      </c>
      <c r="D78" s="20">
        <f>D76*100/D77</f>
        <v>84.375</v>
      </c>
    </row>
    <row r="79" spans="3:10">
      <c r="C79" s="21"/>
      <c r="D79" s="22"/>
      <c r="E79" s="31"/>
      <c r="F79" s="22"/>
      <c r="G79" s="22"/>
      <c r="H79" s="22"/>
      <c r="I79" s="22"/>
      <c r="J79" s="22"/>
    </row>
    <row r="80" ht="73.5" customHeight="1" spans="3:11">
      <c r="C80" s="23" t="s">
        <v>97</v>
      </c>
      <c r="D80" s="24"/>
      <c r="E80" s="9" t="s">
        <v>4</v>
      </c>
      <c r="F80" s="9" t="s">
        <v>5</v>
      </c>
      <c r="G80" s="9" t="s">
        <v>6</v>
      </c>
      <c r="H80" s="9" t="s">
        <v>7</v>
      </c>
      <c r="I80" s="9" t="s">
        <v>8</v>
      </c>
      <c r="J80" s="9" t="s">
        <v>9</v>
      </c>
      <c r="K80" s="9" t="s">
        <v>10</v>
      </c>
    </row>
    <row r="81" spans="3:11">
      <c r="C81" s="25" t="s">
        <v>98</v>
      </c>
      <c r="D81" s="26" t="s">
        <v>17</v>
      </c>
      <c r="E81" s="18">
        <f>COUNTIF(D3:D68,"AA")</f>
        <v>12</v>
      </c>
      <c r="F81" s="18">
        <f t="shared" ref="E81:L81" si="0">COUNTIF(E3:E68,"AA")</f>
        <v>54</v>
      </c>
      <c r="G81" s="18">
        <f t="shared" si="0"/>
        <v>0</v>
      </c>
      <c r="H81" s="18">
        <f t="shared" si="0"/>
        <v>0</v>
      </c>
      <c r="I81" s="18">
        <f t="shared" si="0"/>
        <v>1</v>
      </c>
      <c r="J81" s="18">
        <f>COUNTIF(I3:I68,"AA")</f>
        <v>1</v>
      </c>
      <c r="K81" s="18">
        <f t="shared" si="0"/>
        <v>0</v>
      </c>
    </row>
    <row r="82" spans="3:11">
      <c r="C82" s="25" t="s">
        <v>98</v>
      </c>
      <c r="D82" s="26" t="s">
        <v>18</v>
      </c>
      <c r="E82" s="18">
        <f t="shared" ref="E82:K82" si="1">COUNTIF(D3:D68,"AB")</f>
        <v>39</v>
      </c>
      <c r="F82" s="18">
        <f t="shared" si="1"/>
        <v>8</v>
      </c>
      <c r="G82" s="18">
        <f t="shared" si="1"/>
        <v>11</v>
      </c>
      <c r="H82" s="18">
        <f t="shared" si="1"/>
        <v>4</v>
      </c>
      <c r="I82" s="18">
        <f t="shared" si="1"/>
        <v>6</v>
      </c>
      <c r="J82" s="18">
        <f t="shared" si="1"/>
        <v>19</v>
      </c>
      <c r="K82" s="18">
        <f t="shared" si="1"/>
        <v>11</v>
      </c>
    </row>
    <row r="83" spans="3:11">
      <c r="C83" s="25" t="s">
        <v>98</v>
      </c>
      <c r="D83" s="26" t="s">
        <v>20</v>
      </c>
      <c r="E83" s="18">
        <f t="shared" ref="E83:K83" si="2">COUNTIF(D3:D68,"BB")</f>
        <v>13</v>
      </c>
      <c r="F83" s="18">
        <f t="shared" si="2"/>
        <v>2</v>
      </c>
      <c r="G83" s="18">
        <f t="shared" si="2"/>
        <v>24</v>
      </c>
      <c r="H83" s="18">
        <f t="shared" si="2"/>
        <v>22</v>
      </c>
      <c r="I83" s="18">
        <f t="shared" si="2"/>
        <v>19</v>
      </c>
      <c r="J83" s="18">
        <f t="shared" si="2"/>
        <v>26</v>
      </c>
      <c r="K83" s="18">
        <f t="shared" si="2"/>
        <v>20</v>
      </c>
    </row>
    <row r="84" spans="3:11">
      <c r="C84" s="25" t="s">
        <v>98</v>
      </c>
      <c r="D84" s="26" t="s">
        <v>19</v>
      </c>
      <c r="E84" s="18">
        <f t="shared" ref="E84:K84" si="3">COUNTIF(D3:D68,"BC")</f>
        <v>0</v>
      </c>
      <c r="F84" s="18">
        <f t="shared" si="3"/>
        <v>0</v>
      </c>
      <c r="G84" s="18">
        <f t="shared" si="3"/>
        <v>17</v>
      </c>
      <c r="H84" s="18">
        <f t="shared" si="3"/>
        <v>20</v>
      </c>
      <c r="I84" s="18">
        <f t="shared" si="3"/>
        <v>19</v>
      </c>
      <c r="J84" s="18">
        <f t="shared" si="3"/>
        <v>14</v>
      </c>
      <c r="K84" s="18">
        <f t="shared" si="3"/>
        <v>18</v>
      </c>
    </row>
    <row r="85" spans="3:11">
      <c r="C85" s="25" t="s">
        <v>98</v>
      </c>
      <c r="D85" s="26" t="s">
        <v>27</v>
      </c>
      <c r="E85" s="18">
        <f t="shared" ref="E85:K85" si="4">COUNTIF(D3:D68,"CC")</f>
        <v>0</v>
      </c>
      <c r="F85" s="18">
        <f t="shared" si="4"/>
        <v>0</v>
      </c>
      <c r="G85" s="18">
        <f t="shared" si="4"/>
        <v>9</v>
      </c>
      <c r="H85" s="18">
        <f t="shared" si="4"/>
        <v>11</v>
      </c>
      <c r="I85" s="18">
        <f t="shared" si="4"/>
        <v>17</v>
      </c>
      <c r="J85" s="18">
        <f t="shared" si="4"/>
        <v>3</v>
      </c>
      <c r="K85" s="18">
        <f t="shared" si="4"/>
        <v>6</v>
      </c>
    </row>
    <row r="86" spans="3:11">
      <c r="C86" s="25" t="s">
        <v>98</v>
      </c>
      <c r="D86" s="26" t="s">
        <v>24</v>
      </c>
      <c r="E86" s="18">
        <f t="shared" ref="E86:K86" si="5">COUNTIF(D3:D68,"CD")</f>
        <v>0</v>
      </c>
      <c r="F86" s="18">
        <f t="shared" si="5"/>
        <v>0</v>
      </c>
      <c r="G86" s="18">
        <f t="shared" si="5"/>
        <v>0</v>
      </c>
      <c r="H86" s="18">
        <f t="shared" si="5"/>
        <v>4</v>
      </c>
      <c r="I86" s="18">
        <f t="shared" si="5"/>
        <v>1</v>
      </c>
      <c r="J86" s="18">
        <f t="shared" si="5"/>
        <v>0</v>
      </c>
      <c r="K86" s="18">
        <f t="shared" si="5"/>
        <v>0</v>
      </c>
    </row>
    <row r="87" spans="3:11">
      <c r="C87" s="25" t="s">
        <v>98</v>
      </c>
      <c r="D87" s="26" t="s">
        <v>31</v>
      </c>
      <c r="E87" s="18">
        <f t="shared" ref="E87:K87" si="6">COUNTIF(D3:D68,"DD")</f>
        <v>0</v>
      </c>
      <c r="F87" s="18">
        <f t="shared" si="6"/>
        <v>0</v>
      </c>
      <c r="G87" s="18">
        <f t="shared" si="6"/>
        <v>0</v>
      </c>
      <c r="H87" s="18">
        <f t="shared" si="6"/>
        <v>2</v>
      </c>
      <c r="I87" s="18">
        <f t="shared" si="6"/>
        <v>0</v>
      </c>
      <c r="J87" s="18">
        <f t="shared" si="6"/>
        <v>0</v>
      </c>
      <c r="K87" s="18">
        <f t="shared" si="6"/>
        <v>0</v>
      </c>
    </row>
    <row r="88" spans="3:11">
      <c r="C88" s="25" t="s">
        <v>98</v>
      </c>
      <c r="D88" s="26" t="s">
        <v>33</v>
      </c>
      <c r="E88" s="18">
        <f t="shared" ref="E88:K88" si="7">COUNTIF(D3:D68,"FF")</f>
        <v>0</v>
      </c>
      <c r="F88" s="18">
        <f t="shared" si="7"/>
        <v>0</v>
      </c>
      <c r="G88" s="18">
        <f t="shared" si="7"/>
        <v>3</v>
      </c>
      <c r="H88" s="18">
        <f t="shared" si="7"/>
        <v>1</v>
      </c>
      <c r="I88" s="18">
        <f t="shared" si="7"/>
        <v>1</v>
      </c>
      <c r="J88" s="18">
        <f t="shared" si="7"/>
        <v>1</v>
      </c>
      <c r="K88" s="18">
        <f t="shared" si="7"/>
        <v>9</v>
      </c>
    </row>
    <row r="89" spans="3:11">
      <c r="C89" s="23" t="s">
        <v>95</v>
      </c>
      <c r="D89" s="24"/>
      <c r="E89" s="6">
        <f t="shared" ref="E89:M89" si="8">SUM(E81:E88)</f>
        <v>64</v>
      </c>
      <c r="F89" s="6">
        <f t="shared" si="8"/>
        <v>64</v>
      </c>
      <c r="G89" s="6">
        <f t="shared" si="8"/>
        <v>64</v>
      </c>
      <c r="H89" s="6">
        <f t="shared" si="8"/>
        <v>64</v>
      </c>
      <c r="I89" s="6">
        <f t="shared" si="8"/>
        <v>64</v>
      </c>
      <c r="J89" s="6">
        <f t="shared" si="8"/>
        <v>64</v>
      </c>
      <c r="K89" s="6">
        <f t="shared" si="8"/>
        <v>64</v>
      </c>
    </row>
    <row r="91" ht="19.5" customHeight="1" spans="3:10">
      <c r="C91" s="27" t="s">
        <v>99</v>
      </c>
      <c r="D91" s="28"/>
      <c r="E91" s="28"/>
      <c r="F91" s="28"/>
      <c r="G91" s="28"/>
      <c r="H91" s="28"/>
      <c r="I91" s="28"/>
      <c r="J91" s="28"/>
    </row>
    <row r="92" spans="3:10">
      <c r="C92" s="29"/>
      <c r="D92" s="24"/>
      <c r="E92" s="32"/>
      <c r="F92" s="24"/>
      <c r="G92" s="24"/>
      <c r="H92" s="24"/>
      <c r="I92" s="24"/>
      <c r="J92" s="24"/>
    </row>
    <row r="93" ht="80.25" customHeight="1" spans="3:11">
      <c r="C93" s="23" t="s">
        <v>97</v>
      </c>
      <c r="D93" s="24"/>
      <c r="E93" s="9" t="s">
        <v>4</v>
      </c>
      <c r="F93" s="9" t="s">
        <v>5</v>
      </c>
      <c r="G93" s="9" t="s">
        <v>6</v>
      </c>
      <c r="H93" s="9" t="s">
        <v>7</v>
      </c>
      <c r="I93" s="9" t="s">
        <v>8</v>
      </c>
      <c r="J93" s="9" t="s">
        <v>9</v>
      </c>
      <c r="K93" s="9" t="s">
        <v>10</v>
      </c>
    </row>
    <row r="94" spans="3:11">
      <c r="C94" s="25" t="s">
        <v>98</v>
      </c>
      <c r="D94" s="26" t="s">
        <v>17</v>
      </c>
      <c r="E94" s="33">
        <f t="shared" ref="E94:E101" si="9">E81/$E$89</f>
        <v>0.1875</v>
      </c>
      <c r="F94" s="33">
        <f t="shared" ref="F94:F101" si="10">F81/$F$89</f>
        <v>0.84375</v>
      </c>
      <c r="G94" s="33">
        <f>G81/$G$89</f>
        <v>0</v>
      </c>
      <c r="H94" s="33">
        <f>H81/$H$89</f>
        <v>0</v>
      </c>
      <c r="I94" s="33">
        <f>I81/$I$89</f>
        <v>0.015625</v>
      </c>
      <c r="J94" s="33">
        <f>J81/$J$89</f>
        <v>0.015625</v>
      </c>
      <c r="K94" s="33">
        <f>K81/$K$89</f>
        <v>0</v>
      </c>
    </row>
    <row r="95" spans="3:11">
      <c r="C95" s="25" t="s">
        <v>98</v>
      </c>
      <c r="D95" s="26" t="s">
        <v>18</v>
      </c>
      <c r="E95" s="33">
        <f t="shared" si="9"/>
        <v>0.609375</v>
      </c>
      <c r="F95" s="33">
        <f t="shared" si="10"/>
        <v>0.125</v>
      </c>
      <c r="G95" s="33">
        <f t="shared" ref="G95:G101" si="11">G82/$G$89</f>
        <v>0.171875</v>
      </c>
      <c r="H95" s="33">
        <f t="shared" ref="H95:H101" si="12">H82/$H$89</f>
        <v>0.0625</v>
      </c>
      <c r="I95" s="33">
        <f t="shared" ref="I95:I101" si="13">I82/$I$89</f>
        <v>0.09375</v>
      </c>
      <c r="J95" s="33">
        <f t="shared" ref="J95:J101" si="14">J82/$J$89</f>
        <v>0.296875</v>
      </c>
      <c r="K95" s="33">
        <f>K82/$K$89</f>
        <v>0.171875</v>
      </c>
    </row>
    <row r="96" spans="3:11">
      <c r="C96" s="25" t="s">
        <v>98</v>
      </c>
      <c r="D96" s="26" t="s">
        <v>20</v>
      </c>
      <c r="E96" s="33">
        <f t="shared" si="9"/>
        <v>0.203125</v>
      </c>
      <c r="F96" s="33">
        <f t="shared" si="10"/>
        <v>0.03125</v>
      </c>
      <c r="G96" s="33">
        <f t="shared" si="11"/>
        <v>0.375</v>
      </c>
      <c r="H96" s="33">
        <f t="shared" si="12"/>
        <v>0.34375</v>
      </c>
      <c r="I96" s="33">
        <f t="shared" si="13"/>
        <v>0.296875</v>
      </c>
      <c r="J96" s="33">
        <f t="shared" si="14"/>
        <v>0.40625</v>
      </c>
      <c r="K96" s="33">
        <f t="shared" ref="K94:K101" si="15">K83/$K$89</f>
        <v>0.3125</v>
      </c>
    </row>
    <row r="97" spans="3:11">
      <c r="C97" s="25" t="s">
        <v>98</v>
      </c>
      <c r="D97" s="26" t="s">
        <v>19</v>
      </c>
      <c r="E97" s="33">
        <f t="shared" si="9"/>
        <v>0</v>
      </c>
      <c r="F97" s="33">
        <f t="shared" si="10"/>
        <v>0</v>
      </c>
      <c r="G97" s="33">
        <f t="shared" si="11"/>
        <v>0.265625</v>
      </c>
      <c r="H97" s="33">
        <f t="shared" si="12"/>
        <v>0.3125</v>
      </c>
      <c r="I97" s="33">
        <f t="shared" si="13"/>
        <v>0.296875</v>
      </c>
      <c r="J97" s="33">
        <f t="shared" si="14"/>
        <v>0.21875</v>
      </c>
      <c r="K97" s="33">
        <f t="shared" si="15"/>
        <v>0.28125</v>
      </c>
    </row>
    <row r="98" spans="3:11">
      <c r="C98" s="25" t="s">
        <v>98</v>
      </c>
      <c r="D98" s="26" t="s">
        <v>27</v>
      </c>
      <c r="E98" s="33">
        <f t="shared" si="9"/>
        <v>0</v>
      </c>
      <c r="F98" s="33">
        <f t="shared" si="10"/>
        <v>0</v>
      </c>
      <c r="G98" s="33">
        <f t="shared" si="11"/>
        <v>0.140625</v>
      </c>
      <c r="H98" s="33">
        <f t="shared" si="12"/>
        <v>0.171875</v>
      </c>
      <c r="I98" s="33">
        <f t="shared" si="13"/>
        <v>0.265625</v>
      </c>
      <c r="J98" s="33">
        <f t="shared" si="14"/>
        <v>0.046875</v>
      </c>
      <c r="K98" s="33">
        <f t="shared" si="15"/>
        <v>0.09375</v>
      </c>
    </row>
    <row r="99" spans="3:11">
      <c r="C99" s="25" t="s">
        <v>98</v>
      </c>
      <c r="D99" s="26" t="s">
        <v>24</v>
      </c>
      <c r="E99" s="33">
        <f t="shared" si="9"/>
        <v>0</v>
      </c>
      <c r="F99" s="33">
        <f t="shared" si="10"/>
        <v>0</v>
      </c>
      <c r="G99" s="33">
        <f t="shared" si="11"/>
        <v>0</v>
      </c>
      <c r="H99" s="33">
        <f t="shared" si="12"/>
        <v>0.0625</v>
      </c>
      <c r="I99" s="33">
        <f t="shared" si="13"/>
        <v>0.015625</v>
      </c>
      <c r="J99" s="33">
        <f t="shared" si="14"/>
        <v>0</v>
      </c>
      <c r="K99" s="33">
        <f t="shared" si="15"/>
        <v>0</v>
      </c>
    </row>
    <row r="100" spans="3:11">
      <c r="C100" s="25" t="s">
        <v>98</v>
      </c>
      <c r="D100" s="26" t="s">
        <v>31</v>
      </c>
      <c r="E100" s="33">
        <f t="shared" si="9"/>
        <v>0</v>
      </c>
      <c r="F100" s="33">
        <f t="shared" si="10"/>
        <v>0</v>
      </c>
      <c r="G100" s="33">
        <f t="shared" si="11"/>
        <v>0</v>
      </c>
      <c r="H100" s="33">
        <f t="shared" si="12"/>
        <v>0.03125</v>
      </c>
      <c r="I100" s="33">
        <f t="shared" si="13"/>
        <v>0</v>
      </c>
      <c r="J100" s="33">
        <f t="shared" si="14"/>
        <v>0</v>
      </c>
      <c r="K100" s="33">
        <f t="shared" si="15"/>
        <v>0</v>
      </c>
    </row>
    <row r="101" spans="3:11">
      <c r="C101" s="25" t="s">
        <v>98</v>
      </c>
      <c r="D101" s="26" t="s">
        <v>33</v>
      </c>
      <c r="E101" s="33">
        <f t="shared" si="9"/>
        <v>0</v>
      </c>
      <c r="F101" s="33">
        <f t="shared" si="10"/>
        <v>0</v>
      </c>
      <c r="G101" s="33">
        <f t="shared" si="11"/>
        <v>0.046875</v>
      </c>
      <c r="H101" s="33">
        <f t="shared" si="12"/>
        <v>0.015625</v>
      </c>
      <c r="I101" s="33">
        <f t="shared" si="13"/>
        <v>0.015625</v>
      </c>
      <c r="J101" s="33">
        <f t="shared" si="14"/>
        <v>0.015625</v>
      </c>
      <c r="K101" s="33">
        <f t="shared" si="15"/>
        <v>0.140625</v>
      </c>
    </row>
    <row r="102" spans="3:11">
      <c r="C102" s="23"/>
      <c r="D102" s="24"/>
      <c r="E102" s="34">
        <f t="shared" ref="E102:L102" si="16">SUM(E94:E101)</f>
        <v>1</v>
      </c>
      <c r="F102" s="34">
        <f t="shared" si="16"/>
        <v>1</v>
      </c>
      <c r="G102" s="34">
        <f t="shared" si="16"/>
        <v>1</v>
      </c>
      <c r="H102" s="34">
        <f t="shared" si="16"/>
        <v>1</v>
      </c>
      <c r="I102" s="34">
        <f t="shared" si="16"/>
        <v>1</v>
      </c>
      <c r="J102" s="34">
        <f t="shared" si="16"/>
        <v>1</v>
      </c>
      <c r="K102" s="34">
        <f t="shared" si="16"/>
        <v>1</v>
      </c>
    </row>
    <row r="103" ht="27.75" customHeight="1" spans="3:11">
      <c r="C103" s="30" t="s">
        <v>100</v>
      </c>
      <c r="D103" s="26"/>
      <c r="E103" s="35">
        <f t="shared" ref="E103:M103" si="17">(E102-E101)</f>
        <v>1</v>
      </c>
      <c r="F103" s="35">
        <f t="shared" si="17"/>
        <v>1</v>
      </c>
      <c r="G103" s="35">
        <f t="shared" si="17"/>
        <v>0.953125</v>
      </c>
      <c r="H103" s="35">
        <f t="shared" si="17"/>
        <v>0.984375</v>
      </c>
      <c r="I103" s="35">
        <f t="shared" si="17"/>
        <v>0.984375</v>
      </c>
      <c r="J103" s="35">
        <f t="shared" si="17"/>
        <v>0.984375</v>
      </c>
      <c r="K103" s="35">
        <f t="shared" si="17"/>
        <v>0.859375</v>
      </c>
    </row>
  </sheetData>
  <mergeCells count="2">
    <mergeCell ref="A1:O1"/>
    <mergeCell ref="C91:J91"/>
  </mergeCells>
  <conditionalFormatting sqref="K2">
    <cfRule type="cellIs" dxfId="0" priority="174" operator="equal">
      <formula>0</formula>
    </cfRule>
  </conditionalFormatting>
  <conditionalFormatting sqref="I6">
    <cfRule type="cellIs" dxfId="1" priority="159" operator="equal">
      <formula>"FF"</formula>
    </cfRule>
  </conditionalFormatting>
  <conditionalFormatting sqref="J6">
    <cfRule type="cellIs" dxfId="1" priority="160" operator="equal">
      <formula>"FF"</formula>
    </cfRule>
  </conditionalFormatting>
  <conditionalFormatting sqref="J7">
    <cfRule type="cellIs" dxfId="1" priority="158" operator="equal">
      <formula>"FF"</formula>
    </cfRule>
  </conditionalFormatting>
  <conditionalFormatting sqref="I8">
    <cfRule type="cellIs" dxfId="1" priority="157" operator="equal">
      <formula>"FF"</formula>
    </cfRule>
  </conditionalFormatting>
  <conditionalFormatting sqref="I9">
    <cfRule type="cellIs" dxfId="1" priority="156" operator="equal">
      <formula>"FF"</formula>
    </cfRule>
  </conditionalFormatting>
  <conditionalFormatting sqref="J10">
    <cfRule type="cellIs" dxfId="1" priority="155" operator="equal">
      <formula>"FF"</formula>
    </cfRule>
  </conditionalFormatting>
  <conditionalFormatting sqref="I11">
    <cfRule type="cellIs" dxfId="1" priority="154" operator="equal">
      <formula>"FF"</formula>
    </cfRule>
  </conditionalFormatting>
  <conditionalFormatting sqref="I12">
    <cfRule type="cellIs" dxfId="1" priority="153" operator="equal">
      <formula>"FF"</formula>
    </cfRule>
  </conditionalFormatting>
  <conditionalFormatting sqref="J13">
    <cfRule type="cellIs" dxfId="1" priority="152" operator="equal">
      <formula>"FF"</formula>
    </cfRule>
  </conditionalFormatting>
  <conditionalFormatting sqref="J14">
    <cfRule type="cellIs" dxfId="1" priority="151" operator="equal">
      <formula>"FF"</formula>
    </cfRule>
  </conditionalFormatting>
  <conditionalFormatting sqref="J15">
    <cfRule type="cellIs" dxfId="1" priority="150" operator="equal">
      <formula>"FF"</formula>
    </cfRule>
  </conditionalFormatting>
  <conditionalFormatting sqref="I16">
    <cfRule type="cellIs" dxfId="1" priority="149" operator="equal">
      <formula>"FF"</formula>
    </cfRule>
  </conditionalFormatting>
  <conditionalFormatting sqref="J17">
    <cfRule type="cellIs" dxfId="1" priority="148" operator="equal">
      <formula>"FF"</formula>
    </cfRule>
  </conditionalFormatting>
  <conditionalFormatting sqref="I18">
    <cfRule type="cellIs" dxfId="1" priority="147" operator="equal">
      <formula>"FF"</formula>
    </cfRule>
  </conditionalFormatting>
  <conditionalFormatting sqref="I19">
    <cfRule type="cellIs" dxfId="1" priority="146" operator="equal">
      <formula>"FF"</formula>
    </cfRule>
  </conditionalFormatting>
  <conditionalFormatting sqref="J20">
    <cfRule type="cellIs" dxfId="1" priority="145" operator="equal">
      <formula>"FF"</formula>
    </cfRule>
  </conditionalFormatting>
  <conditionalFormatting sqref="J21">
    <cfRule type="cellIs" dxfId="1" priority="144" operator="equal">
      <formula>"FF"</formula>
    </cfRule>
  </conditionalFormatting>
  <conditionalFormatting sqref="I22">
    <cfRule type="cellIs" dxfId="1" priority="143" operator="equal">
      <formula>"FF"</formula>
    </cfRule>
  </conditionalFormatting>
  <conditionalFormatting sqref="J23">
    <cfRule type="cellIs" dxfId="1" priority="142" operator="equal">
      <formula>"FF"</formula>
    </cfRule>
  </conditionalFormatting>
  <conditionalFormatting sqref="I24">
    <cfRule type="cellIs" dxfId="1" priority="141" operator="equal">
      <formula>"FF"</formula>
    </cfRule>
  </conditionalFormatting>
  <conditionalFormatting sqref="J25">
    <cfRule type="cellIs" dxfId="1" priority="140" operator="equal">
      <formula>"FF"</formula>
    </cfRule>
  </conditionalFormatting>
  <conditionalFormatting sqref="J26">
    <cfRule type="cellIs" dxfId="1" priority="139" operator="equal">
      <formula>"FF"</formula>
    </cfRule>
  </conditionalFormatting>
  <conditionalFormatting sqref="J27">
    <cfRule type="cellIs" dxfId="1" priority="138" operator="equal">
      <formula>"FF"</formula>
    </cfRule>
  </conditionalFormatting>
  <conditionalFormatting sqref="I28">
    <cfRule type="cellIs" dxfId="1" priority="137" operator="equal">
      <formula>"FF"</formula>
    </cfRule>
  </conditionalFormatting>
  <conditionalFormatting sqref="I29">
    <cfRule type="cellIs" dxfId="1" priority="136" operator="equal">
      <formula>"FF"</formula>
    </cfRule>
  </conditionalFormatting>
  <conditionalFormatting sqref="J30">
    <cfRule type="cellIs" dxfId="1" priority="135" operator="equal">
      <formula>"FF"</formula>
    </cfRule>
  </conditionalFormatting>
  <conditionalFormatting sqref="I31">
    <cfRule type="cellIs" dxfId="1" priority="134" operator="equal">
      <formula>"FF"</formula>
    </cfRule>
  </conditionalFormatting>
  <conditionalFormatting sqref="J32">
    <cfRule type="cellIs" dxfId="1" priority="133" operator="equal">
      <formula>"FF"</formula>
    </cfRule>
  </conditionalFormatting>
  <conditionalFormatting sqref="J33">
    <cfRule type="cellIs" dxfId="1" priority="132" operator="equal">
      <formula>"FF"</formula>
    </cfRule>
  </conditionalFormatting>
  <conditionalFormatting sqref="J34">
    <cfRule type="cellIs" dxfId="1" priority="131" operator="equal">
      <formula>"FF"</formula>
    </cfRule>
  </conditionalFormatting>
  <conditionalFormatting sqref="J35">
    <cfRule type="cellIs" dxfId="1" priority="130" operator="equal">
      <formula>"FF"</formula>
    </cfRule>
  </conditionalFormatting>
  <conditionalFormatting sqref="J36">
    <cfRule type="cellIs" dxfId="1" priority="129" operator="equal">
      <formula>"FF"</formula>
    </cfRule>
  </conditionalFormatting>
  <conditionalFormatting sqref="I37">
    <cfRule type="cellIs" dxfId="1" priority="128" operator="equal">
      <formula>"FF"</formula>
    </cfRule>
  </conditionalFormatting>
  <conditionalFormatting sqref="J38">
    <cfRule type="cellIs" dxfId="1" priority="127" operator="equal">
      <formula>"FF"</formula>
    </cfRule>
  </conditionalFormatting>
  <conditionalFormatting sqref="J39">
    <cfRule type="cellIs" dxfId="1" priority="126" operator="equal">
      <formula>"FF"</formula>
    </cfRule>
  </conditionalFormatting>
  <conditionalFormatting sqref="J40">
    <cfRule type="cellIs" dxfId="1" priority="125" operator="equal">
      <formula>"FF"</formula>
    </cfRule>
  </conditionalFormatting>
  <conditionalFormatting sqref="J41">
    <cfRule type="cellIs" dxfId="1" priority="124" operator="equal">
      <formula>"FF"</formula>
    </cfRule>
  </conditionalFormatting>
  <conditionalFormatting sqref="J42">
    <cfRule type="cellIs" dxfId="1" priority="123" operator="equal">
      <formula>"FF"</formula>
    </cfRule>
  </conditionalFormatting>
  <conditionalFormatting sqref="I43">
    <cfRule type="cellIs" dxfId="1" priority="122" operator="equal">
      <formula>"FF"</formula>
    </cfRule>
  </conditionalFormatting>
  <conditionalFormatting sqref="I44">
    <cfRule type="cellIs" dxfId="1" priority="121" operator="equal">
      <formula>"FF"</formula>
    </cfRule>
  </conditionalFormatting>
  <conditionalFormatting sqref="J45">
    <cfRule type="cellIs" dxfId="1" priority="120" operator="equal">
      <formula>"FF"</formula>
    </cfRule>
  </conditionalFormatting>
  <conditionalFormatting sqref="J46">
    <cfRule type="cellIs" dxfId="1" priority="119" operator="equal">
      <formula>"FF"</formula>
    </cfRule>
  </conditionalFormatting>
  <conditionalFormatting sqref="J47">
    <cfRule type="cellIs" dxfId="1" priority="118" operator="equal">
      <formula>"FF"</formula>
    </cfRule>
  </conditionalFormatting>
  <conditionalFormatting sqref="I48">
    <cfRule type="cellIs" dxfId="1" priority="117" operator="equal">
      <formula>"FF"</formula>
    </cfRule>
  </conditionalFormatting>
  <conditionalFormatting sqref="J49">
    <cfRule type="cellIs" dxfId="1" priority="116" operator="equal">
      <formula>"FF"</formula>
    </cfRule>
  </conditionalFormatting>
  <conditionalFormatting sqref="J50">
    <cfRule type="cellIs" dxfId="1" priority="115" operator="equal">
      <formula>"FF"</formula>
    </cfRule>
  </conditionalFormatting>
  <conditionalFormatting sqref="J51">
    <cfRule type="cellIs" dxfId="1" priority="114" operator="equal">
      <formula>"FF"</formula>
    </cfRule>
  </conditionalFormatting>
  <conditionalFormatting sqref="J52">
    <cfRule type="cellIs" dxfId="1" priority="113" operator="equal">
      <formula>"FF"</formula>
    </cfRule>
  </conditionalFormatting>
  <conditionalFormatting sqref="J53">
    <cfRule type="cellIs" dxfId="1" priority="112" operator="equal">
      <formula>"FF"</formula>
    </cfRule>
  </conditionalFormatting>
  <conditionalFormatting sqref="J54">
    <cfRule type="cellIs" dxfId="1" priority="111" operator="equal">
      <formula>"FF"</formula>
    </cfRule>
  </conditionalFormatting>
  <conditionalFormatting sqref="J55">
    <cfRule type="cellIs" dxfId="1" priority="110" operator="equal">
      <formula>"FF"</formula>
    </cfRule>
  </conditionalFormatting>
  <conditionalFormatting sqref="J56">
    <cfRule type="cellIs" dxfId="1" priority="109" operator="equal">
      <formula>"FF"</formula>
    </cfRule>
  </conditionalFormatting>
  <conditionalFormatting sqref="I57">
    <cfRule type="cellIs" dxfId="1" priority="108" operator="equal">
      <formula>"FF"</formula>
    </cfRule>
  </conditionalFormatting>
  <conditionalFormatting sqref="I58">
    <cfRule type="cellIs" dxfId="1" priority="107" operator="equal">
      <formula>"FF"</formula>
    </cfRule>
  </conditionalFormatting>
  <conditionalFormatting sqref="I59">
    <cfRule type="cellIs" dxfId="1" priority="106" operator="equal">
      <formula>"FF"</formula>
    </cfRule>
  </conditionalFormatting>
  <conditionalFormatting sqref="I60">
    <cfRule type="cellIs" dxfId="1" priority="105" operator="equal">
      <formula>"FF"</formula>
    </cfRule>
  </conditionalFormatting>
  <conditionalFormatting sqref="I61">
    <cfRule type="cellIs" dxfId="1" priority="104" operator="equal">
      <formula>"FF"</formula>
    </cfRule>
  </conditionalFormatting>
  <conditionalFormatting sqref="I62">
    <cfRule type="cellIs" dxfId="1" priority="103" operator="equal">
      <formula>"FF"</formula>
    </cfRule>
  </conditionalFormatting>
  <conditionalFormatting sqref="I63">
    <cfRule type="cellIs" dxfId="1" priority="102" operator="equal">
      <formula>"FF"</formula>
    </cfRule>
  </conditionalFormatting>
  <conditionalFormatting sqref="I64">
    <cfRule type="cellIs" dxfId="1" priority="101" operator="equal">
      <formula>"FF"</formula>
    </cfRule>
  </conditionalFormatting>
  <conditionalFormatting sqref="I65">
    <cfRule type="cellIs" dxfId="1" priority="100" operator="equal">
      <formula>"FF"</formula>
    </cfRule>
  </conditionalFormatting>
  <conditionalFormatting sqref="I66">
    <cfRule type="cellIs" dxfId="1" priority="99" operator="equal">
      <formula>"FF"</formula>
    </cfRule>
  </conditionalFormatting>
  <conditionalFormatting sqref="I67">
    <cfRule type="cellIs" dxfId="1" priority="98" operator="equal">
      <formula>"FF"</formula>
    </cfRule>
  </conditionalFormatting>
  <conditionalFormatting sqref="I68">
    <cfRule type="cellIs" dxfId="1" priority="97" operator="equal">
      <formula>"FF"</formula>
    </cfRule>
  </conditionalFormatting>
  <conditionalFormatting sqref="I3:J5 J28:J29 I38:I42 I32:I36 I30 J11:J12 J48 I49:I56 J57:J68 I25:I27 I13:I15 J8:J9 I10 J37 D3:H68 J24 J43:J44 J31 J16 I17 J18:J19 I20:I21 J22 I23 I45:I47">
    <cfRule type="cellIs" dxfId="1" priority="168" operator="equal">
      <formula>"FF"</formula>
    </cfRule>
  </conditionalFormatting>
  <printOptions horizontalCentered="1"/>
  <pageMargins left="0.236220472440945" right="0.236220472440945" top="0.354330708661417" bottom="0.748031496062992" header="0.31496062992126" footer="0.31496062992126"/>
  <pageSetup paperSize="9" scale="29" orientation="landscape" horizontalDpi="300" verticalDpi="300"/>
  <headerFooter/>
  <rowBreaks count="1" manualBreakCount="1">
    <brk id="10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neilsaxena</cp:lastModifiedBy>
  <dcterms:created xsi:type="dcterms:W3CDTF">2008-09-24T05:21:00Z</dcterms:created>
  <cp:lastPrinted>2022-02-25T04:59:00Z</cp:lastPrinted>
  <dcterms:modified xsi:type="dcterms:W3CDTF">2024-03-23T11:55:43Z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  <property fmtid="{D5CDD505-2E9C-101B-9397-08002B2CF9AE}" pid="3" name="ICV">
    <vt:lpwstr>3F5782A7326B4258AF8A6CD7B14D9024</vt:lpwstr>
  </property>
</Properties>
</file>