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00"/>
  </bookViews>
  <sheets>
    <sheet name="Result" sheetId="9" r:id="rId1"/>
  </sheets>
  <definedNames>
    <definedName name="_xlnm._FilterDatabase" localSheetId="0" hidden="1">Result!$B$2:$O$76</definedName>
    <definedName name="_xlnm.Print_Area" localSheetId="0">Result!$A$1:$O$120</definedName>
    <definedName name="_xlnm.Print_Titles" localSheetId="0">Result!$2:$2</definedName>
  </definedNames>
  <calcPr calcId="144525"/>
</workbook>
</file>

<file path=xl/sharedStrings.xml><?xml version="1.0" encoding="utf-8"?>
<sst xmlns="http://schemas.openxmlformats.org/spreadsheetml/2006/main" count="652" uniqueCount="109">
  <si>
    <t>SAL  ENGINEERING AND TECHNICAL INSTITUTE
INFORMATION TECHNOLOGY DEPARTMENT
7th SEM GTU RESULT ANALYSIS (WINTER-2023)</t>
  </si>
  <si>
    <t>SR NO</t>
  </si>
  <si>
    <t>ENROLLMENT NO.</t>
  </si>
  <si>
    <t>NAME OF STUDENT</t>
  </si>
  <si>
    <t>Summer Internship (3170001)</t>
  </si>
  <si>
    <t>Internet of Things (3171108)</t>
  </si>
  <si>
    <t>Wireless Communication (3171608)</t>
  </si>
  <si>
    <t>Software Project Management (3171609)</t>
  </si>
  <si>
    <t>Agile Development and UI/UX design (3171610)</t>
  </si>
  <si>
    <t>Virtual and Augment Reality (3171612)</t>
  </si>
  <si>
    <t>Internetwork Security and Web Analytics (3171616)</t>
  </si>
  <si>
    <t>No. of Backlogs</t>
  </si>
  <si>
    <t>SPI</t>
  </si>
  <si>
    <t>CPI</t>
  </si>
  <si>
    <t>CGPA</t>
  </si>
  <si>
    <t>TOTAL BACKLOG</t>
  </si>
  <si>
    <t>CHAUHAN ABHISHEK RAMKUNVAR</t>
  </si>
  <si>
    <t>FF</t>
  </si>
  <si>
    <t>PATEL TANAYKUMAR JASHVANTBHAI</t>
  </si>
  <si>
    <t>AB</t>
  </si>
  <si>
    <t>BC</t>
  </si>
  <si>
    <t>CC</t>
  </si>
  <si>
    <t>VEKARIYA NILESH MANSUKHBHAI</t>
  </si>
  <si>
    <t>AA</t>
  </si>
  <si>
    <t>BB</t>
  </si>
  <si>
    <t>THAKKAR DHRUV ARVINDKUMAR</t>
  </si>
  <si>
    <t>MISHRA NAITIK ALKESH</t>
  </si>
  <si>
    <t>PATEL TIRTH MAHESHBHAI</t>
  </si>
  <si>
    <t>DAVE DEV AJAYBHAI</t>
  </si>
  <si>
    <t>PATEL DIVYESH BRIJESHKUMAR</t>
  </si>
  <si>
    <t>PATEL KHUSHI PRAKASHKUMAR</t>
  </si>
  <si>
    <t>SHAH DEEP RAJESH</t>
  </si>
  <si>
    <t>SHAIKH MOHAMMADZAKI MOHAMMADYUSUF</t>
  </si>
  <si>
    <t>GOHIL VISHVA ASHOKBHAI</t>
  </si>
  <si>
    <t>PATEL DARSHIL ANILKUMAR</t>
  </si>
  <si>
    <t>GOSWAMI HRIDAY PUSHPGIRI</t>
  </si>
  <si>
    <t>PATEL YASHKUMAR MAHENDRABHAI</t>
  </si>
  <si>
    <t>Sheladiya Harshkumar vinodray</t>
  </si>
  <si>
    <t>BORSE DHYEY NAYANKUMAR</t>
  </si>
  <si>
    <t>PATEL SAKSHI PRAVINBHAI</t>
  </si>
  <si>
    <t>JADAV GAURANG JITENDRABHAI</t>
  </si>
  <si>
    <t>ASODARIYA MEET GHANSHYAMBHAI</t>
  </si>
  <si>
    <t>NAKRANI DARSHANA MUKESHBHAI</t>
  </si>
  <si>
    <t>Patel Jainil Narayanbhai</t>
  </si>
  <si>
    <t>PATEL SACHINKUMAR SURESHBHAI</t>
  </si>
  <si>
    <t>PANCHAL KUSHAL MUKESHBHAI</t>
  </si>
  <si>
    <t>CD</t>
  </si>
  <si>
    <t>PATEL PRERNA AMITKUMAR</t>
  </si>
  <si>
    <t>SHAH VISHWAM KEYURKUMAR</t>
  </si>
  <si>
    <t>BHORANIYA DEVENDRA RASIKLAL</t>
  </si>
  <si>
    <t>BHARWAD JAY BACHUBHAI</t>
  </si>
  <si>
    <t>DD</t>
  </si>
  <si>
    <t>PATEL HARSHIL RAKESHBHAI</t>
  </si>
  <si>
    <t>PANCHAL RUSHIL RAKESHBHAI</t>
  </si>
  <si>
    <t>SUHAGIYA OM DIPAKKUMAR</t>
  </si>
  <si>
    <t>Parmar Yogi Maheshbhai</t>
  </si>
  <si>
    <t>Jadeja Kuldeepsinh Kiritsinh</t>
  </si>
  <si>
    <t> KALSARIYA PARTH ANANDBHAI</t>
  </si>
  <si>
    <t>Mistry Darshit Ashokbhai</t>
  </si>
  <si>
    <t>PATEL VIVEK MUKESHKUMAR</t>
  </si>
  <si>
    <t>PRAJAPATI JAY SHAILESHBHAI</t>
  </si>
  <si>
    <t>BALDANIYA JEET BHAVEHSHBHAI</t>
  </si>
  <si>
    <t>BALDANIYA JAY BHAVESHBHAI</t>
  </si>
  <si>
    <t>PATEL DEVANGKUMAR MAHESHBHAI</t>
  </si>
  <si>
    <t>SORAMIYA YOGESH ASHWINBHAI</t>
  </si>
  <si>
    <t>PATEL JAY PANKAJBHAI</t>
  </si>
  <si>
    <t>JADAV PINKAL MANSUKHBHAI</t>
  </si>
  <si>
    <t>RAKHOLIYA AKSHAY VINUBHAI</t>
  </si>
  <si>
    <t>SIDDHANT NITINBHAI THUMMAR</t>
  </si>
  <si>
    <t>PATEL ARYA VIPUL</t>
  </si>
  <si>
    <t>SHAH JAINAM NAINESHBHAI</t>
  </si>
  <si>
    <t>MEHTA ANERI CHETANBHAI</t>
  </si>
  <si>
    <t>DHARANI MILAN KESHUBHAI</t>
  </si>
  <si>
    <t>Honeyben Virani</t>
  </si>
  <si>
    <t>GOPALANI DEEP JAGDISHBHAI</t>
  </si>
  <si>
    <t>DHOLAKIYA RAHUL HITESHKUMAR</t>
  </si>
  <si>
    <t>PATEL DEVANG RAJESHBHAI</t>
  </si>
  <si>
    <t>DWIVEDI SHIVAM UMAKANT</t>
  </si>
  <si>
    <t>Dave Meet Vipulkumar</t>
  </si>
  <si>
    <t>Joshi Kunal Ashokbhai</t>
  </si>
  <si>
    <t>Patel Dhruv Harikrushnabhai</t>
  </si>
  <si>
    <t>PRAJAPATI DHAIRYA JIGESHBHAI</t>
  </si>
  <si>
    <t>KADIYA NACHIKETA SITARAM</t>
  </si>
  <si>
    <t>RANA DEVANG BHARATKUMAR</t>
  </si>
  <si>
    <t>MISTRY KINJAL KAMLESHBHAI</t>
  </si>
  <si>
    <t>SINGH NEHA RAJESHWAR</t>
  </si>
  <si>
    <t>PRAJAPATI NIRAV MUKESHKUMAR</t>
  </si>
  <si>
    <t>MEHTA PRACHI PRITESHKUMAR</t>
  </si>
  <si>
    <t>MITALI THAKKAR</t>
  </si>
  <si>
    <t>PANCHOLI AKSHIL SHIRISHKUMAR</t>
  </si>
  <si>
    <t>BHIKADIYA PRIYANK KISHORBHAI</t>
  </si>
  <si>
    <t>GAJJAR DEV BHUPENDRABHAI</t>
  </si>
  <si>
    <t>BOGHARA CHINTAN SHAILESHBHAI</t>
  </si>
  <si>
    <t>KOSHTI MOHNISH KHEMCHANDBHAI</t>
  </si>
  <si>
    <t>BHAVSAR DARSHIL NANDIPKUMAR</t>
  </si>
  <si>
    <t>Modi Neel sanjaykumar</t>
  </si>
  <si>
    <t>No of student fail in 6 subject</t>
  </si>
  <si>
    <t>No of student fail in 5 subject</t>
  </si>
  <si>
    <t>No of student fail in 4 subject</t>
  </si>
  <si>
    <t>No of student fail in 3 subject</t>
  </si>
  <si>
    <t>No of student fail in 2 subject</t>
  </si>
  <si>
    <t>No of student fail in 1 subject</t>
  </si>
  <si>
    <t>No of student pass in all subject</t>
  </si>
  <si>
    <t>Total</t>
  </si>
  <si>
    <t xml:space="preserve">Total result in % </t>
  </si>
  <si>
    <t>Subject name</t>
  </si>
  <si>
    <t>No of student in</t>
  </si>
  <si>
    <t>% analysis</t>
  </si>
  <si>
    <t>PER SUBJECT RESULT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</si>
</sst>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  <numFmt numFmtId="181" formatCode="0_);[Red]\(0\)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8" borderId="9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81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81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10" fontId="1" fillId="0" borderId="1" xfId="47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name val="Calibri"/>
        <scheme val="none"/>
        <b val="0"/>
        <i val="0"/>
        <strike val="0"/>
        <u val="none"/>
        <sz val="11"/>
        <color rgb="FF9C6500"/>
      </font>
      <fill>
        <patternFill patternType="solid">
          <bgColor rgb="FFFFEB9C"/>
        </patternFill>
      </fill>
    </dxf>
    <dxf>
      <font>
        <name val="Calibri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11"/>
  <sheetViews>
    <sheetView tabSelected="1" view="pageBreakPreview" zoomScale="78" zoomScaleNormal="80" topLeftCell="A27" workbookViewId="0">
      <selection activeCell="E101" sqref="E101:K101"/>
    </sheetView>
  </sheetViews>
  <sheetFormatPr defaultColWidth="9" defaultRowHeight="11.6"/>
  <cols>
    <col min="1" max="1" width="9.140625" style="1"/>
    <col min="2" max="2" width="19.4296875" style="2" customWidth="1"/>
    <col min="3" max="3" width="41.7109375" style="3" customWidth="1"/>
    <col min="4" max="4" width="22.8515625" style="1" customWidth="1"/>
    <col min="5" max="5" width="14.140625" style="1" customWidth="1"/>
    <col min="6" max="6" width="20.4296875" style="1" customWidth="1"/>
    <col min="7" max="7" width="22.140625" style="1" customWidth="1"/>
    <col min="8" max="8" width="19.2890625" style="1" customWidth="1"/>
    <col min="9" max="10" width="18.140625" style="1" customWidth="1"/>
    <col min="11" max="11" width="15.140625" style="1" customWidth="1"/>
    <col min="12" max="12" width="7.8515625" style="1" customWidth="1"/>
    <col min="13" max="14" width="7.8515625" style="4" customWidth="1"/>
    <col min="15" max="15" width="15.2890625" style="4" customWidth="1"/>
    <col min="16" max="17" width="7.8515625" style="1" customWidth="1"/>
    <col min="18" max="16384" width="9.140625" style="1"/>
  </cols>
  <sheetData>
    <row r="1" ht="69" customHeight="1" spans="1: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69.75" customHeight="1" spans="1:15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3" t="s">
        <v>11</v>
      </c>
      <c r="L2" s="6" t="s">
        <v>12</v>
      </c>
      <c r="M2" s="6" t="s">
        <v>13</v>
      </c>
      <c r="N2" s="6" t="s">
        <v>14</v>
      </c>
      <c r="O2" s="13" t="s">
        <v>15</v>
      </c>
    </row>
    <row r="3" ht="15" customHeight="1" spans="1:15">
      <c r="A3" s="10">
        <v>1</v>
      </c>
      <c r="B3" s="11">
        <v>191260116003</v>
      </c>
      <c r="C3" s="12" t="s">
        <v>16</v>
      </c>
      <c r="D3" s="12" t="s">
        <v>17</v>
      </c>
      <c r="E3" s="12" t="s">
        <v>17</v>
      </c>
      <c r="F3" s="12" t="s">
        <v>17</v>
      </c>
      <c r="G3" s="12" t="s">
        <v>17</v>
      </c>
      <c r="H3" s="12" t="s">
        <v>17</v>
      </c>
      <c r="I3" s="12" t="s">
        <v>17</v>
      </c>
      <c r="J3" s="12" t="s">
        <v>17</v>
      </c>
      <c r="K3" s="12">
        <v>7</v>
      </c>
      <c r="L3" s="12">
        <v>0</v>
      </c>
      <c r="M3" s="12">
        <v>5.26</v>
      </c>
      <c r="N3" s="12">
        <v>4.4</v>
      </c>
      <c r="O3" s="12">
        <v>9</v>
      </c>
    </row>
    <row r="4" ht="15" customHeight="1" spans="1:15">
      <c r="A4" s="10">
        <v>2</v>
      </c>
      <c r="B4" s="11">
        <v>191260116043</v>
      </c>
      <c r="C4" s="12" t="s">
        <v>18</v>
      </c>
      <c r="D4" s="12" t="s">
        <v>19</v>
      </c>
      <c r="E4" s="12" t="s">
        <v>20</v>
      </c>
      <c r="F4" s="12" t="s">
        <v>20</v>
      </c>
      <c r="G4" s="12" t="s">
        <v>20</v>
      </c>
      <c r="H4" s="12" t="s">
        <v>21</v>
      </c>
      <c r="I4" s="12" t="s">
        <v>20</v>
      </c>
      <c r="J4" s="12" t="s">
        <v>20</v>
      </c>
      <c r="K4" s="12">
        <v>0</v>
      </c>
      <c r="L4" s="12">
        <v>7.04</v>
      </c>
      <c r="M4" s="12">
        <v>6.68</v>
      </c>
      <c r="N4" s="12">
        <v>7.07</v>
      </c>
      <c r="O4" s="12">
        <v>0</v>
      </c>
    </row>
    <row r="5" ht="15" customHeight="1" spans="1:15">
      <c r="A5" s="10">
        <v>3</v>
      </c>
      <c r="B5" s="11">
        <v>201260116001</v>
      </c>
      <c r="C5" s="12" t="s">
        <v>22</v>
      </c>
      <c r="D5" s="12" t="s">
        <v>23</v>
      </c>
      <c r="E5" s="12" t="s">
        <v>19</v>
      </c>
      <c r="F5" s="12" t="s">
        <v>24</v>
      </c>
      <c r="G5" s="12" t="s">
        <v>24</v>
      </c>
      <c r="H5" s="12" t="s">
        <v>21</v>
      </c>
      <c r="I5" s="12" t="s">
        <v>24</v>
      </c>
      <c r="J5" s="12" t="s">
        <v>24</v>
      </c>
      <c r="K5" s="12">
        <v>0</v>
      </c>
      <c r="L5" s="12">
        <v>8.04</v>
      </c>
      <c r="M5" s="12">
        <v>7.12</v>
      </c>
      <c r="N5" s="12">
        <v>7.44</v>
      </c>
      <c r="O5" s="12">
        <v>0</v>
      </c>
    </row>
    <row r="6" ht="15" customHeight="1" spans="1:15">
      <c r="A6" s="10">
        <v>4</v>
      </c>
      <c r="B6" s="11">
        <v>201260116002</v>
      </c>
      <c r="C6" s="12" t="s">
        <v>25</v>
      </c>
      <c r="D6" s="12" t="s">
        <v>19</v>
      </c>
      <c r="E6" s="12" t="s">
        <v>21</v>
      </c>
      <c r="F6" s="12" t="s">
        <v>19</v>
      </c>
      <c r="G6" s="12" t="s">
        <v>24</v>
      </c>
      <c r="H6" s="12" t="s">
        <v>24</v>
      </c>
      <c r="I6" s="12" t="s">
        <v>19</v>
      </c>
      <c r="J6" s="12" t="s">
        <v>24</v>
      </c>
      <c r="K6" s="12">
        <v>0</v>
      </c>
      <c r="L6" s="12">
        <v>8.17</v>
      </c>
      <c r="M6" s="12">
        <v>7.71</v>
      </c>
      <c r="N6" s="12">
        <v>7.71</v>
      </c>
      <c r="O6" s="12">
        <v>0</v>
      </c>
    </row>
    <row r="7" ht="15" customHeight="1" spans="1:15">
      <c r="A7" s="10">
        <v>5</v>
      </c>
      <c r="B7" s="11">
        <v>201260116003</v>
      </c>
      <c r="C7" s="12" t="s">
        <v>26</v>
      </c>
      <c r="D7" s="12" t="s">
        <v>19</v>
      </c>
      <c r="E7" s="12" t="s">
        <v>20</v>
      </c>
      <c r="F7" s="12" t="s">
        <v>19</v>
      </c>
      <c r="G7" s="12" t="s">
        <v>24</v>
      </c>
      <c r="H7" s="12" t="s">
        <v>24</v>
      </c>
      <c r="I7" s="12" t="s">
        <v>24</v>
      </c>
      <c r="J7" s="12" t="s">
        <v>24</v>
      </c>
      <c r="K7" s="12">
        <v>0</v>
      </c>
      <c r="L7" s="12">
        <v>8.13</v>
      </c>
      <c r="M7" s="12">
        <v>6.82</v>
      </c>
      <c r="N7" s="12">
        <v>7.23</v>
      </c>
      <c r="O7" s="12">
        <v>1</v>
      </c>
    </row>
    <row r="8" ht="15" customHeight="1" spans="1:15">
      <c r="A8" s="10">
        <v>6</v>
      </c>
      <c r="B8" s="11">
        <v>201260116004</v>
      </c>
      <c r="C8" s="12" t="s">
        <v>27</v>
      </c>
      <c r="D8" s="12" t="s">
        <v>23</v>
      </c>
      <c r="E8" s="12" t="s">
        <v>20</v>
      </c>
      <c r="F8" s="12" t="s">
        <v>24</v>
      </c>
      <c r="G8" s="12" t="s">
        <v>24</v>
      </c>
      <c r="H8" s="12" t="s">
        <v>19</v>
      </c>
      <c r="I8" s="12" t="s">
        <v>24</v>
      </c>
      <c r="J8" s="12" t="s">
        <v>24</v>
      </c>
      <c r="K8" s="12">
        <v>0</v>
      </c>
      <c r="L8" s="12">
        <v>8.17</v>
      </c>
      <c r="M8" s="12">
        <v>7.24</v>
      </c>
      <c r="N8" s="12">
        <v>7.7</v>
      </c>
      <c r="O8" s="12">
        <v>0</v>
      </c>
    </row>
    <row r="9" ht="15" customHeight="1" spans="1:15">
      <c r="A9" s="10">
        <v>7</v>
      </c>
      <c r="B9" s="11">
        <v>201260116005</v>
      </c>
      <c r="C9" s="12" t="s">
        <v>28</v>
      </c>
      <c r="D9" s="12" t="s">
        <v>19</v>
      </c>
      <c r="E9" s="12" t="s">
        <v>24</v>
      </c>
      <c r="F9" s="12" t="s">
        <v>19</v>
      </c>
      <c r="G9" s="12" t="s">
        <v>20</v>
      </c>
      <c r="H9" s="12" t="s">
        <v>24</v>
      </c>
      <c r="I9" s="12" t="s">
        <v>24</v>
      </c>
      <c r="J9" s="12" t="s">
        <v>19</v>
      </c>
      <c r="K9" s="12">
        <v>0</v>
      </c>
      <c r="L9" s="12">
        <v>8.25</v>
      </c>
      <c r="M9" s="12">
        <v>7.44</v>
      </c>
      <c r="N9" s="12">
        <v>7.86</v>
      </c>
      <c r="O9" s="12">
        <v>0</v>
      </c>
    </row>
    <row r="10" ht="15" customHeight="1" spans="1:15">
      <c r="A10" s="10">
        <v>8</v>
      </c>
      <c r="B10" s="11">
        <v>201260116006</v>
      </c>
      <c r="C10" s="12" t="s">
        <v>29</v>
      </c>
      <c r="D10" s="12" t="s">
        <v>24</v>
      </c>
      <c r="E10" s="12" t="s">
        <v>20</v>
      </c>
      <c r="F10" s="12" t="s">
        <v>20</v>
      </c>
      <c r="G10" s="12" t="s">
        <v>20</v>
      </c>
      <c r="H10" s="12" t="s">
        <v>21</v>
      </c>
      <c r="I10" s="12" t="s">
        <v>24</v>
      </c>
      <c r="J10" s="12" t="s">
        <v>20</v>
      </c>
      <c r="K10" s="12">
        <v>0</v>
      </c>
      <c r="L10" s="12">
        <v>7.13</v>
      </c>
      <c r="M10" s="12">
        <v>7.38</v>
      </c>
      <c r="N10" s="12">
        <v>7.46</v>
      </c>
      <c r="O10" s="12">
        <v>0</v>
      </c>
    </row>
    <row r="11" ht="15" customHeight="1" spans="1:15">
      <c r="A11" s="10">
        <v>9</v>
      </c>
      <c r="B11" s="11">
        <v>201260116007</v>
      </c>
      <c r="C11" s="12" t="s">
        <v>30</v>
      </c>
      <c r="D11" s="12" t="s">
        <v>23</v>
      </c>
      <c r="E11" s="12" t="s">
        <v>19</v>
      </c>
      <c r="F11" s="12" t="s">
        <v>20</v>
      </c>
      <c r="G11" s="12" t="s">
        <v>24</v>
      </c>
      <c r="H11" s="12" t="s">
        <v>24</v>
      </c>
      <c r="I11" s="12" t="s">
        <v>23</v>
      </c>
      <c r="J11" s="12" t="s">
        <v>23</v>
      </c>
      <c r="K11" s="12">
        <v>0</v>
      </c>
      <c r="L11" s="12">
        <v>8.79</v>
      </c>
      <c r="M11" s="12">
        <v>7.97</v>
      </c>
      <c r="N11" s="12">
        <v>8.56</v>
      </c>
      <c r="O11" s="12">
        <v>0</v>
      </c>
    </row>
    <row r="12" ht="15" customHeight="1" spans="1:15">
      <c r="A12" s="10">
        <v>10</v>
      </c>
      <c r="B12" s="11">
        <v>201260116008</v>
      </c>
      <c r="C12" s="12" t="s">
        <v>31</v>
      </c>
      <c r="D12" s="12" t="s">
        <v>23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>
        <v>0</v>
      </c>
      <c r="L12" s="12">
        <v>8.17</v>
      </c>
      <c r="M12" s="12">
        <v>7.67</v>
      </c>
      <c r="N12" s="12">
        <v>8.3</v>
      </c>
      <c r="O12" s="12">
        <v>0</v>
      </c>
    </row>
    <row r="13" ht="15" customHeight="1" spans="1:15">
      <c r="A13" s="10">
        <v>11</v>
      </c>
      <c r="B13" s="11">
        <v>201260116010</v>
      </c>
      <c r="C13" s="12" t="s">
        <v>32</v>
      </c>
      <c r="D13" s="12" t="s">
        <v>23</v>
      </c>
      <c r="E13" s="12" t="s">
        <v>20</v>
      </c>
      <c r="F13" s="12" t="s">
        <v>20</v>
      </c>
      <c r="G13" s="12" t="s">
        <v>21</v>
      </c>
      <c r="H13" s="12" t="s">
        <v>21</v>
      </c>
      <c r="I13" s="12" t="s">
        <v>20</v>
      </c>
      <c r="J13" s="12" t="s">
        <v>24</v>
      </c>
      <c r="K13" s="12">
        <v>0</v>
      </c>
      <c r="L13" s="12">
        <v>7.13</v>
      </c>
      <c r="M13" s="12">
        <v>6.2</v>
      </c>
      <c r="N13" s="12">
        <v>6.59</v>
      </c>
      <c r="O13" s="12">
        <v>0</v>
      </c>
    </row>
    <row r="14" ht="15" customHeight="1" spans="1:15">
      <c r="A14" s="10">
        <v>12</v>
      </c>
      <c r="B14" s="11">
        <v>201260116011</v>
      </c>
      <c r="C14" s="12" t="s">
        <v>33</v>
      </c>
      <c r="D14" s="12" t="s">
        <v>19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19</v>
      </c>
      <c r="J14" s="12" t="s">
        <v>19</v>
      </c>
      <c r="K14" s="12">
        <v>0</v>
      </c>
      <c r="L14" s="12">
        <v>8.42</v>
      </c>
      <c r="M14" s="12">
        <v>8.01</v>
      </c>
      <c r="N14" s="12">
        <v>8.33</v>
      </c>
      <c r="O14" s="12">
        <v>0</v>
      </c>
    </row>
    <row r="15" ht="15" customHeight="1" spans="1:15">
      <c r="A15" s="10">
        <v>13</v>
      </c>
      <c r="B15" s="11">
        <v>201260116012</v>
      </c>
      <c r="C15" s="12" t="s">
        <v>34</v>
      </c>
      <c r="D15" s="12" t="s">
        <v>19</v>
      </c>
      <c r="E15" s="12" t="s">
        <v>20</v>
      </c>
      <c r="F15" s="12" t="s">
        <v>24</v>
      </c>
      <c r="G15" s="12" t="s">
        <v>21</v>
      </c>
      <c r="H15" s="12" t="s">
        <v>20</v>
      </c>
      <c r="I15" s="12" t="s">
        <v>20</v>
      </c>
      <c r="J15" s="12" t="s">
        <v>24</v>
      </c>
      <c r="K15" s="12">
        <v>0</v>
      </c>
      <c r="L15" s="12">
        <v>7.33</v>
      </c>
      <c r="M15" s="12">
        <v>7.19</v>
      </c>
      <c r="N15" s="12">
        <v>7.4</v>
      </c>
      <c r="O15" s="12">
        <v>0</v>
      </c>
    </row>
    <row r="16" ht="15" customHeight="1" spans="1:15">
      <c r="A16" s="10">
        <v>14</v>
      </c>
      <c r="B16" s="11">
        <v>201260116013</v>
      </c>
      <c r="C16" s="12" t="s">
        <v>35</v>
      </c>
      <c r="D16" s="12" t="s">
        <v>19</v>
      </c>
      <c r="E16" s="12" t="s">
        <v>20</v>
      </c>
      <c r="F16" s="12" t="s">
        <v>24</v>
      </c>
      <c r="G16" s="12" t="s">
        <v>20</v>
      </c>
      <c r="H16" s="12" t="s">
        <v>20</v>
      </c>
      <c r="I16" s="12" t="s">
        <v>24</v>
      </c>
      <c r="J16" s="12" t="s">
        <v>19</v>
      </c>
      <c r="K16" s="12">
        <v>0</v>
      </c>
      <c r="L16" s="12">
        <v>7.83</v>
      </c>
      <c r="M16" s="12">
        <v>7.4</v>
      </c>
      <c r="N16" s="12">
        <v>7.73</v>
      </c>
      <c r="O16" s="12">
        <v>0</v>
      </c>
    </row>
    <row r="17" ht="15" customHeight="1" spans="1:15">
      <c r="A17" s="10">
        <v>15</v>
      </c>
      <c r="B17" s="11">
        <v>201260116014</v>
      </c>
      <c r="C17" s="12" t="s">
        <v>36</v>
      </c>
      <c r="D17" s="12" t="s">
        <v>23</v>
      </c>
      <c r="E17" s="12" t="s">
        <v>20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20</v>
      </c>
      <c r="K17" s="12">
        <v>0</v>
      </c>
      <c r="L17" s="12">
        <v>7.88</v>
      </c>
      <c r="M17" s="12">
        <v>7.66</v>
      </c>
      <c r="N17" s="12">
        <v>7.93</v>
      </c>
      <c r="O17" s="12">
        <v>0</v>
      </c>
    </row>
    <row r="18" ht="15" customHeight="1" spans="1:15">
      <c r="A18" s="10">
        <v>16</v>
      </c>
      <c r="B18" s="11">
        <v>201260116015</v>
      </c>
      <c r="C18" s="12" t="s">
        <v>37</v>
      </c>
      <c r="D18" s="12" t="s">
        <v>19</v>
      </c>
      <c r="E18" s="12" t="s">
        <v>20</v>
      </c>
      <c r="F18" s="12" t="s">
        <v>24</v>
      </c>
      <c r="G18" s="12" t="s">
        <v>21</v>
      </c>
      <c r="H18" s="12" t="s">
        <v>21</v>
      </c>
      <c r="I18" s="12" t="s">
        <v>24</v>
      </c>
      <c r="J18" s="12" t="s">
        <v>20</v>
      </c>
      <c r="K18" s="12">
        <v>0</v>
      </c>
      <c r="L18" s="12">
        <v>7.21</v>
      </c>
      <c r="M18" s="12">
        <v>6.75</v>
      </c>
      <c r="N18" s="12">
        <v>6.97</v>
      </c>
      <c r="O18" s="12">
        <v>0</v>
      </c>
    </row>
    <row r="19" ht="15" customHeight="1" spans="1:15">
      <c r="A19" s="10">
        <v>17</v>
      </c>
      <c r="B19" s="11">
        <v>201260116016</v>
      </c>
      <c r="C19" s="12" t="s">
        <v>38</v>
      </c>
      <c r="D19" s="12" t="s">
        <v>19</v>
      </c>
      <c r="E19" s="12" t="s">
        <v>24</v>
      </c>
      <c r="F19" s="12" t="s">
        <v>24</v>
      </c>
      <c r="G19" s="12" t="s">
        <v>24</v>
      </c>
      <c r="H19" s="12" t="s">
        <v>20</v>
      </c>
      <c r="I19" s="12" t="s">
        <v>24</v>
      </c>
      <c r="J19" s="12" t="s">
        <v>24</v>
      </c>
      <c r="K19" s="12">
        <v>0</v>
      </c>
      <c r="L19" s="12">
        <v>7.96</v>
      </c>
      <c r="M19" s="12">
        <v>7.44</v>
      </c>
      <c r="N19" s="12">
        <v>7.89</v>
      </c>
      <c r="O19" s="12">
        <v>0</v>
      </c>
    </row>
    <row r="20" ht="15" customHeight="1" spans="1:15">
      <c r="A20" s="10">
        <v>18</v>
      </c>
      <c r="B20" s="11">
        <v>201260116017</v>
      </c>
      <c r="C20" s="12" t="s">
        <v>39</v>
      </c>
      <c r="D20" s="12" t="s">
        <v>19</v>
      </c>
      <c r="E20" s="12" t="s">
        <v>20</v>
      </c>
      <c r="F20" s="12" t="s">
        <v>19</v>
      </c>
      <c r="G20" s="12" t="s">
        <v>20</v>
      </c>
      <c r="H20" s="12" t="s">
        <v>20</v>
      </c>
      <c r="I20" s="12" t="s">
        <v>20</v>
      </c>
      <c r="J20" s="12" t="s">
        <v>24</v>
      </c>
      <c r="K20" s="12">
        <v>0</v>
      </c>
      <c r="L20" s="12">
        <v>7.67</v>
      </c>
      <c r="M20" s="12">
        <v>6.95</v>
      </c>
      <c r="N20" s="12">
        <v>7.44</v>
      </c>
      <c r="O20" s="12">
        <v>0</v>
      </c>
    </row>
    <row r="21" ht="15" customHeight="1" spans="1:15">
      <c r="A21" s="10">
        <v>19</v>
      </c>
      <c r="B21" s="11">
        <v>201260116018</v>
      </c>
      <c r="C21" s="12" t="s">
        <v>40</v>
      </c>
      <c r="D21" s="12" t="s">
        <v>23</v>
      </c>
      <c r="E21" s="12" t="s">
        <v>20</v>
      </c>
      <c r="F21" s="12" t="s">
        <v>24</v>
      </c>
      <c r="G21" s="12" t="s">
        <v>24</v>
      </c>
      <c r="H21" s="12" t="s">
        <v>20</v>
      </c>
      <c r="I21" s="12" t="s">
        <v>19</v>
      </c>
      <c r="J21" s="12" t="s">
        <v>24</v>
      </c>
      <c r="K21" s="12">
        <v>0</v>
      </c>
      <c r="L21" s="12">
        <v>8.08</v>
      </c>
      <c r="M21" s="12">
        <v>7.74</v>
      </c>
      <c r="N21" s="12">
        <v>8.07</v>
      </c>
      <c r="O21" s="12">
        <v>0</v>
      </c>
    </row>
    <row r="22" ht="15" customHeight="1" spans="1:15">
      <c r="A22" s="10">
        <v>20</v>
      </c>
      <c r="B22" s="11">
        <v>201260116019</v>
      </c>
      <c r="C22" s="12" t="s">
        <v>41</v>
      </c>
      <c r="D22" s="12" t="s">
        <v>23</v>
      </c>
      <c r="E22" s="12" t="s">
        <v>23</v>
      </c>
      <c r="F22" s="12" t="s">
        <v>23</v>
      </c>
      <c r="G22" s="12" t="s">
        <v>23</v>
      </c>
      <c r="H22" s="12" t="s">
        <v>19</v>
      </c>
      <c r="I22" s="12" t="s">
        <v>23</v>
      </c>
      <c r="J22" s="12" t="s">
        <v>19</v>
      </c>
      <c r="K22" s="12">
        <v>0</v>
      </c>
      <c r="L22" s="12">
        <v>9.71</v>
      </c>
      <c r="M22" s="12">
        <v>9.32</v>
      </c>
      <c r="N22" s="12">
        <v>9.36</v>
      </c>
      <c r="O22" s="12">
        <v>0</v>
      </c>
    </row>
    <row r="23" ht="15" customHeight="1" spans="1:15">
      <c r="A23" s="10">
        <v>21</v>
      </c>
      <c r="B23" s="11">
        <v>201260116020</v>
      </c>
      <c r="C23" s="12" t="s">
        <v>42</v>
      </c>
      <c r="D23" s="12" t="s">
        <v>23</v>
      </c>
      <c r="E23" s="12" t="s">
        <v>24</v>
      </c>
      <c r="F23" s="12" t="s">
        <v>19</v>
      </c>
      <c r="G23" s="12" t="s">
        <v>19</v>
      </c>
      <c r="H23" s="12" t="s">
        <v>20</v>
      </c>
      <c r="I23" s="12" t="s">
        <v>19</v>
      </c>
      <c r="J23" s="12" t="s">
        <v>19</v>
      </c>
      <c r="K23" s="12">
        <v>0</v>
      </c>
      <c r="L23" s="12">
        <v>8.71</v>
      </c>
      <c r="M23" s="12">
        <v>7.55</v>
      </c>
      <c r="N23" s="12">
        <v>8.17</v>
      </c>
      <c r="O23" s="12">
        <v>0</v>
      </c>
    </row>
    <row r="24" ht="15" customHeight="1" spans="1:15">
      <c r="A24" s="10">
        <v>22</v>
      </c>
      <c r="B24" s="11">
        <v>201260116022</v>
      </c>
      <c r="C24" s="12" t="s">
        <v>43</v>
      </c>
      <c r="D24" s="12" t="s">
        <v>19</v>
      </c>
      <c r="E24" s="12" t="s">
        <v>20</v>
      </c>
      <c r="F24" s="12" t="s">
        <v>20</v>
      </c>
      <c r="G24" s="12" t="s">
        <v>20</v>
      </c>
      <c r="H24" s="12" t="s">
        <v>21</v>
      </c>
      <c r="I24" s="12" t="s">
        <v>24</v>
      </c>
      <c r="J24" s="12" t="s">
        <v>24</v>
      </c>
      <c r="K24" s="12">
        <v>0</v>
      </c>
      <c r="L24" s="12">
        <v>7.38</v>
      </c>
      <c r="M24" s="12">
        <v>7.45</v>
      </c>
      <c r="N24" s="12">
        <v>7.87</v>
      </c>
      <c r="O24" s="12">
        <v>0</v>
      </c>
    </row>
    <row r="25" ht="15" customHeight="1" spans="1:15">
      <c r="A25" s="10">
        <v>23</v>
      </c>
      <c r="B25" s="11">
        <v>201260116023</v>
      </c>
      <c r="C25" s="12" t="s">
        <v>44</v>
      </c>
      <c r="D25" s="12" t="s">
        <v>23</v>
      </c>
      <c r="E25" s="12" t="s">
        <v>20</v>
      </c>
      <c r="F25" s="12" t="s">
        <v>24</v>
      </c>
      <c r="G25" s="12" t="s">
        <v>24</v>
      </c>
      <c r="H25" s="12" t="s">
        <v>24</v>
      </c>
      <c r="I25" s="12" t="s">
        <v>24</v>
      </c>
      <c r="J25" s="12" t="s">
        <v>19</v>
      </c>
      <c r="K25" s="12">
        <v>0</v>
      </c>
      <c r="L25" s="12">
        <v>8.21</v>
      </c>
      <c r="M25" s="12">
        <v>7.86</v>
      </c>
      <c r="N25" s="12">
        <v>8.11</v>
      </c>
      <c r="O25" s="12">
        <v>0</v>
      </c>
    </row>
    <row r="26" ht="15" customHeight="1" spans="1:15">
      <c r="A26" s="10">
        <v>24</v>
      </c>
      <c r="B26" s="11">
        <v>201260116024</v>
      </c>
      <c r="C26" s="12" t="s">
        <v>45</v>
      </c>
      <c r="D26" s="12" t="s">
        <v>23</v>
      </c>
      <c r="E26" s="12" t="s">
        <v>20</v>
      </c>
      <c r="F26" s="12" t="s">
        <v>24</v>
      </c>
      <c r="G26" s="12" t="s">
        <v>20</v>
      </c>
      <c r="H26" s="12" t="s">
        <v>46</v>
      </c>
      <c r="I26" s="12" t="s">
        <v>24</v>
      </c>
      <c r="J26" s="12" t="s">
        <v>20</v>
      </c>
      <c r="K26" s="12">
        <v>0</v>
      </c>
      <c r="L26" s="12">
        <v>7.33</v>
      </c>
      <c r="M26" s="12">
        <v>7.1</v>
      </c>
      <c r="N26" s="12">
        <v>7.33</v>
      </c>
      <c r="O26" s="12">
        <v>0</v>
      </c>
    </row>
    <row r="27" ht="15" customHeight="1" spans="1:15">
      <c r="A27" s="10">
        <v>25</v>
      </c>
      <c r="B27" s="11">
        <v>201260116025</v>
      </c>
      <c r="C27" s="12" t="s">
        <v>47</v>
      </c>
      <c r="D27" s="12" t="s">
        <v>23</v>
      </c>
      <c r="E27" s="12" t="s">
        <v>24</v>
      </c>
      <c r="F27" s="12" t="s">
        <v>19</v>
      </c>
      <c r="G27" s="12" t="s">
        <v>24</v>
      </c>
      <c r="H27" s="12" t="s">
        <v>19</v>
      </c>
      <c r="I27" s="12" t="s">
        <v>19</v>
      </c>
      <c r="J27" s="12" t="s">
        <v>24</v>
      </c>
      <c r="K27" s="12">
        <v>0</v>
      </c>
      <c r="L27" s="12">
        <v>8.63</v>
      </c>
      <c r="M27" s="12">
        <v>7.94</v>
      </c>
      <c r="N27" s="12">
        <v>8.33</v>
      </c>
      <c r="O27" s="12">
        <v>0</v>
      </c>
    </row>
    <row r="28" ht="15" customHeight="1" spans="1:15">
      <c r="A28" s="10">
        <v>26</v>
      </c>
      <c r="B28" s="11">
        <v>201260116026</v>
      </c>
      <c r="C28" s="12" t="s">
        <v>48</v>
      </c>
      <c r="D28" s="12" t="s">
        <v>24</v>
      </c>
      <c r="E28" s="12" t="s">
        <v>21</v>
      </c>
      <c r="F28" s="12" t="s">
        <v>24</v>
      </c>
      <c r="G28" s="12" t="s">
        <v>21</v>
      </c>
      <c r="H28" s="12" t="s">
        <v>21</v>
      </c>
      <c r="I28" s="12" t="s">
        <v>21</v>
      </c>
      <c r="J28" s="12" t="s">
        <v>24</v>
      </c>
      <c r="K28" s="12">
        <v>0</v>
      </c>
      <c r="L28" s="12">
        <v>6.83</v>
      </c>
      <c r="M28" s="12">
        <v>7.03</v>
      </c>
      <c r="N28" s="12">
        <v>7.17</v>
      </c>
      <c r="O28" s="12">
        <v>0</v>
      </c>
    </row>
    <row r="29" ht="15" customHeight="1" spans="1:15">
      <c r="A29" s="10">
        <v>27</v>
      </c>
      <c r="B29" s="11">
        <v>201260116027</v>
      </c>
      <c r="C29" s="12" t="s">
        <v>49</v>
      </c>
      <c r="D29" s="12" t="s">
        <v>23</v>
      </c>
      <c r="E29" s="12" t="s">
        <v>24</v>
      </c>
      <c r="F29" s="12" t="s">
        <v>24</v>
      </c>
      <c r="G29" s="12" t="s">
        <v>24</v>
      </c>
      <c r="H29" s="12" t="s">
        <v>24</v>
      </c>
      <c r="I29" s="12" t="s">
        <v>19</v>
      </c>
      <c r="J29" s="12" t="s">
        <v>19</v>
      </c>
      <c r="K29" s="12">
        <v>0</v>
      </c>
      <c r="L29" s="12">
        <v>8.5</v>
      </c>
      <c r="M29" s="12">
        <v>7.37</v>
      </c>
      <c r="N29" s="12">
        <v>8</v>
      </c>
      <c r="O29" s="12">
        <v>0</v>
      </c>
    </row>
    <row r="30" ht="15" customHeight="1" spans="1:15">
      <c r="A30" s="10">
        <v>28</v>
      </c>
      <c r="B30" s="11">
        <v>201260116030</v>
      </c>
      <c r="C30" s="12" t="s">
        <v>50</v>
      </c>
      <c r="D30" s="12" t="s">
        <v>19</v>
      </c>
      <c r="E30" s="12" t="s">
        <v>21</v>
      </c>
      <c r="F30" s="12" t="s">
        <v>20</v>
      </c>
      <c r="G30" s="12" t="s">
        <v>20</v>
      </c>
      <c r="H30" s="12" t="s">
        <v>51</v>
      </c>
      <c r="I30" s="12" t="s">
        <v>24</v>
      </c>
      <c r="J30" s="12" t="s">
        <v>17</v>
      </c>
      <c r="K30" s="12">
        <v>1</v>
      </c>
      <c r="L30" s="12">
        <v>5.67</v>
      </c>
      <c r="M30" s="12">
        <v>5.6</v>
      </c>
      <c r="N30" s="12">
        <v>6.1</v>
      </c>
      <c r="O30" s="12">
        <v>4</v>
      </c>
    </row>
    <row r="31" ht="15" customHeight="1" spans="1:15">
      <c r="A31" s="10">
        <v>29</v>
      </c>
      <c r="B31" s="11">
        <v>201260116031</v>
      </c>
      <c r="C31" s="12" t="s">
        <v>52</v>
      </c>
      <c r="D31" s="12" t="s">
        <v>19</v>
      </c>
      <c r="E31" s="12" t="s">
        <v>17</v>
      </c>
      <c r="F31" s="12" t="s">
        <v>19</v>
      </c>
      <c r="G31" s="12" t="s">
        <v>20</v>
      </c>
      <c r="H31" s="12" t="s">
        <v>21</v>
      </c>
      <c r="I31" s="12" t="s">
        <v>24</v>
      </c>
      <c r="J31" s="12" t="s">
        <v>20</v>
      </c>
      <c r="K31" s="12">
        <v>1</v>
      </c>
      <c r="L31" s="12">
        <v>6.67</v>
      </c>
      <c r="M31" s="12">
        <v>7.26</v>
      </c>
      <c r="N31" s="12">
        <v>7.36</v>
      </c>
      <c r="O31" s="12">
        <v>1</v>
      </c>
    </row>
    <row r="32" ht="15" customHeight="1" spans="1:15">
      <c r="A32" s="10">
        <v>30</v>
      </c>
      <c r="B32" s="11">
        <v>201260116032</v>
      </c>
      <c r="C32" s="12" t="s">
        <v>53</v>
      </c>
      <c r="D32" s="12" t="s">
        <v>19</v>
      </c>
      <c r="E32" s="12" t="s">
        <v>20</v>
      </c>
      <c r="F32" s="12" t="s">
        <v>24</v>
      </c>
      <c r="G32" s="12" t="s">
        <v>20</v>
      </c>
      <c r="H32" s="12" t="s">
        <v>46</v>
      </c>
      <c r="I32" s="12" t="s">
        <v>24</v>
      </c>
      <c r="J32" s="12" t="s">
        <v>20</v>
      </c>
      <c r="K32" s="12">
        <v>0</v>
      </c>
      <c r="L32" s="12">
        <v>7.25</v>
      </c>
      <c r="M32" s="12">
        <v>7.66</v>
      </c>
      <c r="N32" s="12">
        <v>7.63</v>
      </c>
      <c r="O32" s="12">
        <v>0</v>
      </c>
    </row>
    <row r="33" ht="15" customHeight="1" spans="1:15">
      <c r="A33" s="10">
        <v>31</v>
      </c>
      <c r="B33" s="11">
        <v>201260116033</v>
      </c>
      <c r="C33" s="12" t="s">
        <v>54</v>
      </c>
      <c r="D33" s="12" t="s">
        <v>19</v>
      </c>
      <c r="E33" s="12" t="s">
        <v>24</v>
      </c>
      <c r="F33" s="12" t="s">
        <v>24</v>
      </c>
      <c r="G33" s="12" t="s">
        <v>20</v>
      </c>
      <c r="H33" s="12" t="s">
        <v>20</v>
      </c>
      <c r="I33" s="12" t="s">
        <v>24</v>
      </c>
      <c r="J33" s="12" t="s">
        <v>24</v>
      </c>
      <c r="K33" s="12">
        <v>0</v>
      </c>
      <c r="L33" s="12">
        <v>7.79</v>
      </c>
      <c r="M33" s="12">
        <v>7.25</v>
      </c>
      <c r="N33" s="12">
        <v>7.94</v>
      </c>
      <c r="O33" s="12">
        <v>0</v>
      </c>
    </row>
    <row r="34" ht="15" customHeight="1" spans="1:15">
      <c r="A34" s="10">
        <v>32</v>
      </c>
      <c r="B34" s="11">
        <v>201260116034</v>
      </c>
      <c r="C34" s="12" t="s">
        <v>55</v>
      </c>
      <c r="D34" s="12" t="s">
        <v>19</v>
      </c>
      <c r="E34" s="12" t="s">
        <v>20</v>
      </c>
      <c r="F34" s="12" t="s">
        <v>20</v>
      </c>
      <c r="G34" s="12" t="s">
        <v>20</v>
      </c>
      <c r="H34" s="12" t="s">
        <v>20</v>
      </c>
      <c r="I34" s="12" t="s">
        <v>24</v>
      </c>
      <c r="J34" s="12" t="s">
        <v>24</v>
      </c>
      <c r="K34" s="12">
        <v>0</v>
      </c>
      <c r="L34" s="12">
        <v>7.5</v>
      </c>
      <c r="M34" s="12">
        <v>7.15</v>
      </c>
      <c r="N34" s="12">
        <v>7.74</v>
      </c>
      <c r="O34" s="12">
        <v>0</v>
      </c>
    </row>
    <row r="35" ht="15" customHeight="1" spans="1:15">
      <c r="A35" s="10">
        <v>33</v>
      </c>
      <c r="B35" s="11">
        <v>201260116035</v>
      </c>
      <c r="C35" s="12" t="s">
        <v>56</v>
      </c>
      <c r="D35" s="12" t="s">
        <v>23</v>
      </c>
      <c r="E35" s="12" t="s">
        <v>21</v>
      </c>
      <c r="F35" s="12" t="s">
        <v>24</v>
      </c>
      <c r="G35" s="12" t="s">
        <v>21</v>
      </c>
      <c r="H35" s="12" t="s">
        <v>20</v>
      </c>
      <c r="I35" s="12" t="s">
        <v>20</v>
      </c>
      <c r="J35" s="12" t="s">
        <v>21</v>
      </c>
      <c r="K35" s="12">
        <v>0</v>
      </c>
      <c r="L35" s="12">
        <v>6.96</v>
      </c>
      <c r="M35" s="12">
        <v>6.66</v>
      </c>
      <c r="N35" s="12">
        <v>6.6</v>
      </c>
      <c r="O35" s="12">
        <v>0</v>
      </c>
    </row>
    <row r="36" ht="15" customHeight="1" spans="1:15">
      <c r="A36" s="10">
        <v>34</v>
      </c>
      <c r="B36" s="11">
        <v>201260116036</v>
      </c>
      <c r="C36" s="12" t="s">
        <v>57</v>
      </c>
      <c r="D36" s="12" t="s">
        <v>19</v>
      </c>
      <c r="E36" s="12" t="s">
        <v>20</v>
      </c>
      <c r="F36" s="12" t="s">
        <v>20</v>
      </c>
      <c r="G36" s="12" t="s">
        <v>24</v>
      </c>
      <c r="H36" s="12" t="s">
        <v>19</v>
      </c>
      <c r="I36" s="12" t="s">
        <v>24</v>
      </c>
      <c r="J36" s="12" t="s">
        <v>24</v>
      </c>
      <c r="K36" s="12">
        <v>0</v>
      </c>
      <c r="L36" s="12">
        <v>7.92</v>
      </c>
      <c r="M36" s="12">
        <v>7.42</v>
      </c>
      <c r="N36" s="12">
        <v>7.64</v>
      </c>
      <c r="O36" s="12">
        <v>0</v>
      </c>
    </row>
    <row r="37" ht="15" customHeight="1" spans="1:15">
      <c r="A37" s="10">
        <v>35</v>
      </c>
      <c r="B37" s="11">
        <v>201260116037</v>
      </c>
      <c r="C37" s="12" t="s">
        <v>58</v>
      </c>
      <c r="D37" s="12" t="s">
        <v>23</v>
      </c>
      <c r="E37" s="12" t="s">
        <v>24</v>
      </c>
      <c r="F37" s="12" t="s">
        <v>24</v>
      </c>
      <c r="G37" s="12" t="s">
        <v>19</v>
      </c>
      <c r="H37" s="12" t="s">
        <v>19</v>
      </c>
      <c r="I37" s="12" t="s">
        <v>24</v>
      </c>
      <c r="J37" s="12" t="s">
        <v>24</v>
      </c>
      <c r="K37" s="12">
        <v>0</v>
      </c>
      <c r="L37" s="12">
        <v>8.46</v>
      </c>
      <c r="M37" s="12">
        <v>7.92</v>
      </c>
      <c r="N37" s="12">
        <v>8.31</v>
      </c>
      <c r="O37" s="12">
        <v>0</v>
      </c>
    </row>
    <row r="38" ht="15" customHeight="1" spans="1:15">
      <c r="A38" s="10">
        <v>36</v>
      </c>
      <c r="B38" s="11">
        <v>201260116038</v>
      </c>
      <c r="C38" s="12" t="s">
        <v>59</v>
      </c>
      <c r="D38" s="12" t="s">
        <v>23</v>
      </c>
      <c r="E38" s="12" t="s">
        <v>21</v>
      </c>
      <c r="F38" s="12" t="s">
        <v>24</v>
      </c>
      <c r="G38" s="12" t="s">
        <v>20</v>
      </c>
      <c r="H38" s="12" t="s">
        <v>51</v>
      </c>
      <c r="I38" s="12" t="s">
        <v>20</v>
      </c>
      <c r="J38" s="12" t="s">
        <v>20</v>
      </c>
      <c r="K38" s="12">
        <v>0</v>
      </c>
      <c r="L38" s="12">
        <v>6.92</v>
      </c>
      <c r="M38" s="12">
        <v>6.94</v>
      </c>
      <c r="N38" s="12">
        <v>7.09</v>
      </c>
      <c r="O38" s="12">
        <v>0</v>
      </c>
    </row>
    <row r="39" ht="15" customHeight="1" spans="1:15">
      <c r="A39" s="10">
        <v>37</v>
      </c>
      <c r="B39" s="11">
        <v>201260116039</v>
      </c>
      <c r="C39" s="12" t="s">
        <v>60</v>
      </c>
      <c r="D39" s="12" t="s">
        <v>23</v>
      </c>
      <c r="E39" s="12" t="s">
        <v>21</v>
      </c>
      <c r="F39" s="12" t="s">
        <v>21</v>
      </c>
      <c r="G39" s="12" t="s">
        <v>21</v>
      </c>
      <c r="H39" s="12" t="s">
        <v>17</v>
      </c>
      <c r="I39" s="12" t="s">
        <v>20</v>
      </c>
      <c r="J39" s="12" t="s">
        <v>24</v>
      </c>
      <c r="K39" s="12">
        <v>1</v>
      </c>
      <c r="L39" s="12">
        <v>6.08</v>
      </c>
      <c r="M39" s="12">
        <v>6.19</v>
      </c>
      <c r="N39" s="12">
        <v>6.69</v>
      </c>
      <c r="O39" s="12">
        <v>2</v>
      </c>
    </row>
    <row r="40" ht="15" customHeight="1" spans="1:15">
      <c r="A40" s="10">
        <v>38</v>
      </c>
      <c r="B40" s="11">
        <v>201260116040</v>
      </c>
      <c r="C40" s="12" t="s">
        <v>61</v>
      </c>
      <c r="D40" s="12" t="s">
        <v>19</v>
      </c>
      <c r="E40" s="12" t="s">
        <v>20</v>
      </c>
      <c r="F40" s="12" t="s">
        <v>24</v>
      </c>
      <c r="G40" s="12" t="s">
        <v>19</v>
      </c>
      <c r="H40" s="12" t="s">
        <v>17</v>
      </c>
      <c r="I40" s="12" t="s">
        <v>24</v>
      </c>
      <c r="J40" s="12" t="s">
        <v>19</v>
      </c>
      <c r="K40" s="12">
        <v>1</v>
      </c>
      <c r="L40" s="12">
        <v>7.29</v>
      </c>
      <c r="M40" s="12">
        <v>7.08</v>
      </c>
      <c r="N40" s="12">
        <v>7.61</v>
      </c>
      <c r="O40" s="12">
        <v>1</v>
      </c>
    </row>
    <row r="41" ht="15" customHeight="1" spans="1:15">
      <c r="A41" s="10">
        <v>39</v>
      </c>
      <c r="B41" s="11">
        <v>201260116041</v>
      </c>
      <c r="C41" s="12" t="s">
        <v>62</v>
      </c>
      <c r="D41" s="12" t="s">
        <v>19</v>
      </c>
      <c r="E41" s="12" t="s">
        <v>21</v>
      </c>
      <c r="F41" s="12" t="s">
        <v>24</v>
      </c>
      <c r="G41" s="12" t="s">
        <v>20</v>
      </c>
      <c r="H41" s="12" t="s">
        <v>20</v>
      </c>
      <c r="I41" s="12" t="s">
        <v>20</v>
      </c>
      <c r="J41" s="12" t="s">
        <v>24</v>
      </c>
      <c r="K41" s="12">
        <v>0</v>
      </c>
      <c r="L41" s="12">
        <v>7.38</v>
      </c>
      <c r="M41" s="12">
        <v>6.94</v>
      </c>
      <c r="N41" s="12">
        <v>7.34</v>
      </c>
      <c r="O41" s="12">
        <v>0</v>
      </c>
    </row>
    <row r="42" ht="15" customHeight="1" spans="1:15">
      <c r="A42" s="10">
        <v>40</v>
      </c>
      <c r="B42" s="11">
        <v>201260116042</v>
      </c>
      <c r="C42" s="12" t="s">
        <v>63</v>
      </c>
      <c r="D42" s="12" t="s">
        <v>19</v>
      </c>
      <c r="E42" s="12" t="s">
        <v>21</v>
      </c>
      <c r="F42" s="12" t="s">
        <v>20</v>
      </c>
      <c r="G42" s="12" t="s">
        <v>20</v>
      </c>
      <c r="H42" s="12" t="s">
        <v>20</v>
      </c>
      <c r="I42" s="12" t="s">
        <v>17</v>
      </c>
      <c r="J42" s="12" t="s">
        <v>24</v>
      </c>
      <c r="K42" s="12">
        <v>1</v>
      </c>
      <c r="L42" s="12">
        <v>6.04</v>
      </c>
      <c r="M42" s="12">
        <v>6.72</v>
      </c>
      <c r="N42" s="12">
        <v>7.1</v>
      </c>
      <c r="O42" s="12">
        <v>1</v>
      </c>
    </row>
    <row r="43" ht="15" customHeight="1" spans="1:15">
      <c r="A43" s="10">
        <v>41</v>
      </c>
      <c r="B43" s="11">
        <v>201260116043</v>
      </c>
      <c r="C43" s="12" t="s">
        <v>64</v>
      </c>
      <c r="D43" s="12" t="s">
        <v>19</v>
      </c>
      <c r="E43" s="12" t="s">
        <v>17</v>
      </c>
      <c r="F43" s="12" t="s">
        <v>20</v>
      </c>
      <c r="G43" s="12" t="s">
        <v>46</v>
      </c>
      <c r="H43" s="12" t="s">
        <v>17</v>
      </c>
      <c r="I43" s="12" t="s">
        <v>21</v>
      </c>
      <c r="J43" s="12" t="s">
        <v>17</v>
      </c>
      <c r="K43" s="12">
        <v>3</v>
      </c>
      <c r="L43" s="12">
        <v>3.75</v>
      </c>
      <c r="M43" s="12">
        <v>5.36</v>
      </c>
      <c r="N43" s="12">
        <v>4.63</v>
      </c>
      <c r="O43" s="12">
        <v>7</v>
      </c>
    </row>
    <row r="44" ht="15" customHeight="1" spans="1:15">
      <c r="A44" s="10">
        <v>42</v>
      </c>
      <c r="B44" s="11">
        <v>201260116044</v>
      </c>
      <c r="C44" s="12" t="s">
        <v>65</v>
      </c>
      <c r="D44" s="12" t="s">
        <v>19</v>
      </c>
      <c r="E44" s="12" t="s">
        <v>21</v>
      </c>
      <c r="F44" s="12" t="s">
        <v>20</v>
      </c>
      <c r="G44" s="12" t="s">
        <v>21</v>
      </c>
      <c r="H44" s="12" t="s">
        <v>51</v>
      </c>
      <c r="I44" s="12" t="s">
        <v>20</v>
      </c>
      <c r="J44" s="12" t="s">
        <v>20</v>
      </c>
      <c r="K44" s="12">
        <v>0</v>
      </c>
      <c r="L44" s="12">
        <v>6.5</v>
      </c>
      <c r="M44" s="12">
        <v>6.61</v>
      </c>
      <c r="N44" s="12">
        <v>6.87</v>
      </c>
      <c r="O44" s="12">
        <v>0</v>
      </c>
    </row>
    <row r="45" ht="15" customHeight="1" spans="1:15">
      <c r="A45" s="10">
        <v>43</v>
      </c>
      <c r="B45" s="11">
        <v>201260116046</v>
      </c>
      <c r="C45" s="12" t="s">
        <v>66</v>
      </c>
      <c r="D45" s="12" t="s">
        <v>19</v>
      </c>
      <c r="E45" s="12" t="s">
        <v>20</v>
      </c>
      <c r="F45" s="12" t="s">
        <v>24</v>
      </c>
      <c r="G45" s="12" t="s">
        <v>24</v>
      </c>
      <c r="H45" s="12" t="s">
        <v>21</v>
      </c>
      <c r="I45" s="12" t="s">
        <v>24</v>
      </c>
      <c r="J45" s="12" t="s">
        <v>24</v>
      </c>
      <c r="K45" s="12">
        <v>0</v>
      </c>
      <c r="L45" s="12">
        <v>7.71</v>
      </c>
      <c r="M45" s="12">
        <v>6.57</v>
      </c>
      <c r="N45" s="12">
        <v>7.24</v>
      </c>
      <c r="O45" s="12">
        <v>1</v>
      </c>
    </row>
    <row r="46" ht="15" customHeight="1" spans="1:15">
      <c r="A46" s="10">
        <v>44</v>
      </c>
      <c r="B46" s="11">
        <v>201260116047</v>
      </c>
      <c r="C46" s="12" t="s">
        <v>67</v>
      </c>
      <c r="D46" s="12" t="s">
        <v>19</v>
      </c>
      <c r="E46" s="12" t="s">
        <v>20</v>
      </c>
      <c r="F46" s="12" t="s">
        <v>20</v>
      </c>
      <c r="G46" s="12" t="s">
        <v>24</v>
      </c>
      <c r="H46" s="12" t="s">
        <v>19</v>
      </c>
      <c r="I46" s="12" t="s">
        <v>20</v>
      </c>
      <c r="J46" s="12" t="s">
        <v>24</v>
      </c>
      <c r="K46" s="12">
        <v>0</v>
      </c>
      <c r="L46" s="12">
        <v>7.75</v>
      </c>
      <c r="M46" s="12">
        <v>7.37</v>
      </c>
      <c r="N46" s="12">
        <v>7.93</v>
      </c>
      <c r="O46" s="12">
        <v>0</v>
      </c>
    </row>
    <row r="47" ht="15" customHeight="1" spans="1:15">
      <c r="A47" s="10">
        <v>45</v>
      </c>
      <c r="B47" s="11">
        <v>201260116048</v>
      </c>
      <c r="C47" s="12" t="s">
        <v>68</v>
      </c>
      <c r="D47" s="12" t="s">
        <v>19</v>
      </c>
      <c r="E47" s="12" t="s">
        <v>20</v>
      </c>
      <c r="F47" s="12" t="s">
        <v>20</v>
      </c>
      <c r="G47" s="12" t="s">
        <v>21</v>
      </c>
      <c r="H47" s="12" t="s">
        <v>20</v>
      </c>
      <c r="I47" s="12" t="s">
        <v>24</v>
      </c>
      <c r="J47" s="12" t="s">
        <v>20</v>
      </c>
      <c r="K47" s="12">
        <v>0</v>
      </c>
      <c r="L47" s="12">
        <v>7.17</v>
      </c>
      <c r="M47" s="12">
        <v>6.8</v>
      </c>
      <c r="N47" s="12">
        <v>7.06</v>
      </c>
      <c r="O47" s="12">
        <v>0</v>
      </c>
    </row>
    <row r="48" ht="15" customHeight="1" spans="1:15">
      <c r="A48" s="10">
        <v>46</v>
      </c>
      <c r="B48" s="11">
        <v>201260116049</v>
      </c>
      <c r="C48" s="12" t="s">
        <v>69</v>
      </c>
      <c r="D48" s="12" t="s">
        <v>23</v>
      </c>
      <c r="E48" s="12" t="s">
        <v>20</v>
      </c>
      <c r="F48" s="12" t="s">
        <v>20</v>
      </c>
      <c r="G48" s="12" t="s">
        <v>20</v>
      </c>
      <c r="H48" s="12" t="s">
        <v>20</v>
      </c>
      <c r="I48" s="12" t="s">
        <v>20</v>
      </c>
      <c r="J48" s="12" t="s">
        <v>24</v>
      </c>
      <c r="K48" s="12">
        <v>0</v>
      </c>
      <c r="L48" s="12">
        <v>7.42</v>
      </c>
      <c r="M48" s="12">
        <v>6.89</v>
      </c>
      <c r="N48" s="12">
        <v>7.17</v>
      </c>
      <c r="O48" s="12">
        <v>0</v>
      </c>
    </row>
    <row r="49" ht="15" customHeight="1" spans="1:15">
      <c r="A49" s="10">
        <v>47</v>
      </c>
      <c r="B49" s="11">
        <v>201260116050</v>
      </c>
      <c r="C49" s="12" t="s">
        <v>70</v>
      </c>
      <c r="D49" s="12" t="s">
        <v>19</v>
      </c>
      <c r="E49" s="12" t="s">
        <v>20</v>
      </c>
      <c r="F49" s="12" t="s">
        <v>20</v>
      </c>
      <c r="G49" s="12" t="s">
        <v>20</v>
      </c>
      <c r="H49" s="12" t="s">
        <v>24</v>
      </c>
      <c r="I49" s="12" t="s">
        <v>19</v>
      </c>
      <c r="J49" s="12" t="s">
        <v>19</v>
      </c>
      <c r="K49" s="12">
        <v>0</v>
      </c>
      <c r="L49" s="12">
        <v>7.96</v>
      </c>
      <c r="M49" s="12">
        <v>7.75</v>
      </c>
      <c r="N49" s="12">
        <v>7.97</v>
      </c>
      <c r="O49" s="12">
        <v>0</v>
      </c>
    </row>
    <row r="50" ht="15" customHeight="1" spans="1:15">
      <c r="A50" s="10">
        <v>48</v>
      </c>
      <c r="B50" s="11">
        <v>201260116051</v>
      </c>
      <c r="C50" s="12" t="s">
        <v>71</v>
      </c>
      <c r="D50" s="12" t="s">
        <v>23</v>
      </c>
      <c r="E50" s="12" t="s">
        <v>17</v>
      </c>
      <c r="F50" s="12" t="s">
        <v>20</v>
      </c>
      <c r="G50" s="12" t="s">
        <v>21</v>
      </c>
      <c r="H50" s="12" t="s">
        <v>20</v>
      </c>
      <c r="I50" s="12" t="s">
        <v>17</v>
      </c>
      <c r="J50" s="12" t="s">
        <v>24</v>
      </c>
      <c r="K50" s="12">
        <v>2</v>
      </c>
      <c r="L50" s="12">
        <v>5.21</v>
      </c>
      <c r="M50" s="12">
        <v>6.54</v>
      </c>
      <c r="N50" s="12">
        <v>6.31</v>
      </c>
      <c r="O50" s="12">
        <v>2</v>
      </c>
    </row>
    <row r="51" ht="15" customHeight="1" spans="1:15">
      <c r="A51" s="10">
        <v>49</v>
      </c>
      <c r="B51" s="11">
        <v>201260116052</v>
      </c>
      <c r="C51" s="12" t="s">
        <v>72</v>
      </c>
      <c r="D51" s="12" t="s">
        <v>19</v>
      </c>
      <c r="E51" s="12" t="s">
        <v>21</v>
      </c>
      <c r="F51" s="12" t="s">
        <v>24</v>
      </c>
      <c r="G51" s="12" t="s">
        <v>24</v>
      </c>
      <c r="H51" s="12" t="s">
        <v>19</v>
      </c>
      <c r="I51" s="12" t="s">
        <v>20</v>
      </c>
      <c r="J51" s="12" t="s">
        <v>24</v>
      </c>
      <c r="K51" s="12">
        <v>0</v>
      </c>
      <c r="L51" s="12">
        <v>7.79</v>
      </c>
      <c r="M51" s="12">
        <v>8.11</v>
      </c>
      <c r="N51" s="12">
        <v>8.27</v>
      </c>
      <c r="O51" s="12">
        <v>0</v>
      </c>
    </row>
    <row r="52" ht="15" customHeight="1" spans="1:15">
      <c r="A52" s="10">
        <v>50</v>
      </c>
      <c r="B52" s="11">
        <v>201260116055</v>
      </c>
      <c r="C52" s="12" t="s">
        <v>73</v>
      </c>
      <c r="D52" s="12" t="s">
        <v>23</v>
      </c>
      <c r="E52" s="12" t="s">
        <v>19</v>
      </c>
      <c r="F52" s="12" t="s">
        <v>24</v>
      </c>
      <c r="G52" s="12" t="s">
        <v>24</v>
      </c>
      <c r="H52" s="12" t="s">
        <v>20</v>
      </c>
      <c r="I52" s="12" t="s">
        <v>19</v>
      </c>
      <c r="J52" s="12" t="s">
        <v>20</v>
      </c>
      <c r="K52" s="12">
        <v>0</v>
      </c>
      <c r="L52" s="12">
        <v>8.17</v>
      </c>
      <c r="M52" s="12">
        <v>7.94</v>
      </c>
      <c r="N52" s="12">
        <v>7.91</v>
      </c>
      <c r="O52" s="12">
        <v>0</v>
      </c>
    </row>
    <row r="53" ht="15" customHeight="1" spans="1:15">
      <c r="A53" s="10">
        <v>51</v>
      </c>
      <c r="B53" s="11">
        <v>201260116056</v>
      </c>
      <c r="C53" s="12" t="s">
        <v>74</v>
      </c>
      <c r="D53" s="12" t="s">
        <v>19</v>
      </c>
      <c r="E53" s="12" t="s">
        <v>20</v>
      </c>
      <c r="F53" s="12" t="s">
        <v>20</v>
      </c>
      <c r="G53" s="12" t="s">
        <v>20</v>
      </c>
      <c r="H53" s="12" t="s">
        <v>46</v>
      </c>
      <c r="I53" s="12" t="s">
        <v>24</v>
      </c>
      <c r="J53" s="12" t="s">
        <v>20</v>
      </c>
      <c r="K53" s="12">
        <v>0</v>
      </c>
      <c r="L53" s="12">
        <v>7.08</v>
      </c>
      <c r="M53" s="12">
        <v>7.39</v>
      </c>
      <c r="N53" s="12">
        <v>7.5</v>
      </c>
      <c r="O53" s="12">
        <v>0</v>
      </c>
    </row>
    <row r="54" ht="15" customHeight="1" spans="1:15">
      <c r="A54" s="10">
        <v>52</v>
      </c>
      <c r="B54" s="11">
        <v>201260116057</v>
      </c>
      <c r="C54" s="12" t="s">
        <v>75</v>
      </c>
      <c r="D54" s="12" t="s">
        <v>19</v>
      </c>
      <c r="E54" s="12" t="s">
        <v>17</v>
      </c>
      <c r="F54" s="12" t="s">
        <v>20</v>
      </c>
      <c r="G54" s="12" t="s">
        <v>17</v>
      </c>
      <c r="H54" s="12" t="s">
        <v>17</v>
      </c>
      <c r="I54" s="12" t="s">
        <v>17</v>
      </c>
      <c r="J54" s="12" t="s">
        <v>17</v>
      </c>
      <c r="K54" s="12">
        <v>5</v>
      </c>
      <c r="L54" s="12">
        <v>1.92</v>
      </c>
      <c r="M54" s="12">
        <v>5.1</v>
      </c>
      <c r="N54" s="12">
        <v>4.53</v>
      </c>
      <c r="O54" s="12">
        <v>9</v>
      </c>
    </row>
    <row r="55" ht="15" customHeight="1" spans="1:15">
      <c r="A55" s="10">
        <v>53</v>
      </c>
      <c r="B55" s="11">
        <v>201260116058</v>
      </c>
      <c r="C55" s="12" t="s">
        <v>76</v>
      </c>
      <c r="D55" s="12" t="s">
        <v>19</v>
      </c>
      <c r="E55" s="12" t="s">
        <v>21</v>
      </c>
      <c r="F55" s="12" t="s">
        <v>21</v>
      </c>
      <c r="G55" s="12" t="s">
        <v>21</v>
      </c>
      <c r="H55" s="12" t="s">
        <v>21</v>
      </c>
      <c r="I55" s="12" t="s">
        <v>20</v>
      </c>
      <c r="J55" s="12" t="s">
        <v>20</v>
      </c>
      <c r="K55" s="12">
        <v>0</v>
      </c>
      <c r="L55" s="12">
        <v>6.58</v>
      </c>
      <c r="M55" s="12">
        <v>6.55</v>
      </c>
      <c r="N55" s="12">
        <v>6.56</v>
      </c>
      <c r="O55" s="12">
        <v>0</v>
      </c>
    </row>
    <row r="56" ht="15" customHeight="1" spans="1:15">
      <c r="A56" s="10">
        <v>54</v>
      </c>
      <c r="B56" s="11">
        <v>201260116059</v>
      </c>
      <c r="C56" s="12" t="s">
        <v>77</v>
      </c>
      <c r="D56" s="12" t="s">
        <v>23</v>
      </c>
      <c r="E56" s="12" t="s">
        <v>20</v>
      </c>
      <c r="F56" s="12" t="s">
        <v>24</v>
      </c>
      <c r="G56" s="12" t="s">
        <v>21</v>
      </c>
      <c r="H56" s="12" t="s">
        <v>21</v>
      </c>
      <c r="I56" s="12" t="s">
        <v>20</v>
      </c>
      <c r="J56" s="12" t="s">
        <v>24</v>
      </c>
      <c r="K56" s="12">
        <v>0</v>
      </c>
      <c r="L56" s="12">
        <v>7.29</v>
      </c>
      <c r="M56" s="12">
        <v>6.91</v>
      </c>
      <c r="N56" s="12">
        <v>6.99</v>
      </c>
      <c r="O56" s="12">
        <v>0</v>
      </c>
    </row>
    <row r="57" ht="15" customHeight="1" spans="1:15">
      <c r="A57" s="10">
        <v>55</v>
      </c>
      <c r="B57" s="11">
        <v>211260116501</v>
      </c>
      <c r="C57" s="12" t="s">
        <v>78</v>
      </c>
      <c r="D57" s="12" t="s">
        <v>23</v>
      </c>
      <c r="E57" s="12" t="s">
        <v>17</v>
      </c>
      <c r="F57" s="12" t="s">
        <v>20</v>
      </c>
      <c r="G57" s="12" t="s">
        <v>21</v>
      </c>
      <c r="H57" s="12" t="s">
        <v>20</v>
      </c>
      <c r="I57" s="12" t="s">
        <v>21</v>
      </c>
      <c r="J57" s="12" t="s">
        <v>20</v>
      </c>
      <c r="K57" s="12">
        <v>1</v>
      </c>
      <c r="L57" s="12">
        <v>6.04</v>
      </c>
      <c r="M57" s="12">
        <v>6.36</v>
      </c>
      <c r="N57" s="12">
        <v>6.59</v>
      </c>
      <c r="O57" s="12">
        <v>1</v>
      </c>
    </row>
    <row r="58" ht="15" customHeight="1" spans="1:15">
      <c r="A58" s="10">
        <v>56</v>
      </c>
      <c r="B58" s="11">
        <v>211260116502</v>
      </c>
      <c r="C58" s="12" t="s">
        <v>79</v>
      </c>
      <c r="D58" s="12" t="s">
        <v>23</v>
      </c>
      <c r="E58" s="12" t="s">
        <v>24</v>
      </c>
      <c r="F58" s="12" t="s">
        <v>23</v>
      </c>
      <c r="G58" s="12" t="s">
        <v>24</v>
      </c>
      <c r="H58" s="12" t="s">
        <v>24</v>
      </c>
      <c r="I58" s="12" t="s">
        <v>24</v>
      </c>
      <c r="J58" s="12" t="s">
        <v>19</v>
      </c>
      <c r="K58" s="12">
        <v>0</v>
      </c>
      <c r="L58" s="12">
        <v>8.67</v>
      </c>
      <c r="M58" s="12">
        <v>7.76</v>
      </c>
      <c r="N58" s="12">
        <v>8.21</v>
      </c>
      <c r="O58" s="12">
        <v>0</v>
      </c>
    </row>
    <row r="59" ht="15" customHeight="1" spans="1:15">
      <c r="A59" s="10">
        <v>57</v>
      </c>
      <c r="B59" s="11">
        <v>211260116503</v>
      </c>
      <c r="C59" s="12" t="s">
        <v>80</v>
      </c>
      <c r="D59" s="12" t="s">
        <v>23</v>
      </c>
      <c r="E59" s="12" t="s">
        <v>21</v>
      </c>
      <c r="F59" s="12" t="s">
        <v>24</v>
      </c>
      <c r="G59" s="12" t="s">
        <v>20</v>
      </c>
      <c r="H59" s="12" t="s">
        <v>46</v>
      </c>
      <c r="I59" s="12" t="s">
        <v>20</v>
      </c>
      <c r="J59" s="12" t="s">
        <v>24</v>
      </c>
      <c r="K59" s="12">
        <v>0</v>
      </c>
      <c r="L59" s="12">
        <v>7.21</v>
      </c>
      <c r="M59" s="12">
        <v>7.07</v>
      </c>
      <c r="N59" s="12">
        <v>7.43</v>
      </c>
      <c r="O59" s="12">
        <v>0</v>
      </c>
    </row>
    <row r="60" ht="15" customHeight="1" spans="1:15">
      <c r="A60" s="10">
        <v>58</v>
      </c>
      <c r="B60" s="11">
        <v>211260116504</v>
      </c>
      <c r="C60" s="12" t="s">
        <v>81</v>
      </c>
      <c r="D60" s="12" t="s">
        <v>19</v>
      </c>
      <c r="E60" s="12" t="s">
        <v>21</v>
      </c>
      <c r="F60" s="12" t="s">
        <v>24</v>
      </c>
      <c r="G60" s="12" t="s">
        <v>21</v>
      </c>
      <c r="H60" s="12" t="s">
        <v>21</v>
      </c>
      <c r="I60" s="12" t="s">
        <v>24</v>
      </c>
      <c r="J60" s="12" t="s">
        <v>20</v>
      </c>
      <c r="K60" s="12">
        <v>0</v>
      </c>
      <c r="L60" s="12">
        <v>7.08</v>
      </c>
      <c r="M60" s="12">
        <v>6.39</v>
      </c>
      <c r="N60" s="12">
        <v>6.86</v>
      </c>
      <c r="O60" s="12">
        <v>1</v>
      </c>
    </row>
    <row r="61" ht="15" customHeight="1" spans="1:15">
      <c r="A61" s="10">
        <v>59</v>
      </c>
      <c r="B61" s="11">
        <v>211260116505</v>
      </c>
      <c r="C61" s="12" t="s">
        <v>82</v>
      </c>
      <c r="D61" s="12" t="s">
        <v>19</v>
      </c>
      <c r="E61" s="12" t="s">
        <v>21</v>
      </c>
      <c r="F61" s="12" t="s">
        <v>20</v>
      </c>
      <c r="G61" s="12" t="s">
        <v>20</v>
      </c>
      <c r="H61" s="12" t="s">
        <v>20</v>
      </c>
      <c r="I61" s="12" t="s">
        <v>24</v>
      </c>
      <c r="J61" s="12" t="s">
        <v>24</v>
      </c>
      <c r="K61" s="12">
        <v>0</v>
      </c>
      <c r="L61" s="12">
        <v>7.38</v>
      </c>
      <c r="M61" s="12">
        <v>6.94</v>
      </c>
      <c r="N61" s="12">
        <v>7.06</v>
      </c>
      <c r="O61" s="12">
        <v>0</v>
      </c>
    </row>
    <row r="62" ht="15" customHeight="1" spans="1:15">
      <c r="A62" s="10">
        <v>60</v>
      </c>
      <c r="B62" s="11">
        <v>211260116506</v>
      </c>
      <c r="C62" s="12" t="s">
        <v>83</v>
      </c>
      <c r="D62" s="12" t="s">
        <v>24</v>
      </c>
      <c r="E62" s="12" t="s">
        <v>21</v>
      </c>
      <c r="F62" s="12" t="s">
        <v>20</v>
      </c>
      <c r="G62" s="12" t="s">
        <v>21</v>
      </c>
      <c r="H62" s="12" t="s">
        <v>20</v>
      </c>
      <c r="I62" s="12" t="s">
        <v>21</v>
      </c>
      <c r="J62" s="12" t="s">
        <v>20</v>
      </c>
      <c r="K62" s="12">
        <v>0</v>
      </c>
      <c r="L62" s="12">
        <v>6.63</v>
      </c>
      <c r="M62" s="12">
        <v>6.01</v>
      </c>
      <c r="N62" s="12">
        <v>5.91</v>
      </c>
      <c r="O62" s="12">
        <v>2</v>
      </c>
    </row>
    <row r="63" ht="15" customHeight="1" spans="1:15">
      <c r="A63" s="10">
        <v>61</v>
      </c>
      <c r="B63" s="11">
        <v>211260116507</v>
      </c>
      <c r="C63" s="12" t="s">
        <v>84</v>
      </c>
      <c r="D63" s="12" t="s">
        <v>23</v>
      </c>
      <c r="E63" s="12" t="s">
        <v>20</v>
      </c>
      <c r="F63" s="12" t="s">
        <v>24</v>
      </c>
      <c r="G63" s="12" t="s">
        <v>20</v>
      </c>
      <c r="H63" s="12" t="s">
        <v>46</v>
      </c>
      <c r="I63" s="12" t="s">
        <v>24</v>
      </c>
      <c r="J63" s="12" t="s">
        <v>24</v>
      </c>
      <c r="K63" s="12">
        <v>0</v>
      </c>
      <c r="L63" s="12">
        <v>7.5</v>
      </c>
      <c r="M63" s="12">
        <v>7.36</v>
      </c>
      <c r="N63" s="12">
        <v>7.49</v>
      </c>
      <c r="O63" s="12">
        <v>0</v>
      </c>
    </row>
    <row r="64" ht="15" customHeight="1" spans="1:15">
      <c r="A64" s="10">
        <v>62</v>
      </c>
      <c r="B64" s="11">
        <v>211260116508</v>
      </c>
      <c r="C64" s="12" t="s">
        <v>85</v>
      </c>
      <c r="D64" s="12" t="s">
        <v>23</v>
      </c>
      <c r="E64" s="12" t="s">
        <v>21</v>
      </c>
      <c r="F64" s="12" t="s">
        <v>24</v>
      </c>
      <c r="G64" s="12" t="s">
        <v>21</v>
      </c>
      <c r="H64" s="12" t="s">
        <v>20</v>
      </c>
      <c r="I64" s="12" t="s">
        <v>24</v>
      </c>
      <c r="J64" s="12" t="s">
        <v>24</v>
      </c>
      <c r="K64" s="12">
        <v>0</v>
      </c>
      <c r="L64" s="12">
        <v>7.46</v>
      </c>
      <c r="M64" s="12">
        <v>7.11</v>
      </c>
      <c r="N64" s="12">
        <v>7.3</v>
      </c>
      <c r="O64" s="12">
        <v>0</v>
      </c>
    </row>
    <row r="65" ht="15" customHeight="1" spans="1:15">
      <c r="A65" s="10">
        <v>63</v>
      </c>
      <c r="B65" s="11">
        <v>211260116509</v>
      </c>
      <c r="C65" s="12" t="s">
        <v>86</v>
      </c>
      <c r="D65" s="12" t="s">
        <v>19</v>
      </c>
      <c r="E65" s="12" t="s">
        <v>21</v>
      </c>
      <c r="F65" s="12" t="s">
        <v>21</v>
      </c>
      <c r="G65" s="12" t="s">
        <v>20</v>
      </c>
      <c r="H65" s="12" t="s">
        <v>24</v>
      </c>
      <c r="I65" s="12" t="s">
        <v>20</v>
      </c>
      <c r="J65" s="12" t="s">
        <v>21</v>
      </c>
      <c r="K65" s="12">
        <v>0</v>
      </c>
      <c r="L65" s="12">
        <v>6.83</v>
      </c>
      <c r="M65" s="12">
        <v>5.31</v>
      </c>
      <c r="N65" s="12">
        <v>6</v>
      </c>
      <c r="O65" s="12">
        <v>5</v>
      </c>
    </row>
    <row r="66" ht="15" customHeight="1" spans="1:15">
      <c r="A66" s="10">
        <v>64</v>
      </c>
      <c r="B66" s="11">
        <v>211260116510</v>
      </c>
      <c r="C66" s="12" t="s">
        <v>87</v>
      </c>
      <c r="D66" s="12" t="s">
        <v>23</v>
      </c>
      <c r="E66" s="12" t="s">
        <v>20</v>
      </c>
      <c r="F66" s="12" t="s">
        <v>24</v>
      </c>
      <c r="G66" s="12" t="s">
        <v>20</v>
      </c>
      <c r="H66" s="12" t="s">
        <v>24</v>
      </c>
      <c r="I66" s="12" t="s">
        <v>24</v>
      </c>
      <c r="J66" s="12" t="s">
        <v>19</v>
      </c>
      <c r="K66" s="12">
        <v>0</v>
      </c>
      <c r="L66" s="12">
        <v>8.04</v>
      </c>
      <c r="M66" s="12">
        <v>8.17</v>
      </c>
      <c r="N66" s="12">
        <v>8.3</v>
      </c>
      <c r="O66" s="12">
        <v>0</v>
      </c>
    </row>
    <row r="67" ht="15" customHeight="1" spans="1:15">
      <c r="A67" s="10">
        <v>65</v>
      </c>
      <c r="B67" s="11">
        <v>211260116511</v>
      </c>
      <c r="C67" s="12" t="s">
        <v>88</v>
      </c>
      <c r="D67" s="12" t="s">
        <v>23</v>
      </c>
      <c r="E67" s="12" t="s">
        <v>24</v>
      </c>
      <c r="F67" s="12" t="s">
        <v>24</v>
      </c>
      <c r="G67" s="12" t="s">
        <v>20</v>
      </c>
      <c r="H67" s="12" t="s">
        <v>19</v>
      </c>
      <c r="I67" s="12" t="s">
        <v>24</v>
      </c>
      <c r="J67" s="12" t="s">
        <v>24</v>
      </c>
      <c r="K67" s="12">
        <v>0</v>
      </c>
      <c r="L67" s="12">
        <v>8.13</v>
      </c>
      <c r="M67" s="12">
        <v>7.67</v>
      </c>
      <c r="N67" s="12">
        <v>7.89</v>
      </c>
      <c r="O67" s="12">
        <v>0</v>
      </c>
    </row>
    <row r="68" ht="15" customHeight="1" spans="1:15">
      <c r="A68" s="10">
        <v>66</v>
      </c>
      <c r="B68" s="11">
        <v>211260116512</v>
      </c>
      <c r="C68" s="12" t="s">
        <v>89</v>
      </c>
      <c r="D68" s="12" t="s">
        <v>19</v>
      </c>
      <c r="E68" s="12" t="s">
        <v>20</v>
      </c>
      <c r="F68" s="12" t="s">
        <v>24</v>
      </c>
      <c r="G68" s="12" t="s">
        <v>20</v>
      </c>
      <c r="H68" s="12" t="s">
        <v>21</v>
      </c>
      <c r="I68" s="12" t="s">
        <v>20</v>
      </c>
      <c r="J68" s="12" t="s">
        <v>24</v>
      </c>
      <c r="K68" s="12">
        <v>0</v>
      </c>
      <c r="L68" s="12">
        <v>7.38</v>
      </c>
      <c r="M68" s="12">
        <v>7.42</v>
      </c>
      <c r="N68" s="12">
        <v>7.61</v>
      </c>
      <c r="O68" s="12">
        <v>0</v>
      </c>
    </row>
    <row r="69" ht="15" customHeight="1" spans="1:15">
      <c r="A69" s="10">
        <v>67</v>
      </c>
      <c r="B69" s="11">
        <v>211260116513</v>
      </c>
      <c r="C69" s="12" t="s">
        <v>90</v>
      </c>
      <c r="D69" s="12" t="s">
        <v>19</v>
      </c>
      <c r="E69" s="12" t="s">
        <v>24</v>
      </c>
      <c r="F69" s="12" t="s">
        <v>24</v>
      </c>
      <c r="G69" s="12" t="s">
        <v>20</v>
      </c>
      <c r="H69" s="12" t="s">
        <v>24</v>
      </c>
      <c r="I69" s="12" t="s">
        <v>24</v>
      </c>
      <c r="J69" s="12" t="s">
        <v>24</v>
      </c>
      <c r="K69" s="12">
        <v>0</v>
      </c>
      <c r="L69" s="12">
        <v>7.92</v>
      </c>
      <c r="M69" s="12">
        <v>7.88</v>
      </c>
      <c r="N69" s="12">
        <v>7.83</v>
      </c>
      <c r="O69" s="12">
        <v>0</v>
      </c>
    </row>
    <row r="70" ht="15" customHeight="1" spans="1:15">
      <c r="A70" s="10">
        <v>68</v>
      </c>
      <c r="B70" s="11">
        <v>211260116514</v>
      </c>
      <c r="C70" s="12" t="s">
        <v>91</v>
      </c>
      <c r="D70" s="12" t="s">
        <v>19</v>
      </c>
      <c r="E70" s="12" t="s">
        <v>24</v>
      </c>
      <c r="F70" s="12" t="s">
        <v>20</v>
      </c>
      <c r="G70" s="12" t="s">
        <v>21</v>
      </c>
      <c r="H70" s="12" t="s">
        <v>24</v>
      </c>
      <c r="I70" s="12" t="s">
        <v>21</v>
      </c>
      <c r="J70" s="12" t="s">
        <v>24</v>
      </c>
      <c r="K70" s="12">
        <v>0</v>
      </c>
      <c r="L70" s="12">
        <v>7.25</v>
      </c>
      <c r="M70" s="12">
        <v>6.96</v>
      </c>
      <c r="N70" s="12">
        <v>7.37</v>
      </c>
      <c r="O70" s="12">
        <v>0</v>
      </c>
    </row>
    <row r="71" ht="15" customHeight="1" spans="1:15">
      <c r="A71" s="10">
        <v>69</v>
      </c>
      <c r="B71" s="11">
        <v>211260116515</v>
      </c>
      <c r="C71" s="12" t="s">
        <v>92</v>
      </c>
      <c r="D71" s="12" t="s">
        <v>23</v>
      </c>
      <c r="E71" s="12" t="s">
        <v>24</v>
      </c>
      <c r="F71" s="12" t="s">
        <v>24</v>
      </c>
      <c r="G71" s="12" t="s">
        <v>24</v>
      </c>
      <c r="H71" s="12" t="s">
        <v>19</v>
      </c>
      <c r="I71" s="12" t="s">
        <v>24</v>
      </c>
      <c r="J71" s="12" t="s">
        <v>19</v>
      </c>
      <c r="K71" s="12">
        <v>0</v>
      </c>
      <c r="L71" s="12">
        <v>8.46</v>
      </c>
      <c r="M71" s="12">
        <v>7.52</v>
      </c>
      <c r="N71" s="12">
        <v>7.86</v>
      </c>
      <c r="O71" s="12">
        <v>0</v>
      </c>
    </row>
    <row r="72" ht="15" customHeight="1" spans="1:15">
      <c r="A72" s="10">
        <v>70</v>
      </c>
      <c r="B72" s="11">
        <v>211260116516</v>
      </c>
      <c r="C72" s="12" t="s">
        <v>93</v>
      </c>
      <c r="D72" s="12" t="s">
        <v>19</v>
      </c>
      <c r="E72" s="12" t="s">
        <v>21</v>
      </c>
      <c r="F72" s="12" t="s">
        <v>24</v>
      </c>
      <c r="G72" s="12" t="s">
        <v>21</v>
      </c>
      <c r="H72" s="12" t="s">
        <v>51</v>
      </c>
      <c r="I72" s="12" t="s">
        <v>24</v>
      </c>
      <c r="J72" s="12" t="s">
        <v>20</v>
      </c>
      <c r="K72" s="12">
        <v>0</v>
      </c>
      <c r="L72" s="12">
        <v>6.83</v>
      </c>
      <c r="M72" s="12">
        <v>6.47</v>
      </c>
      <c r="N72" s="12">
        <v>6.81</v>
      </c>
      <c r="O72" s="12">
        <v>0</v>
      </c>
    </row>
    <row r="73" ht="15" customHeight="1" spans="1:15">
      <c r="A73" s="10">
        <v>71</v>
      </c>
      <c r="B73" s="11">
        <v>211260116518</v>
      </c>
      <c r="C73" s="12" t="s">
        <v>94</v>
      </c>
      <c r="D73" s="12" t="s">
        <v>23</v>
      </c>
      <c r="E73" s="12" t="s">
        <v>21</v>
      </c>
      <c r="F73" s="12" t="s">
        <v>24</v>
      </c>
      <c r="G73" s="12" t="s">
        <v>21</v>
      </c>
      <c r="H73" s="12" t="s">
        <v>20</v>
      </c>
      <c r="I73" s="12" t="s">
        <v>20</v>
      </c>
      <c r="J73" s="12" t="s">
        <v>20</v>
      </c>
      <c r="K73" s="12">
        <v>0</v>
      </c>
      <c r="L73" s="12">
        <v>7.13</v>
      </c>
      <c r="M73" s="12">
        <v>6.26</v>
      </c>
      <c r="N73" s="12">
        <v>6.67</v>
      </c>
      <c r="O73" s="12">
        <v>0</v>
      </c>
    </row>
    <row r="74" ht="15" customHeight="1" spans="1:15">
      <c r="A74" s="10">
        <v>72</v>
      </c>
      <c r="B74" s="11">
        <v>211260116519</v>
      </c>
      <c r="C74" s="12" t="s">
        <v>95</v>
      </c>
      <c r="D74" s="12" t="s">
        <v>19</v>
      </c>
      <c r="E74" s="12" t="s">
        <v>24</v>
      </c>
      <c r="F74" s="12" t="s">
        <v>24</v>
      </c>
      <c r="G74" s="12" t="s">
        <v>21</v>
      </c>
      <c r="H74" s="12" t="s">
        <v>21</v>
      </c>
      <c r="I74" s="12" t="s">
        <v>20</v>
      </c>
      <c r="J74" s="12" t="s">
        <v>20</v>
      </c>
      <c r="K74" s="12">
        <v>0</v>
      </c>
      <c r="L74" s="12">
        <v>7.17</v>
      </c>
      <c r="M74" s="12">
        <v>6.44</v>
      </c>
      <c r="N74" s="12">
        <v>7</v>
      </c>
      <c r="O74" s="12">
        <v>0</v>
      </c>
    </row>
    <row r="75" ht="15" customHeight="1" spans="1:15">
      <c r="A75" s="10">
        <v>73</v>
      </c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ht="15" customHeight="1" spans="1:15">
      <c r="A76" s="10">
        <v>74</v>
      </c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2:4">
      <c r="B77" s="1"/>
      <c r="C77" s="1"/>
      <c r="D77" s="16"/>
    </row>
    <row r="78" spans="3:4">
      <c r="C78" s="17" t="s">
        <v>96</v>
      </c>
      <c r="D78" s="18">
        <f>COUNTIF($K$3:$K$76,6)</f>
        <v>0</v>
      </c>
    </row>
    <row r="79" spans="3:4">
      <c r="C79" s="17" t="s">
        <v>97</v>
      </c>
      <c r="D79" s="18">
        <f>COUNTIF($K$3:$K$76,5)</f>
        <v>1</v>
      </c>
    </row>
    <row r="80" spans="3:4">
      <c r="C80" s="17" t="s">
        <v>98</v>
      </c>
      <c r="D80" s="18">
        <f>COUNTIF($K$3:$K$76,4)</f>
        <v>0</v>
      </c>
    </row>
    <row r="81" spans="3:4">
      <c r="C81" s="17" t="s">
        <v>99</v>
      </c>
      <c r="D81" s="18">
        <f>COUNTIF($K$3:$K$76,3)</f>
        <v>1</v>
      </c>
    </row>
    <row r="82" spans="3:4">
      <c r="C82" s="17" t="s">
        <v>100</v>
      </c>
      <c r="D82" s="18">
        <f>COUNTIF($K$3:$K$76,2)</f>
        <v>1</v>
      </c>
    </row>
    <row r="83" spans="3:4">
      <c r="C83" s="17" t="s">
        <v>101</v>
      </c>
      <c r="D83" s="18">
        <f>COUNTIF($K$3:$K$76,1)</f>
        <v>6</v>
      </c>
    </row>
    <row r="84" spans="3:4">
      <c r="C84" s="17" t="s">
        <v>102</v>
      </c>
      <c r="D84" s="18">
        <f>COUNTIF($K$3:$K$76,0)</f>
        <v>62</v>
      </c>
    </row>
    <row r="85" spans="3:4">
      <c r="C85" s="17" t="s">
        <v>103</v>
      </c>
      <c r="D85" s="19">
        <f>SUM(D78:D84)</f>
        <v>71</v>
      </c>
    </row>
    <row r="86" ht="16.4" spans="3:4">
      <c r="C86" s="17" t="s">
        <v>104</v>
      </c>
      <c r="D86" s="20">
        <f>D84*100/D85</f>
        <v>87.3239436619718</v>
      </c>
    </row>
    <row r="87" spans="3:10">
      <c r="C87" s="21"/>
      <c r="D87" s="22"/>
      <c r="E87" s="31"/>
      <c r="F87" s="22"/>
      <c r="G87" s="22"/>
      <c r="H87" s="22"/>
      <c r="I87" s="22"/>
      <c r="J87" s="22"/>
    </row>
    <row r="88" ht="73.5" customHeight="1" spans="3:11">
      <c r="C88" s="23" t="s">
        <v>105</v>
      </c>
      <c r="D88" s="24"/>
      <c r="E88" s="9" t="s">
        <v>4</v>
      </c>
      <c r="F88" s="9" t="s">
        <v>5</v>
      </c>
      <c r="G88" s="9" t="s">
        <v>6</v>
      </c>
      <c r="H88" s="9" t="s">
        <v>7</v>
      </c>
      <c r="I88" s="9" t="s">
        <v>8</v>
      </c>
      <c r="J88" s="9" t="s">
        <v>9</v>
      </c>
      <c r="K88" s="9" t="s">
        <v>10</v>
      </c>
    </row>
    <row r="89" spans="3:11">
      <c r="C89" s="25" t="s">
        <v>106</v>
      </c>
      <c r="D89" s="26" t="s">
        <v>23</v>
      </c>
      <c r="E89" s="18">
        <f>COUNTIF(D3:D76,"AA")</f>
        <v>30</v>
      </c>
      <c r="F89" s="18">
        <f t="shared" ref="E89:L89" si="0">COUNTIF(E3:E76,"AA")</f>
        <v>1</v>
      </c>
      <c r="G89" s="18">
        <f t="shared" si="0"/>
        <v>2</v>
      </c>
      <c r="H89" s="18">
        <f t="shared" si="0"/>
        <v>1</v>
      </c>
      <c r="I89" s="18">
        <f t="shared" si="0"/>
        <v>0</v>
      </c>
      <c r="J89" s="18">
        <f t="shared" si="0"/>
        <v>2</v>
      </c>
      <c r="K89" s="18">
        <f t="shared" si="0"/>
        <v>1</v>
      </c>
    </row>
    <row r="90" spans="3:11">
      <c r="C90" s="25" t="s">
        <v>106</v>
      </c>
      <c r="D90" s="26" t="s">
        <v>19</v>
      </c>
      <c r="E90" s="18">
        <f t="shared" ref="E90:K90" si="1">COUNTIF(D3:D76,"AB")</f>
        <v>38</v>
      </c>
      <c r="F90" s="18">
        <f t="shared" si="1"/>
        <v>3</v>
      </c>
      <c r="G90" s="18">
        <f t="shared" si="1"/>
        <v>7</v>
      </c>
      <c r="H90" s="18">
        <f t="shared" si="1"/>
        <v>3</v>
      </c>
      <c r="I90" s="18">
        <f t="shared" si="1"/>
        <v>9</v>
      </c>
      <c r="J90" s="18">
        <f t="shared" si="1"/>
        <v>8</v>
      </c>
      <c r="K90" s="18">
        <f t="shared" si="1"/>
        <v>12</v>
      </c>
    </row>
    <row r="91" spans="3:11">
      <c r="C91" s="25" t="s">
        <v>106</v>
      </c>
      <c r="D91" s="26" t="s">
        <v>24</v>
      </c>
      <c r="E91" s="18">
        <f t="shared" ref="E91:K91" si="2">COUNTIF(D3:D76,"BB")</f>
        <v>3</v>
      </c>
      <c r="F91" s="18">
        <f t="shared" si="2"/>
        <v>15</v>
      </c>
      <c r="G91" s="18">
        <f t="shared" si="2"/>
        <v>37</v>
      </c>
      <c r="H91" s="18">
        <f t="shared" si="2"/>
        <v>20</v>
      </c>
      <c r="I91" s="18">
        <f t="shared" si="2"/>
        <v>15</v>
      </c>
      <c r="J91" s="18">
        <f t="shared" si="2"/>
        <v>34</v>
      </c>
      <c r="K91" s="18">
        <f t="shared" si="2"/>
        <v>34</v>
      </c>
    </row>
    <row r="92" spans="3:11">
      <c r="C92" s="25" t="s">
        <v>106</v>
      </c>
      <c r="D92" s="26" t="s">
        <v>20</v>
      </c>
      <c r="E92" s="18">
        <f t="shared" ref="E92:K92" si="3">COUNTIF(D3:D76,"BC")</f>
        <v>0</v>
      </c>
      <c r="F92" s="18">
        <f t="shared" si="3"/>
        <v>28</v>
      </c>
      <c r="G92" s="18">
        <f t="shared" si="3"/>
        <v>22</v>
      </c>
      <c r="H92" s="18">
        <f t="shared" si="3"/>
        <v>26</v>
      </c>
      <c r="I92" s="18">
        <f t="shared" si="3"/>
        <v>20</v>
      </c>
      <c r="J92" s="18">
        <f t="shared" si="3"/>
        <v>19</v>
      </c>
      <c r="K92" s="18">
        <f t="shared" si="3"/>
        <v>19</v>
      </c>
    </row>
    <row r="93" spans="3:11">
      <c r="C93" s="25" t="s">
        <v>106</v>
      </c>
      <c r="D93" s="26" t="s">
        <v>21</v>
      </c>
      <c r="E93" s="18">
        <f t="shared" ref="E93:K93" si="4">COUNTIF(D3:D76,"CC")</f>
        <v>0</v>
      </c>
      <c r="F93" s="18">
        <f t="shared" si="4"/>
        <v>19</v>
      </c>
      <c r="G93" s="18">
        <f t="shared" si="4"/>
        <v>3</v>
      </c>
      <c r="H93" s="18">
        <f t="shared" si="4"/>
        <v>19</v>
      </c>
      <c r="I93" s="18">
        <f t="shared" si="4"/>
        <v>14</v>
      </c>
      <c r="J93" s="18">
        <f t="shared" si="4"/>
        <v>5</v>
      </c>
      <c r="K93" s="18">
        <f t="shared" si="4"/>
        <v>2</v>
      </c>
    </row>
    <row r="94" spans="3:11">
      <c r="C94" s="25" t="s">
        <v>106</v>
      </c>
      <c r="D94" s="26" t="s">
        <v>46</v>
      </c>
      <c r="E94" s="18">
        <f t="shared" ref="E94:K94" si="5">COUNTIF(D3:D76,"CD")</f>
        <v>0</v>
      </c>
      <c r="F94" s="18">
        <f t="shared" si="5"/>
        <v>0</v>
      </c>
      <c r="G94" s="18">
        <f t="shared" si="5"/>
        <v>0</v>
      </c>
      <c r="H94" s="18">
        <f t="shared" si="5"/>
        <v>1</v>
      </c>
      <c r="I94" s="18">
        <f t="shared" si="5"/>
        <v>5</v>
      </c>
      <c r="J94" s="18">
        <f t="shared" si="5"/>
        <v>0</v>
      </c>
      <c r="K94" s="18">
        <f t="shared" si="5"/>
        <v>0</v>
      </c>
    </row>
    <row r="95" spans="3:11">
      <c r="C95" s="25" t="s">
        <v>106</v>
      </c>
      <c r="D95" s="26" t="s">
        <v>51</v>
      </c>
      <c r="E95" s="18">
        <f t="shared" ref="E95:K95" si="6">COUNTIF(D3:D76,"DD")</f>
        <v>0</v>
      </c>
      <c r="F95" s="18">
        <f t="shared" si="6"/>
        <v>0</v>
      </c>
      <c r="G95" s="18">
        <f t="shared" si="6"/>
        <v>0</v>
      </c>
      <c r="H95" s="18">
        <f t="shared" si="6"/>
        <v>0</v>
      </c>
      <c r="I95" s="18">
        <f t="shared" si="6"/>
        <v>4</v>
      </c>
      <c r="J95" s="18">
        <f t="shared" si="6"/>
        <v>0</v>
      </c>
      <c r="K95" s="18">
        <f t="shared" si="6"/>
        <v>0</v>
      </c>
    </row>
    <row r="96" spans="3:11">
      <c r="C96" s="25" t="s">
        <v>106</v>
      </c>
      <c r="D96" s="26" t="s">
        <v>17</v>
      </c>
      <c r="E96" s="18">
        <f t="shared" ref="E96:K96" si="7">COUNTIF(D3:D76,"FF")</f>
        <v>1</v>
      </c>
      <c r="F96" s="18">
        <f t="shared" si="7"/>
        <v>6</v>
      </c>
      <c r="G96" s="18">
        <f t="shared" si="7"/>
        <v>1</v>
      </c>
      <c r="H96" s="18">
        <f t="shared" si="7"/>
        <v>2</v>
      </c>
      <c r="I96" s="18">
        <f t="shared" si="7"/>
        <v>5</v>
      </c>
      <c r="J96" s="18">
        <f t="shared" si="7"/>
        <v>4</v>
      </c>
      <c r="K96" s="18">
        <f t="shared" si="7"/>
        <v>4</v>
      </c>
    </row>
    <row r="97" spans="3:11">
      <c r="C97" s="23" t="s">
        <v>103</v>
      </c>
      <c r="D97" s="24"/>
      <c r="E97" s="6">
        <f t="shared" ref="E97:M97" si="8">SUM(E89:E96)</f>
        <v>72</v>
      </c>
      <c r="F97" s="6">
        <f t="shared" si="8"/>
        <v>72</v>
      </c>
      <c r="G97" s="6">
        <f t="shared" si="8"/>
        <v>72</v>
      </c>
      <c r="H97" s="6">
        <f t="shared" si="8"/>
        <v>72</v>
      </c>
      <c r="I97" s="6">
        <f t="shared" si="8"/>
        <v>72</v>
      </c>
      <c r="J97" s="6">
        <f t="shared" si="8"/>
        <v>72</v>
      </c>
      <c r="K97" s="6">
        <f t="shared" si="8"/>
        <v>72</v>
      </c>
    </row>
    <row r="99" ht="19.5" customHeight="1" spans="3:10">
      <c r="C99" s="27" t="s">
        <v>107</v>
      </c>
      <c r="D99" s="28"/>
      <c r="E99" s="28"/>
      <c r="F99" s="28"/>
      <c r="G99" s="28"/>
      <c r="H99" s="28"/>
      <c r="I99" s="28"/>
      <c r="J99" s="28"/>
    </row>
    <row r="100" spans="3:10">
      <c r="C100" s="29"/>
      <c r="D100" s="24"/>
      <c r="E100" s="32"/>
      <c r="F100" s="24"/>
      <c r="G100" s="24"/>
      <c r="H100" s="24"/>
      <c r="I100" s="24"/>
      <c r="J100" s="24"/>
    </row>
    <row r="101" ht="80.25" customHeight="1" spans="3:11">
      <c r="C101" s="23" t="s">
        <v>105</v>
      </c>
      <c r="D101" s="24"/>
      <c r="E101" s="9" t="s">
        <v>4</v>
      </c>
      <c r="F101" s="9" t="s">
        <v>5</v>
      </c>
      <c r="G101" s="9" t="s">
        <v>6</v>
      </c>
      <c r="H101" s="9" t="s">
        <v>7</v>
      </c>
      <c r="I101" s="9" t="s">
        <v>8</v>
      </c>
      <c r="J101" s="9" t="s">
        <v>9</v>
      </c>
      <c r="K101" s="9" t="s">
        <v>10</v>
      </c>
    </row>
    <row r="102" spans="3:11">
      <c r="C102" s="25" t="s">
        <v>106</v>
      </c>
      <c r="D102" s="26" t="s">
        <v>23</v>
      </c>
      <c r="E102" s="33">
        <f t="shared" ref="E102:E109" si="9">E89/$E$97</f>
        <v>0.416666666666667</v>
      </c>
      <c r="F102" s="33">
        <f t="shared" ref="F102:F109" si="10">F89/$F$97</f>
        <v>0.0138888888888889</v>
      </c>
      <c r="G102" s="33">
        <f>G89/$G$97</f>
        <v>0.0277777777777778</v>
      </c>
      <c r="H102" s="33">
        <f>H89/$H$97</f>
        <v>0.0138888888888889</v>
      </c>
      <c r="I102" s="33">
        <f>I89/$I$97</f>
        <v>0</v>
      </c>
      <c r="J102" s="33">
        <f>J89/$J$97</f>
        <v>0.0277777777777778</v>
      </c>
      <c r="K102" s="33">
        <f>K89/$K$97</f>
        <v>0.0138888888888889</v>
      </c>
    </row>
    <row r="103" spans="3:11">
      <c r="C103" s="25" t="s">
        <v>106</v>
      </c>
      <c r="D103" s="26" t="s">
        <v>19</v>
      </c>
      <c r="E103" s="33">
        <f t="shared" si="9"/>
        <v>0.527777777777778</v>
      </c>
      <c r="F103" s="33">
        <f t="shared" si="10"/>
        <v>0.0416666666666667</v>
      </c>
      <c r="G103" s="33">
        <f t="shared" ref="G103:G109" si="11">G90/$G$97</f>
        <v>0.0972222222222222</v>
      </c>
      <c r="H103" s="33">
        <f t="shared" ref="H103:H109" si="12">H90/$H$97</f>
        <v>0.0416666666666667</v>
      </c>
      <c r="I103" s="33">
        <f t="shared" ref="I103:I109" si="13">I90/$I$97</f>
        <v>0.125</v>
      </c>
      <c r="J103" s="33">
        <f t="shared" ref="J103:J109" si="14">J90/$J$97</f>
        <v>0.111111111111111</v>
      </c>
      <c r="K103" s="33">
        <f>K90/$K$97</f>
        <v>0.166666666666667</v>
      </c>
    </row>
    <row r="104" spans="3:11">
      <c r="C104" s="25" t="s">
        <v>106</v>
      </c>
      <c r="D104" s="26" t="s">
        <v>24</v>
      </c>
      <c r="E104" s="33">
        <f t="shared" si="9"/>
        <v>0.0416666666666667</v>
      </c>
      <c r="F104" s="33">
        <f t="shared" si="10"/>
        <v>0.208333333333333</v>
      </c>
      <c r="G104" s="33">
        <f t="shared" si="11"/>
        <v>0.513888888888889</v>
      </c>
      <c r="H104" s="33">
        <f t="shared" si="12"/>
        <v>0.277777777777778</v>
      </c>
      <c r="I104" s="33">
        <f t="shared" si="13"/>
        <v>0.208333333333333</v>
      </c>
      <c r="J104" s="33">
        <f t="shared" si="14"/>
        <v>0.472222222222222</v>
      </c>
      <c r="K104" s="33">
        <f t="shared" ref="K102:K109" si="15">K91/$K$97</f>
        <v>0.472222222222222</v>
      </c>
    </row>
    <row r="105" spans="3:11">
      <c r="C105" s="25" t="s">
        <v>106</v>
      </c>
      <c r="D105" s="26" t="s">
        <v>20</v>
      </c>
      <c r="E105" s="33">
        <f t="shared" si="9"/>
        <v>0</v>
      </c>
      <c r="F105" s="33">
        <f t="shared" si="10"/>
        <v>0.388888888888889</v>
      </c>
      <c r="G105" s="33">
        <f t="shared" si="11"/>
        <v>0.305555555555556</v>
      </c>
      <c r="H105" s="33">
        <f t="shared" si="12"/>
        <v>0.361111111111111</v>
      </c>
      <c r="I105" s="33">
        <f t="shared" si="13"/>
        <v>0.277777777777778</v>
      </c>
      <c r="J105" s="33">
        <f t="shared" si="14"/>
        <v>0.263888888888889</v>
      </c>
      <c r="K105" s="33">
        <f t="shared" si="15"/>
        <v>0.263888888888889</v>
      </c>
    </row>
    <row r="106" spans="3:11">
      <c r="C106" s="25" t="s">
        <v>106</v>
      </c>
      <c r="D106" s="26" t="s">
        <v>21</v>
      </c>
      <c r="E106" s="33">
        <f t="shared" si="9"/>
        <v>0</v>
      </c>
      <c r="F106" s="33">
        <f t="shared" si="10"/>
        <v>0.263888888888889</v>
      </c>
      <c r="G106" s="33">
        <f t="shared" si="11"/>
        <v>0.0416666666666667</v>
      </c>
      <c r="H106" s="33">
        <f t="shared" si="12"/>
        <v>0.263888888888889</v>
      </c>
      <c r="I106" s="33">
        <f t="shared" si="13"/>
        <v>0.194444444444444</v>
      </c>
      <c r="J106" s="33">
        <f t="shared" si="14"/>
        <v>0.0694444444444444</v>
      </c>
      <c r="K106" s="33">
        <f t="shared" si="15"/>
        <v>0.0277777777777778</v>
      </c>
    </row>
    <row r="107" spans="3:11">
      <c r="C107" s="25" t="s">
        <v>106</v>
      </c>
      <c r="D107" s="26" t="s">
        <v>46</v>
      </c>
      <c r="E107" s="33">
        <f t="shared" si="9"/>
        <v>0</v>
      </c>
      <c r="F107" s="33">
        <f t="shared" si="10"/>
        <v>0</v>
      </c>
      <c r="G107" s="33">
        <f t="shared" si="11"/>
        <v>0</v>
      </c>
      <c r="H107" s="33">
        <f t="shared" si="12"/>
        <v>0.0138888888888889</v>
      </c>
      <c r="I107" s="33">
        <f t="shared" si="13"/>
        <v>0.0694444444444444</v>
      </c>
      <c r="J107" s="33">
        <f t="shared" si="14"/>
        <v>0</v>
      </c>
      <c r="K107" s="33">
        <f t="shared" si="15"/>
        <v>0</v>
      </c>
    </row>
    <row r="108" spans="3:11">
      <c r="C108" s="25" t="s">
        <v>106</v>
      </c>
      <c r="D108" s="26" t="s">
        <v>51</v>
      </c>
      <c r="E108" s="33">
        <f t="shared" si="9"/>
        <v>0</v>
      </c>
      <c r="F108" s="33">
        <f t="shared" si="10"/>
        <v>0</v>
      </c>
      <c r="G108" s="33">
        <f t="shared" si="11"/>
        <v>0</v>
      </c>
      <c r="H108" s="33">
        <f t="shared" si="12"/>
        <v>0</v>
      </c>
      <c r="I108" s="33">
        <f t="shared" si="13"/>
        <v>0.0555555555555556</v>
      </c>
      <c r="J108" s="33">
        <f t="shared" si="14"/>
        <v>0</v>
      </c>
      <c r="K108" s="33">
        <f t="shared" si="15"/>
        <v>0</v>
      </c>
    </row>
    <row r="109" spans="3:11">
      <c r="C109" s="25" t="s">
        <v>106</v>
      </c>
      <c r="D109" s="26" t="s">
        <v>17</v>
      </c>
      <c r="E109" s="33">
        <f t="shared" si="9"/>
        <v>0.0138888888888889</v>
      </c>
      <c r="F109" s="33">
        <f t="shared" si="10"/>
        <v>0.0833333333333333</v>
      </c>
      <c r="G109" s="33">
        <f t="shared" si="11"/>
        <v>0.0138888888888889</v>
      </c>
      <c r="H109" s="33">
        <f t="shared" si="12"/>
        <v>0.0277777777777778</v>
      </c>
      <c r="I109" s="33">
        <f t="shared" si="13"/>
        <v>0.0694444444444444</v>
      </c>
      <c r="J109" s="33">
        <f t="shared" si="14"/>
        <v>0.0555555555555556</v>
      </c>
      <c r="K109" s="33">
        <f t="shared" si="15"/>
        <v>0.0555555555555556</v>
      </c>
    </row>
    <row r="110" spans="3:11">
      <c r="C110" s="23"/>
      <c r="D110" s="24"/>
      <c r="E110" s="34">
        <f t="shared" ref="E110:L110" si="16">SUM(E102:E109)</f>
        <v>1</v>
      </c>
      <c r="F110" s="34">
        <f t="shared" si="16"/>
        <v>1</v>
      </c>
      <c r="G110" s="34">
        <f t="shared" si="16"/>
        <v>1</v>
      </c>
      <c r="H110" s="34">
        <f t="shared" si="16"/>
        <v>1</v>
      </c>
      <c r="I110" s="34">
        <f t="shared" si="16"/>
        <v>1</v>
      </c>
      <c r="J110" s="34">
        <f t="shared" si="16"/>
        <v>1</v>
      </c>
      <c r="K110" s="34">
        <f t="shared" si="16"/>
        <v>1</v>
      </c>
    </row>
    <row r="111" ht="27.75" customHeight="1" spans="3:11">
      <c r="C111" s="30" t="s">
        <v>108</v>
      </c>
      <c r="D111" s="26"/>
      <c r="E111" s="35">
        <f t="shared" ref="E111:M111" si="17">(E110-E109)</f>
        <v>0.986111111111111</v>
      </c>
      <c r="F111" s="35">
        <f t="shared" si="17"/>
        <v>0.916666666666667</v>
      </c>
      <c r="G111" s="35">
        <f t="shared" si="17"/>
        <v>0.986111111111111</v>
      </c>
      <c r="H111" s="35">
        <f t="shared" si="17"/>
        <v>0.972222222222222</v>
      </c>
      <c r="I111" s="35">
        <f t="shared" si="17"/>
        <v>0.930555555555556</v>
      </c>
      <c r="J111" s="35">
        <f t="shared" si="17"/>
        <v>0.944444444444444</v>
      </c>
      <c r="K111" s="35">
        <f t="shared" si="17"/>
        <v>0.944444444444444</v>
      </c>
    </row>
  </sheetData>
  <mergeCells count="2">
    <mergeCell ref="A1:O1"/>
    <mergeCell ref="C99:J99"/>
  </mergeCells>
  <conditionalFormatting sqref="K2">
    <cfRule type="cellIs" dxfId="0" priority="174" operator="equal">
      <formula>0</formula>
    </cfRule>
  </conditionalFormatting>
  <conditionalFormatting sqref="I6">
    <cfRule type="cellIs" dxfId="1" priority="159" operator="equal">
      <formula>"FF"</formula>
    </cfRule>
  </conditionalFormatting>
  <conditionalFormatting sqref="J6">
    <cfRule type="cellIs" dxfId="1" priority="160" operator="equal">
      <formula>"FF"</formula>
    </cfRule>
  </conditionalFormatting>
  <conditionalFormatting sqref="J7">
    <cfRule type="cellIs" dxfId="1" priority="158" operator="equal">
      <formula>"FF"</formula>
    </cfRule>
  </conditionalFormatting>
  <conditionalFormatting sqref="I8">
    <cfRule type="cellIs" dxfId="1" priority="157" operator="equal">
      <formula>"FF"</formula>
    </cfRule>
  </conditionalFormatting>
  <conditionalFormatting sqref="I9">
    <cfRule type="cellIs" dxfId="1" priority="156" operator="equal">
      <formula>"FF"</formula>
    </cfRule>
  </conditionalFormatting>
  <conditionalFormatting sqref="J10">
    <cfRule type="cellIs" dxfId="1" priority="155" operator="equal">
      <formula>"FF"</formula>
    </cfRule>
  </conditionalFormatting>
  <conditionalFormatting sqref="I11">
    <cfRule type="cellIs" dxfId="1" priority="154" operator="equal">
      <formula>"FF"</formula>
    </cfRule>
  </conditionalFormatting>
  <conditionalFormatting sqref="I12">
    <cfRule type="cellIs" dxfId="1" priority="153" operator="equal">
      <formula>"FF"</formula>
    </cfRule>
  </conditionalFormatting>
  <conditionalFormatting sqref="J13">
    <cfRule type="cellIs" dxfId="1" priority="152" operator="equal">
      <formula>"FF"</formula>
    </cfRule>
  </conditionalFormatting>
  <conditionalFormatting sqref="J14">
    <cfRule type="cellIs" dxfId="1" priority="151" operator="equal">
      <formula>"FF"</formula>
    </cfRule>
  </conditionalFormatting>
  <conditionalFormatting sqref="J15">
    <cfRule type="cellIs" dxfId="1" priority="150" operator="equal">
      <formula>"FF"</formula>
    </cfRule>
  </conditionalFormatting>
  <conditionalFormatting sqref="I16">
    <cfRule type="cellIs" dxfId="1" priority="149" operator="equal">
      <formula>"FF"</formula>
    </cfRule>
  </conditionalFormatting>
  <conditionalFormatting sqref="J17">
    <cfRule type="cellIs" dxfId="1" priority="148" operator="equal">
      <formula>"FF"</formula>
    </cfRule>
  </conditionalFormatting>
  <conditionalFormatting sqref="I18">
    <cfRule type="cellIs" dxfId="1" priority="147" operator="equal">
      <formula>"FF"</formula>
    </cfRule>
  </conditionalFormatting>
  <conditionalFormatting sqref="I19">
    <cfRule type="cellIs" dxfId="1" priority="146" operator="equal">
      <formula>"FF"</formula>
    </cfRule>
  </conditionalFormatting>
  <conditionalFormatting sqref="J20">
    <cfRule type="cellIs" dxfId="1" priority="145" operator="equal">
      <formula>"FF"</formula>
    </cfRule>
  </conditionalFormatting>
  <conditionalFormatting sqref="J21">
    <cfRule type="cellIs" dxfId="1" priority="144" operator="equal">
      <formula>"FF"</formula>
    </cfRule>
  </conditionalFormatting>
  <conditionalFormatting sqref="I22">
    <cfRule type="cellIs" dxfId="1" priority="143" operator="equal">
      <formula>"FF"</formula>
    </cfRule>
  </conditionalFormatting>
  <conditionalFormatting sqref="J23">
    <cfRule type="cellIs" dxfId="1" priority="142" operator="equal">
      <formula>"FF"</formula>
    </cfRule>
  </conditionalFormatting>
  <conditionalFormatting sqref="I24">
    <cfRule type="cellIs" dxfId="1" priority="141" operator="equal">
      <formula>"FF"</formula>
    </cfRule>
  </conditionalFormatting>
  <conditionalFormatting sqref="J25">
    <cfRule type="cellIs" dxfId="1" priority="140" operator="equal">
      <formula>"FF"</formula>
    </cfRule>
  </conditionalFormatting>
  <conditionalFormatting sqref="J26">
    <cfRule type="cellIs" dxfId="1" priority="139" operator="equal">
      <formula>"FF"</formula>
    </cfRule>
  </conditionalFormatting>
  <conditionalFormatting sqref="J27">
    <cfRule type="cellIs" dxfId="1" priority="138" operator="equal">
      <formula>"FF"</formula>
    </cfRule>
  </conditionalFormatting>
  <conditionalFormatting sqref="I28">
    <cfRule type="cellIs" dxfId="1" priority="137" operator="equal">
      <formula>"FF"</formula>
    </cfRule>
  </conditionalFormatting>
  <conditionalFormatting sqref="I29">
    <cfRule type="cellIs" dxfId="1" priority="136" operator="equal">
      <formula>"FF"</formula>
    </cfRule>
  </conditionalFormatting>
  <conditionalFormatting sqref="J30">
    <cfRule type="cellIs" dxfId="1" priority="135" operator="equal">
      <formula>"FF"</formula>
    </cfRule>
  </conditionalFormatting>
  <conditionalFormatting sqref="I31">
    <cfRule type="cellIs" dxfId="1" priority="134" operator="equal">
      <formula>"FF"</formula>
    </cfRule>
  </conditionalFormatting>
  <conditionalFormatting sqref="J32">
    <cfRule type="cellIs" dxfId="1" priority="133" operator="equal">
      <formula>"FF"</formula>
    </cfRule>
  </conditionalFormatting>
  <conditionalFormatting sqref="J33">
    <cfRule type="cellIs" dxfId="1" priority="132" operator="equal">
      <formula>"FF"</formula>
    </cfRule>
  </conditionalFormatting>
  <conditionalFormatting sqref="J34">
    <cfRule type="cellIs" dxfId="1" priority="131" operator="equal">
      <formula>"FF"</formula>
    </cfRule>
  </conditionalFormatting>
  <conditionalFormatting sqref="J35">
    <cfRule type="cellIs" dxfId="1" priority="130" operator="equal">
      <formula>"FF"</formula>
    </cfRule>
  </conditionalFormatting>
  <conditionalFormatting sqref="J36">
    <cfRule type="cellIs" dxfId="1" priority="129" operator="equal">
      <formula>"FF"</formula>
    </cfRule>
  </conditionalFormatting>
  <conditionalFormatting sqref="I37">
    <cfRule type="cellIs" dxfId="1" priority="128" operator="equal">
      <formula>"FF"</formula>
    </cfRule>
  </conditionalFormatting>
  <conditionalFormatting sqref="J38">
    <cfRule type="cellIs" dxfId="1" priority="127" operator="equal">
      <formula>"FF"</formula>
    </cfRule>
  </conditionalFormatting>
  <conditionalFormatting sqref="J39">
    <cfRule type="cellIs" dxfId="1" priority="126" operator="equal">
      <formula>"FF"</formula>
    </cfRule>
  </conditionalFormatting>
  <conditionalFormatting sqref="J40">
    <cfRule type="cellIs" dxfId="1" priority="125" operator="equal">
      <formula>"FF"</formula>
    </cfRule>
  </conditionalFormatting>
  <conditionalFormatting sqref="J41">
    <cfRule type="cellIs" dxfId="1" priority="124" operator="equal">
      <formula>"FF"</formula>
    </cfRule>
  </conditionalFormatting>
  <conditionalFormatting sqref="J42">
    <cfRule type="cellIs" dxfId="1" priority="123" operator="equal">
      <formula>"FF"</formula>
    </cfRule>
  </conditionalFormatting>
  <conditionalFormatting sqref="I43">
    <cfRule type="cellIs" dxfId="1" priority="122" operator="equal">
      <formula>"FF"</formula>
    </cfRule>
  </conditionalFormatting>
  <conditionalFormatting sqref="I44">
    <cfRule type="cellIs" dxfId="1" priority="121" operator="equal">
      <formula>"FF"</formula>
    </cfRule>
  </conditionalFormatting>
  <conditionalFormatting sqref="J45">
    <cfRule type="cellIs" dxfId="1" priority="120" operator="equal">
      <formula>"FF"</formula>
    </cfRule>
  </conditionalFormatting>
  <conditionalFormatting sqref="J46">
    <cfRule type="cellIs" dxfId="1" priority="119" operator="equal">
      <formula>"FF"</formula>
    </cfRule>
  </conditionalFormatting>
  <conditionalFormatting sqref="J47">
    <cfRule type="cellIs" dxfId="1" priority="118" operator="equal">
      <formula>"FF"</formula>
    </cfRule>
  </conditionalFormatting>
  <conditionalFormatting sqref="I48">
    <cfRule type="cellIs" dxfId="1" priority="117" operator="equal">
      <formula>"FF"</formula>
    </cfRule>
  </conditionalFormatting>
  <conditionalFormatting sqref="J49">
    <cfRule type="cellIs" dxfId="1" priority="116" operator="equal">
      <formula>"FF"</formula>
    </cfRule>
  </conditionalFormatting>
  <conditionalFormatting sqref="J50">
    <cfRule type="cellIs" dxfId="1" priority="115" operator="equal">
      <formula>"FF"</formula>
    </cfRule>
  </conditionalFormatting>
  <conditionalFormatting sqref="J51">
    <cfRule type="cellIs" dxfId="1" priority="114" operator="equal">
      <formula>"FF"</formula>
    </cfRule>
  </conditionalFormatting>
  <conditionalFormatting sqref="J52">
    <cfRule type="cellIs" dxfId="1" priority="113" operator="equal">
      <formula>"FF"</formula>
    </cfRule>
  </conditionalFormatting>
  <conditionalFormatting sqref="J53">
    <cfRule type="cellIs" dxfId="1" priority="112" operator="equal">
      <formula>"FF"</formula>
    </cfRule>
  </conditionalFormatting>
  <conditionalFormatting sqref="J54">
    <cfRule type="cellIs" dxfId="1" priority="111" operator="equal">
      <formula>"FF"</formula>
    </cfRule>
  </conditionalFormatting>
  <conditionalFormatting sqref="J55">
    <cfRule type="cellIs" dxfId="1" priority="110" operator="equal">
      <formula>"FF"</formula>
    </cfRule>
  </conditionalFormatting>
  <conditionalFormatting sqref="J56">
    <cfRule type="cellIs" dxfId="1" priority="109" operator="equal">
      <formula>"FF"</formula>
    </cfRule>
  </conditionalFormatting>
  <conditionalFormatting sqref="I57">
    <cfRule type="cellIs" dxfId="1" priority="108" operator="equal">
      <formula>"FF"</formula>
    </cfRule>
  </conditionalFormatting>
  <conditionalFormatting sqref="I58">
    <cfRule type="cellIs" dxfId="1" priority="107" operator="equal">
      <formula>"FF"</formula>
    </cfRule>
  </conditionalFormatting>
  <conditionalFormatting sqref="I59">
    <cfRule type="cellIs" dxfId="1" priority="106" operator="equal">
      <formula>"FF"</formula>
    </cfRule>
  </conditionalFormatting>
  <conditionalFormatting sqref="I60">
    <cfRule type="cellIs" dxfId="1" priority="105" operator="equal">
      <formula>"FF"</formula>
    </cfRule>
  </conditionalFormatting>
  <conditionalFormatting sqref="I61">
    <cfRule type="cellIs" dxfId="1" priority="104" operator="equal">
      <formula>"FF"</formula>
    </cfRule>
  </conditionalFormatting>
  <conditionalFormatting sqref="I62">
    <cfRule type="cellIs" dxfId="1" priority="103" operator="equal">
      <formula>"FF"</formula>
    </cfRule>
  </conditionalFormatting>
  <conditionalFormatting sqref="I63">
    <cfRule type="cellIs" dxfId="1" priority="102" operator="equal">
      <formula>"FF"</formula>
    </cfRule>
  </conditionalFormatting>
  <conditionalFormatting sqref="I64">
    <cfRule type="cellIs" dxfId="1" priority="101" operator="equal">
      <formula>"FF"</formula>
    </cfRule>
  </conditionalFormatting>
  <conditionalFormatting sqref="I65">
    <cfRule type="cellIs" dxfId="1" priority="100" operator="equal">
      <formula>"FF"</formula>
    </cfRule>
  </conditionalFormatting>
  <conditionalFormatting sqref="I66">
    <cfRule type="cellIs" dxfId="1" priority="99" operator="equal">
      <formula>"FF"</formula>
    </cfRule>
  </conditionalFormatting>
  <conditionalFormatting sqref="I76">
    <cfRule type="cellIs" dxfId="1" priority="97" operator="equal">
      <formula>"FF"</formula>
    </cfRule>
  </conditionalFormatting>
  <conditionalFormatting sqref="I67:I75">
    <cfRule type="cellIs" dxfId="1" priority="98" operator="equal">
      <formula>"FF"</formula>
    </cfRule>
  </conditionalFormatting>
  <conditionalFormatting sqref="I3:J5 J28:J29 I38:I42 I32:I36 I30 J11:J12 J48 I49:I56 J57:J76 J22 I45:I47 I25:I27 I13:I15 J8:J9 I10 J37 D3:H76 I20:I21 I23 J24 J43:J44 J31 J16 I17 J18:J19">
    <cfRule type="cellIs" dxfId="1" priority="168" operator="equal">
      <formula>"FF"</formula>
    </cfRule>
  </conditionalFormatting>
  <printOptions horizontalCentered="1"/>
  <pageMargins left="0.236220472440945" right="0.236220472440945" top="0.354330708661417" bottom="0.748031496062992" header="0.31496062992126" footer="0.31496062992126"/>
  <pageSetup paperSize="9" scale="24" orientation="landscape" horizontalDpi="300" verticalDpi="300"/>
  <headerFooter/>
  <rowBreaks count="1" manualBreakCount="1">
    <brk id="1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neilsaxena</cp:lastModifiedBy>
  <dcterms:created xsi:type="dcterms:W3CDTF">2008-09-24T05:21:00Z</dcterms:created>
  <cp:lastPrinted>2022-02-25T04:59:00Z</cp:lastPrinted>
  <dcterms:modified xsi:type="dcterms:W3CDTF">2024-03-20T14:49:29Z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  <property fmtid="{D5CDD505-2E9C-101B-9397-08002B2CF9AE}" pid="3" name="ICV">
    <vt:lpwstr>3F5782A7326B4258AF8A6CD7B14D9024</vt:lpwstr>
  </property>
</Properties>
</file>