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zzshie/Downloads/"/>
    </mc:Choice>
  </mc:AlternateContent>
  <xr:revisionPtr revIDLastSave="0" documentId="8_{1FDD8A3E-0C15-E542-8C9F-1FDA5A714984}" xr6:coauthVersionLast="47" xr6:coauthVersionMax="47" xr10:uidLastSave="{00000000-0000-0000-0000-000000000000}"/>
  <bookViews>
    <workbookView xWindow="-38420" yWindow="-1900" windowWidth="38400" windowHeight="23500" xr2:uid="{00000000-000D-0000-FFFF-FFFF00000000}"/>
  </bookViews>
  <sheets>
    <sheet name="Outcomes vs Goals" sheetId="16" r:id="rId1"/>
    <sheet name="Outcomes Based on Goals" sheetId="14" r:id="rId2"/>
    <sheet name="Kickstarter" sheetId="1" r:id="rId3"/>
    <sheet name="Theater Outcome based on Launch" sheetId="12" r:id="rId4"/>
    <sheet name="Sub Category Outcome" sheetId="6" r:id="rId5"/>
    <sheet name="Parent Category Outcome" sheetId="5" r:id="rId6"/>
    <sheet name="Failed US Kickstarters" sheetId="10" r:id="rId7"/>
    <sheet name="Successful US Kickstarters" sheetId="9" r:id="rId8"/>
    <sheet name="Descriptive Statistics" sheetId="11" r:id="rId9"/>
  </sheets>
  <externalReferences>
    <externalReference r:id="rId10"/>
  </externalReferences>
  <definedNames>
    <definedName name="_xlnm._FilterDatabase" localSheetId="2" hidden="1">Kickstarter!$A$1:$U$4115</definedName>
  </definedNames>
  <calcPr calcId="191029"/>
  <pivotCaches>
    <pivotCache cacheId="59" r:id="rId11"/>
    <pivotCache cacheId="65" r:id="rId12"/>
    <pivotCache cacheId="69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4" l="1"/>
  <c r="E2" i="14" s="1"/>
  <c r="C2" i="14"/>
  <c r="D2" i="14"/>
  <c r="B3" i="14"/>
  <c r="C3" i="14"/>
  <c r="E3" i="14" s="1"/>
  <c r="D3" i="14"/>
  <c r="B4" i="14"/>
  <c r="C4" i="14"/>
  <c r="D4" i="14"/>
  <c r="B5" i="14"/>
  <c r="C5" i="14"/>
  <c r="E5" i="14" s="1"/>
  <c r="D5" i="14"/>
  <c r="B6" i="14"/>
  <c r="C6" i="14"/>
  <c r="D6" i="14"/>
  <c r="B7" i="14"/>
  <c r="C7" i="14"/>
  <c r="D7" i="14"/>
  <c r="B8" i="14"/>
  <c r="C8" i="14"/>
  <c r="D8" i="14"/>
  <c r="B9" i="14"/>
  <c r="C9" i="14"/>
  <c r="E9" i="14" s="1"/>
  <c r="D9" i="14"/>
  <c r="B10" i="14"/>
  <c r="C10" i="14"/>
  <c r="D10" i="14"/>
  <c r="B11" i="14"/>
  <c r="C11" i="14"/>
  <c r="D11" i="14"/>
  <c r="B12" i="14"/>
  <c r="E12" i="14" s="1"/>
  <c r="C12" i="14"/>
  <c r="D12" i="14"/>
  <c r="B13" i="14"/>
  <c r="C13" i="14"/>
  <c r="D13" i="14"/>
  <c r="E11" i="14" l="1"/>
  <c r="E7" i="14"/>
  <c r="E8" i="14"/>
  <c r="E4" i="14"/>
  <c r="H12" i="14"/>
  <c r="E10" i="14"/>
  <c r="E6" i="14"/>
  <c r="G11" i="14"/>
  <c r="H11" i="14"/>
  <c r="F11" i="14"/>
  <c r="G7" i="14"/>
  <c r="H7" i="14"/>
  <c r="F7" i="14"/>
  <c r="F12" i="14"/>
  <c r="G12" i="14"/>
  <c r="F9" i="14"/>
  <c r="G9" i="14"/>
  <c r="H9" i="14"/>
  <c r="H8" i="14"/>
  <c r="F8" i="14"/>
  <c r="G8" i="14"/>
  <c r="F5" i="14"/>
  <c r="G5" i="14"/>
  <c r="H5" i="14"/>
  <c r="H4" i="14"/>
  <c r="F4" i="14"/>
  <c r="G4" i="14"/>
  <c r="F10" i="14"/>
  <c r="G10" i="14"/>
  <c r="H10" i="14"/>
  <c r="F6" i="14"/>
  <c r="G6" i="14"/>
  <c r="H6" i="14"/>
  <c r="G3" i="14"/>
  <c r="H3" i="14"/>
  <c r="F3" i="14"/>
  <c r="F2" i="14"/>
  <c r="G2" i="14"/>
  <c r="H2" i="14"/>
  <c r="E13" i="14"/>
  <c r="F13" i="14" s="1"/>
  <c r="C15" i="11"/>
  <c r="C14" i="11"/>
  <c r="C13" i="11"/>
  <c r="B13" i="11"/>
  <c r="C12" i="11"/>
  <c r="B12" i="11"/>
  <c r="B15" i="11"/>
  <c r="B14" i="11"/>
  <c r="B5" i="11"/>
  <c r="B4" i="11"/>
  <c r="C7" i="11"/>
  <c r="C6" i="11"/>
  <c r="B6" i="11"/>
  <c r="C5" i="11"/>
  <c r="C4" i="11"/>
  <c r="B11" i="11"/>
  <c r="C10" i="11"/>
  <c r="C11" i="11"/>
  <c r="B10" i="11"/>
  <c r="B2" i="11"/>
  <c r="C3" i="11"/>
  <c r="B3" i="11"/>
  <c r="C2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2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14" l="1"/>
  <c r="H13" i="14"/>
  <c r="B7" i="11"/>
</calcChain>
</file>

<file path=xl/sharedStrings.xml><?xml version="1.0" encoding="utf-8"?>
<sst xmlns="http://schemas.openxmlformats.org/spreadsheetml/2006/main" count="38415" uniqueCount="8419">
  <si>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</si>
  <si>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</si>
  <si>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</si>
  <si>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</si>
  <si>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</si>
  <si>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</si>
  <si>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</si>
  <si>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</si>
  <si>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</si>
  <si>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</si>
  <si>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</si>
  <si>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</si>
  <si>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</si>
  <si>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</si>
  <si>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</si>
  <si>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</si>
  <si>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</si>
  <si>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</si>
  <si>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</si>
  <si>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</si>
  <si>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</si>
  <si>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</si>
  <si>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</si>
  <si>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</si>
  <si>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</si>
  <si>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</si>
  <si>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</si>
  <si>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</si>
  <si>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</si>
  <si>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</si>
  <si>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</si>
  <si>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</si>
  <si>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</si>
  <si>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</si>
  <si>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</si>
  <si>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</si>
  <si>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</si>
  <si>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</si>
  <si>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</si>
  <si>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</si>
  <si>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</si>
  <si>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</si>
  <si>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</si>
  <si>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</si>
  <si>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</si>
  <si>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</si>
  <si>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</si>
  <si>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</si>
  <si>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</si>
  <si>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</si>
  <si>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</si>
  <si>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</si>
  <si>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</si>
  <si>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</si>
  <si>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</si>
  <si>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</si>
  <si>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</si>
  <si>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</si>
  <si>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</si>
  <si>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</si>
  <si>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</si>
  <si>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</si>
  <si>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</si>
  <si>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</si>
  <si>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</si>
  <si>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</si>
  <si>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</si>
  <si>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</si>
  <si>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</si>
  <si>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</si>
  <si>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</si>
  <si>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</si>
  <si>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</si>
  <si>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</si>
  <si>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</si>
  <si>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</si>
  <si>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</si>
  <si>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</si>
  <si>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</si>
  <si>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</si>
  <si>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</si>
  <si>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</si>
  <si>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</si>
  <si>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</si>
  <si>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</si>
  <si>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</si>
  <si>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</si>
  <si>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</si>
  <si>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</si>
  <si>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</si>
  <si>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</si>
  <si>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</si>
  <si>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</si>
  <si>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</si>
  <si>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</si>
  <si>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</si>
  <si>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</si>
  <si>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</si>
  <si>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</si>
  <si>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</si>
  <si>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</si>
  <si>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</si>
  <si>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</si>
  <si>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</si>
  <si>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</si>
  <si>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</si>
  <si>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</si>
  <si>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</si>
  <si>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</si>
  <si>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</si>
  <si>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</si>
  <si>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</si>
  <si>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</si>
  <si>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</si>
  <si>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</si>
  <si>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</si>
  <si>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</si>
  <si>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</si>
  <si>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</si>
  <si>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</si>
  <si>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</si>
  <si>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</si>
  <si>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</si>
  <si>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</si>
  <si>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</si>
  <si>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</si>
  <si>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</si>
  <si>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</si>
  <si>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</si>
  <si>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</si>
  <si>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</si>
  <si>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</si>
  <si>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</si>
  <si>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</si>
  <si>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</si>
  <si>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</si>
  <si>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</si>
  <si>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</si>
  <si>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</si>
  <si>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</si>
  <si>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</si>
  <si>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</si>
  <si>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</si>
  <si>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</si>
  <si>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</si>
  <si>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</si>
  <si>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</si>
  <si>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</si>
  <si>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</si>
  <si>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</si>
  <si>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</si>
  <si>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</si>
  <si>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</si>
  <si>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</si>
  <si>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</si>
  <si>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</si>
  <si>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</si>
  <si>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</si>
  <si>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</si>
  <si>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</si>
  <si>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</si>
  <si>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</si>
  <si>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</si>
  <si>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</si>
  <si>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</si>
  <si>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</si>
  <si>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</si>
  <si>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</si>
  <si>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</si>
  <si>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</si>
  <si>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</si>
  <si>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</si>
  <si>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</si>
  <si>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</si>
  <si>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</si>
  <si>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</si>
  <si>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</si>
  <si>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</si>
  <si>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</si>
  <si>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</si>
  <si>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</si>
  <si>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</si>
  <si>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</si>
  <si>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</si>
  <si>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</si>
  <si>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</si>
  <si>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</si>
  <si>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</si>
  <si>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</si>
  <si>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</si>
  <si>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</si>
  <si>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</si>
  <si>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</si>
  <si>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</si>
  <si>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</si>
  <si>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</si>
  <si>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</si>
  <si>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</si>
  <si>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</si>
  <si>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</si>
  <si>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</si>
  <si>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</si>
  <si>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</si>
  <si>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</si>
  <si>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</si>
  <si>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</si>
  <si>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</si>
  <si>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</si>
  <si>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</si>
  <si>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</si>
  <si>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</si>
  <si>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</si>
  <si>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</si>
  <si>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</si>
  <si>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</si>
  <si>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</si>
  <si>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</si>
  <si>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</si>
  <si>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</si>
  <si>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</si>
  <si>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</si>
  <si>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</si>
  <si>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</si>
  <si>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</si>
  <si>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</si>
  <si>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</si>
  <si>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</si>
  <si>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</si>
  <si>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</si>
  <si>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</si>
  <si>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</si>
  <si>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</si>
  <si>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</si>
  <si>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</si>
  <si>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</si>
  <si>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</si>
  <si>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</si>
  <si>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</si>
  <si>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</si>
  <si>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</si>
  <si>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</si>
  <si>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</si>
  <si>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</si>
  <si>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</si>
  <si>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</si>
  <si>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</si>
  <si>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</si>
  <si>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</si>
  <si>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</si>
  <si>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</si>
  <si>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</si>
  <si>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</si>
  <si>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</si>
  <si>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</si>
  <si>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</si>
  <si>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</si>
  <si>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</si>
  <si>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</si>
  <si>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</si>
  <si>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</si>
  <si>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</si>
  <si>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</si>
  <si>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</si>
  <si>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</si>
  <si>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</si>
  <si>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</si>
  <si>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</si>
  <si>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</si>
  <si>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</si>
  <si>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</si>
  <si>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</si>
  <si>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</si>
  <si>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</si>
  <si>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</si>
  <si>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</si>
  <si>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</si>
  <si>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</si>
  <si>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</si>
  <si>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</si>
  <si>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</si>
  <si>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</si>
  <si>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</si>
  <si>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</si>
  <si>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</si>
  <si>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</si>
  <si>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</si>
  <si>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</si>
  <si>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</si>
  <si>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</si>
  <si>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</si>
  <si>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</si>
  <si>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</si>
  <si>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</si>
  <si>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</si>
  <si>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</si>
  <si>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</si>
  <si>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</si>
  <si>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</si>
  <si>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</si>
  <si>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</si>
  <si>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</si>
  <si>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</si>
  <si>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</si>
  <si>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</si>
  <si>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</si>
  <si>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</si>
  <si>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</si>
  <si>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</si>
  <si>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</si>
  <si>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</si>
  <si>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</si>
  <si>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</si>
  <si>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</si>
  <si>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</si>
  <si>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</si>
  <si>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</si>
  <si>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</si>
  <si>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</si>
  <si>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</si>
  <si>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</si>
  <si>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</si>
  <si>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</si>
  <si>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</si>
  <si>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</si>
  <si>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</si>
  <si>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</si>
  <si>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</si>
  <si>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</si>
  <si>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</si>
  <si>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</si>
  <si>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</si>
  <si>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</si>
  <si>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</si>
  <si>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</si>
  <si>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</si>
  <si>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</si>
  <si>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</si>
  <si>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</si>
  <si>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</si>
  <si>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</si>
  <si>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</si>
  <si>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</si>
  <si>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</si>
  <si>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</si>
  <si>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</si>
  <si>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</si>
  <si>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</si>
  <si>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</si>
  <si>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</si>
  <si>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</si>
  <si>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</si>
  <si>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</si>
  <si>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</si>
  <si>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</si>
  <si>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</si>
  <si>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</si>
  <si>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</si>
  <si>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</si>
  <si>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</si>
  <si>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</si>
  <si>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</si>
  <si>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</si>
  <si>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</si>
  <si>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</si>
  <si>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</si>
  <si>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</si>
  <si>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</si>
  <si>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</si>
  <si>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</si>
  <si>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</si>
  <si>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</si>
  <si>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</si>
  <si>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</si>
  <si>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</si>
  <si>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</si>
  <si>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</si>
  <si>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</si>
  <si>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</si>
  <si>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</si>
  <si>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</si>
  <si>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</si>
  <si>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</si>
  <si>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</si>
  <si>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</si>
  <si>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</si>
  <si>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</si>
  <si>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</si>
  <si>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</si>
  <si>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</si>
  <si>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</si>
  <si>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</si>
  <si>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</si>
  <si>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</si>
  <si>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</si>
  <si>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</si>
  <si>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</si>
  <si>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</si>
  <si>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</si>
  <si>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</si>
  <si>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</si>
  <si>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</si>
  <si>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</si>
  <si>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</si>
  <si>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</si>
  <si>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</si>
  <si>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</si>
  <si>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</si>
  <si>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</si>
  <si>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</si>
  <si>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</si>
  <si>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</si>
  <si>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</si>
  <si>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</si>
  <si>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</si>
  <si>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</si>
  <si>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</si>
  <si>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</si>
  <si>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</si>
  <si>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</si>
  <si>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</si>
  <si>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</si>
  <si>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</si>
  <si>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</si>
  <si>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</si>
  <si>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</si>
  <si>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</si>
  <si>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</si>
  <si>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</si>
  <si>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</si>
  <si>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</si>
  <si>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</si>
  <si>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</si>
  <si>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</si>
  <si>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</si>
  <si>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</si>
  <si>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</si>
  <si>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</si>
  <si>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</si>
  <si>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</si>
  <si>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</si>
  <si>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</si>
  <si>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</si>
  <si>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</si>
  <si>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</si>
  <si>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</si>
  <si>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</si>
  <si>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</si>
  <si>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</si>
  <si>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</si>
  <si>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</si>
  <si>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</si>
  <si>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</si>
  <si>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</si>
  <si>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</si>
  <si>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</si>
  <si>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</si>
  <si>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</si>
  <si>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</si>
  <si>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</si>
  <si>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</si>
  <si>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</si>
  <si>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</si>
  <si>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</si>
  <si>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</si>
  <si>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</si>
  <si>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</si>
  <si>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</si>
  <si>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</si>
  <si>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</si>
  <si>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</si>
  <si>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</si>
  <si>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</si>
  <si>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</si>
  <si>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</si>
  <si>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</si>
  <si>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</si>
  <si>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</si>
  <si>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</si>
  <si>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</si>
  <si>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</si>
  <si>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</si>
  <si>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</si>
  <si>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</si>
  <si>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</si>
  <si>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</si>
  <si>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</si>
  <si>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</si>
  <si>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</si>
  <si>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</si>
  <si>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</si>
  <si>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</si>
  <si>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</si>
  <si>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</si>
  <si>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</si>
  <si>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</si>
  <si>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</si>
  <si>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</si>
  <si>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</si>
  <si>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</si>
  <si>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</si>
  <si>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</si>
  <si>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</si>
  <si>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</si>
  <si>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</si>
  <si>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</si>
  <si>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</si>
  <si>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</si>
  <si>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</si>
  <si>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</si>
  <si>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</si>
  <si>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</si>
  <si>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</si>
  <si>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</si>
  <si>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</si>
  <si>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</si>
  <si>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</si>
  <si>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</si>
  <si>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</si>
  <si>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</si>
  <si>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</si>
  <si>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</si>
  <si>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</si>
  <si>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</si>
  <si>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</si>
  <si>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</si>
  <si>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</si>
  <si>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</si>
  <si>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</si>
  <si>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</si>
  <si>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</si>
  <si>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</si>
  <si>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</si>
  <si>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</si>
  <si>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</si>
  <si>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</si>
  <si>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</si>
  <si>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</si>
  <si>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</si>
  <si>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</si>
  <si>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</si>
  <si>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</si>
  <si>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</si>
  <si>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</si>
  <si>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</si>
  <si>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</si>
  <si>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</si>
  <si>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</si>
  <si>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</si>
  <si>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</si>
  <si>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</si>
  <si>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</si>
  <si>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</si>
  <si>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</si>
  <si>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</si>
  <si>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</si>
  <si>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</si>
  <si>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</si>
  <si>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</si>
  <si>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</si>
  <si>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</si>
  <si>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</si>
  <si>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</si>
  <si>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</si>
  <si>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</si>
  <si>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</si>
  <si>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</si>
  <si>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</si>
  <si>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</si>
  <si>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</si>
  <si>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</si>
  <si>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</si>
  <si>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</si>
  <si>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</si>
  <si>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</si>
  <si>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</si>
  <si>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</si>
  <si>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</si>
  <si>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</si>
  <si>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</si>
  <si>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</si>
  <si>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</si>
  <si>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</si>
  <si>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</si>
  <si>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</si>
  <si>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</si>
  <si>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</si>
  <si>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</si>
  <si>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</si>
  <si>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</si>
  <si>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</si>
  <si>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</si>
  <si>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</si>
  <si>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</si>
  <si>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</si>
  <si>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</si>
  <si>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</si>
  <si>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</si>
  <si>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</si>
  <si>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</si>
  <si>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</si>
  <si>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</si>
  <si>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</si>
  <si>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</si>
  <si>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</si>
  <si>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</si>
  <si>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</si>
  <si>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</si>
  <si>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</si>
  <si>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</si>
  <si>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</si>
  <si>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</si>
  <si>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</si>
  <si>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</si>
  <si>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</si>
  <si>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</si>
  <si>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</si>
  <si>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</si>
  <si>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</si>
  <si>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</si>
  <si>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</si>
  <si>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</si>
  <si>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</si>
  <si>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</si>
  <si>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</si>
  <si>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</si>
  <si>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</si>
  <si>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</si>
  <si>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</si>
  <si>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</si>
  <si>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</si>
  <si>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</si>
  <si>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</si>
  <si>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</si>
  <si>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</si>
  <si>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</si>
  <si>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</si>
  <si>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</si>
  <si>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</si>
  <si>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</si>
  <si>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</si>
  <si>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</si>
  <si>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</si>
  <si>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</si>
  <si>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</si>
  <si>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</si>
  <si>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</si>
  <si>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</si>
  <si>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</si>
  <si>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</si>
  <si>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</si>
  <si>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</si>
  <si>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</si>
  <si>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</si>
  <si>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</si>
  <si>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</si>
  <si>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</si>
  <si>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</si>
  <si>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</si>
  <si>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</si>
  <si>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</si>
  <si>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</si>
  <si>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</si>
  <si>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</si>
  <si>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</si>
  <si>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</si>
  <si>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</si>
  <si>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</si>
  <si>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</si>
  <si>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</si>
  <si>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</si>
  <si>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</si>
  <si>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</si>
  <si>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</si>
  <si>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</si>
  <si>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</si>
  <si>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</si>
  <si>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</si>
  <si>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</si>
  <si>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</si>
  <si>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</si>
  <si>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</si>
  <si>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</si>
  <si>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</si>
  <si>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</si>
  <si>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</si>
  <si>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</si>
  <si>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</si>
  <si>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</si>
  <si>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</si>
  <si>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</si>
  <si>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</si>
  <si>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</si>
  <si>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</si>
  <si>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</si>
  <si>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</si>
  <si>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</si>
  <si>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</si>
  <si>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</si>
  <si>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</si>
  <si>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</si>
  <si>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</si>
  <si>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</si>
  <si>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</si>
  <si>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</si>
  <si>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</si>
  <si>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</si>
  <si>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</si>
  <si>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</si>
  <si>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</si>
  <si>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</si>
  <si>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</si>
  <si>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</si>
  <si>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</si>
  <si>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</si>
  <si>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</si>
  <si>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</si>
  <si>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</si>
  <si>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</si>
  <si>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</si>
  <si>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</si>
  <si>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</si>
  <si>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</si>
  <si>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</si>
  <si>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</si>
  <si>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</si>
  <si>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</si>
  <si>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</si>
  <si>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</si>
  <si>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</si>
  <si>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</si>
  <si>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</si>
  <si>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</si>
  <si>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</si>
  <si>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</si>
  <si>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</si>
  <si>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</si>
  <si>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</si>
  <si>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</si>
  <si>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</si>
  <si>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</si>
  <si>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</si>
  <si>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</si>
  <si>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</si>
  <si>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</si>
  <si>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</si>
  <si>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</si>
  <si>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</si>
  <si>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</si>
  <si>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</si>
  <si>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</si>
  <si>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</si>
  <si>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</si>
  <si>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</si>
  <si>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</si>
  <si>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</si>
  <si>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</si>
  <si>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</si>
  <si>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</si>
  <si>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</si>
  <si>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</si>
  <si>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</si>
  <si>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</si>
  <si>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</si>
  <si>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</si>
  <si>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</si>
  <si>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</si>
  <si>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</si>
  <si>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</si>
  <si>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</si>
  <si>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</si>
  <si>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</si>
  <si>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</si>
  <si>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</si>
  <si>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</si>
  <si>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</si>
  <si>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</si>
  <si>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</si>
  <si>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</si>
  <si>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</si>
  <si>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</si>
  <si>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</si>
  <si>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</si>
  <si>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</si>
  <si>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</si>
  <si>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</si>
  <si>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</si>
  <si>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</si>
  <si>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</si>
  <si>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</si>
  <si>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</si>
  <si>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</si>
  <si>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</si>
  <si>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</si>
  <si>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</si>
  <si>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</si>
  <si>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</si>
  <si>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</si>
  <si>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</si>
  <si>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</si>
  <si>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</si>
  <si>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</si>
  <si>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</si>
  <si>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</si>
  <si>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</si>
  <si>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</si>
  <si>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</si>
  <si>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</si>
  <si>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</si>
  <si>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</si>
  <si>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</si>
  <si>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</si>
  <si>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</si>
  <si>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</si>
  <si>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</si>
  <si>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</si>
  <si>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</si>
  <si>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</si>
  <si>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</si>
  <si>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</si>
  <si>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</si>
  <si>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</si>
  <si>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</si>
  <si>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</si>
  <si>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</si>
  <si>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</si>
  <si>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</si>
  <si>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</si>
  <si>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</si>
  <si>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</si>
  <si>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</si>
  <si>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</si>
  <si>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</si>
  <si>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</si>
  <si>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</si>
  <si>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</si>
  <si>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</si>
  <si>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</si>
  <si>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</si>
  <si>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</si>
  <si>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</si>
  <si>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</si>
  <si>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</si>
  <si>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</si>
  <si>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</si>
  <si>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</si>
  <si>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</si>
  <si>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</si>
  <si>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</si>
  <si>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</si>
  <si>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</si>
  <si>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</si>
  <si>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</si>
  <si>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</si>
  <si>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</si>
  <si>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</si>
  <si>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</si>
  <si>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</si>
  <si>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</si>
  <si>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</si>
  <si>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</si>
  <si>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</si>
  <si>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</si>
  <si>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</si>
  <si>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</si>
  <si>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</si>
  <si>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</si>
  <si>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</si>
  <si>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</si>
  <si>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</si>
  <si>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</si>
  <si>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</si>
  <si>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</si>
  <si>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</si>
  <si>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</si>
  <si>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</si>
  <si>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</si>
  <si>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</si>
  <si>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</si>
  <si>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</si>
  <si>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</si>
  <si>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</si>
  <si>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</si>
  <si>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</si>
  <si>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</si>
  <si>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</si>
  <si>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</si>
  <si>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</si>
  <si>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</si>
  <si>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</si>
  <si>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</si>
  <si>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</si>
  <si>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</si>
  <si>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</si>
  <si>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</si>
  <si>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</si>
  <si>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</si>
  <si>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</si>
  <si>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</si>
  <si>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</si>
  <si>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</si>
  <si>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</si>
  <si>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</si>
  <si>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</si>
  <si>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</si>
  <si>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</si>
  <si>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</si>
  <si>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</si>
  <si>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</si>
  <si>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</si>
  <si>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</si>
  <si>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</si>
  <si>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</si>
  <si>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</si>
  <si>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</si>
  <si>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</si>
  <si>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</si>
  <si>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</si>
  <si>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</si>
  <si>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</si>
  <si>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</si>
  <si>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</si>
  <si>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</si>
  <si>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</si>
  <si>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</si>
  <si>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</si>
  <si>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</si>
  <si>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</si>
  <si>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</si>
  <si>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</si>
  <si>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</si>
  <si>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</si>
  <si>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</si>
  <si>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</si>
  <si>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</si>
  <si>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</si>
  <si>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</si>
  <si>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</si>
  <si>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</si>
  <si>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</si>
  <si>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</si>
  <si>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</si>
  <si>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</si>
  <si>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</si>
  <si>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</si>
  <si>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</si>
  <si>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</si>
  <si>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</si>
  <si>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</si>
  <si>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</si>
  <si>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</si>
  <si>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</si>
  <si>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</si>
  <si>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</si>
  <si>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</si>
  <si>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</si>
  <si>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</si>
  <si>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</si>
  <si>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</si>
  <si>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</si>
  <si>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</si>
  <si>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</si>
  <si>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</si>
  <si>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</si>
  <si>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</si>
  <si>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</si>
  <si>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</si>
  <si>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</si>
  <si>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</si>
  <si>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</si>
  <si>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</si>
  <si>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</si>
  <si>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</si>
  <si>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</si>
  <si>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</si>
  <si>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</si>
  <si>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</si>
  <si>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</si>
  <si>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</si>
  <si>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</si>
  <si>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</si>
  <si>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</si>
  <si>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</si>
  <si>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</si>
  <si>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</si>
  <si>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</si>
  <si>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</si>
  <si>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</si>
  <si>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</si>
  <si>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</si>
  <si>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</si>
  <si>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</si>
  <si>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</si>
  <si>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</si>
  <si>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</si>
  <si>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</si>
  <si>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</si>
  <si>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</si>
  <si>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</si>
  <si>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</si>
  <si>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</si>
  <si>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</si>
  <si>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</si>
  <si>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</si>
  <si>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</si>
  <si>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</si>
  <si>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</si>
  <si>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</si>
  <si>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</si>
  <si>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</si>
  <si>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</si>
  <si>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</si>
  <si>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</si>
  <si>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</si>
  <si>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</si>
  <si>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</si>
  <si>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</si>
  <si>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</si>
  <si>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</si>
  <si>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</si>
  <si>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</si>
  <si>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</si>
  <si>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</si>
  <si>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</si>
  <si>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</si>
  <si>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</si>
  <si>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</si>
  <si>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</si>
  <si>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</si>
  <si>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</si>
  <si>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</si>
  <si>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</si>
  <si>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</si>
  <si>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</si>
  <si>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</si>
  <si>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</si>
  <si>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</si>
  <si>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</si>
  <si>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</si>
  <si>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</si>
  <si>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</si>
  <si>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</si>
  <si>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</si>
  <si>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</si>
  <si>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</si>
  <si>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</si>
  <si>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</si>
  <si>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</si>
  <si>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</si>
  <si>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</si>
  <si>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</si>
  <si>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</si>
  <si>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</si>
  <si>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</si>
  <si>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</si>
  <si>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</si>
  <si>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</si>
  <si>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</si>
  <si>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</si>
  <si>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</si>
  <si>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</si>
  <si>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</si>
  <si>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</si>
  <si>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</si>
  <si>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</si>
  <si>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</si>
  <si>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</si>
  <si>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</si>
  <si>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</si>
  <si>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</si>
  <si>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</si>
  <si>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</si>
  <si>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</si>
  <si>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</si>
  <si>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</si>
  <si>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</si>
  <si>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</si>
  <si>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</si>
  <si>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</si>
  <si>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</si>
  <si>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</si>
  <si>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</si>
  <si>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</si>
  <si>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</si>
  <si>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</si>
  <si>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</si>
  <si>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</si>
  <si>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</si>
  <si>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</si>
  <si>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</si>
  <si>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</si>
  <si>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</si>
  <si>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</si>
  <si>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</si>
  <si>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</si>
  <si>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</si>
  <si>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</si>
  <si>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</si>
  <si>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</si>
  <si>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</si>
  <si>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</si>
  <si>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</si>
  <si>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</si>
  <si>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</si>
  <si>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</si>
  <si>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</si>
  <si>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</si>
  <si>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</si>
  <si>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</si>
  <si>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</si>
  <si>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</si>
  <si>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</si>
  <si>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</si>
  <si>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</si>
  <si>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</si>
  <si>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</si>
  <si>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</si>
  <si>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</si>
  <si>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</si>
  <si>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</si>
  <si>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</si>
  <si>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</si>
  <si>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</si>
  <si>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</si>
  <si>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</si>
  <si>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</si>
  <si>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</si>
  <si>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</si>
  <si>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</si>
  <si>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</si>
  <si>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</si>
  <si>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</si>
  <si>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</si>
  <si>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</si>
  <si>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</si>
  <si>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</si>
  <si>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</si>
  <si>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</si>
  <si>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</si>
  <si>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</si>
  <si>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</si>
  <si>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</si>
  <si>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</si>
  <si>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</si>
  <si>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</si>
  <si>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</si>
  <si>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</si>
  <si>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</si>
  <si>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</si>
  <si>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</si>
  <si>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</si>
  <si>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</si>
  <si>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</si>
  <si>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</si>
  <si>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</si>
  <si>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</si>
  <si>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</si>
  <si>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</si>
  <si>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</si>
  <si>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</si>
  <si>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</si>
  <si>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</si>
  <si>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</si>
  <si>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</si>
  <si>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</si>
  <si>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</si>
  <si>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</si>
  <si>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</si>
  <si>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</si>
  <si>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</si>
  <si>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</si>
  <si>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</si>
  <si>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</si>
  <si>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</si>
  <si>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</si>
  <si>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</si>
  <si>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</si>
  <si>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</si>
  <si>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</si>
  <si>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</si>
  <si>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</si>
  <si>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</si>
  <si>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</si>
  <si>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</si>
  <si>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</si>
  <si>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</si>
  <si>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</si>
  <si>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</si>
  <si>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</si>
  <si>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</si>
  <si>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</si>
  <si>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</si>
  <si>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</si>
  <si>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</si>
  <si>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</si>
  <si>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</si>
  <si>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</si>
  <si>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</si>
  <si>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</si>
  <si>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</si>
  <si>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</si>
  <si>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</si>
  <si>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</si>
  <si>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</si>
  <si>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</si>
  <si>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</si>
  <si>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</si>
  <si>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</si>
  <si>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</si>
  <si>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</si>
  <si>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</si>
  <si>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</si>
  <si>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</si>
  <si>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</si>
  <si>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</si>
  <si>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</si>
  <si>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</si>
  <si>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</si>
  <si>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</si>
  <si>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</si>
  <si>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</si>
  <si>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</si>
  <si>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</si>
  <si>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</si>
  <si>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</si>
  <si>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</si>
  <si>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</si>
  <si>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</si>
  <si>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</si>
  <si>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</si>
  <si>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</si>
  <si>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</si>
  <si>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</si>
  <si>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</si>
  <si>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</si>
  <si>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</si>
  <si>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</si>
  <si>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</si>
  <si>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</si>
  <si>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</si>
  <si>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</si>
  <si>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</si>
  <si>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</si>
  <si>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</si>
  <si>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</si>
  <si>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</si>
  <si>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</si>
  <si>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</si>
  <si>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</si>
  <si>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</si>
  <si>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</si>
  <si>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</si>
  <si>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</si>
  <si>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</si>
  <si>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</si>
  <si>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</si>
  <si>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</si>
  <si>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</si>
  <si>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</si>
  <si>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</si>
  <si>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</si>
  <si>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</si>
  <si>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</si>
  <si>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</si>
  <si>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</si>
  <si>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</si>
  <si>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</si>
  <si>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</si>
  <si>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</si>
  <si>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</si>
  <si>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</si>
  <si>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</si>
  <si>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</si>
  <si>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</si>
  <si>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</si>
  <si>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</si>
  <si>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</si>
  <si>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</si>
  <si>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</si>
  <si>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</si>
  <si>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</si>
  <si>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</si>
  <si>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</si>
  <si>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</si>
  <si>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</si>
  <si>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</si>
  <si>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</si>
  <si>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</si>
  <si>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</si>
  <si>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</si>
  <si>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</si>
  <si>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</si>
  <si>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</si>
  <si>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</si>
  <si>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</si>
  <si>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</si>
  <si>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</si>
  <si>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</si>
  <si>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</si>
  <si>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</si>
  <si>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</si>
  <si>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</si>
  <si>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</si>
  <si>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</si>
  <si>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</si>
  <si>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</si>
  <si>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</si>
  <si>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</si>
  <si>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</si>
  <si>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</si>
  <si>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</si>
  <si>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</si>
  <si>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</si>
  <si>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</si>
  <si>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</si>
  <si>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</si>
  <si>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</si>
  <si>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</si>
  <si>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</si>
  <si>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</si>
  <si>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</si>
  <si>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</si>
  <si>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</si>
  <si>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</si>
  <si>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</si>
  <si>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</si>
  <si>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</si>
  <si>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</si>
  <si>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</si>
  <si>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</si>
  <si>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</si>
  <si>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</si>
  <si>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</si>
  <si>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</si>
  <si>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</si>
  <si>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</si>
  <si>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</si>
  <si>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</si>
  <si>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</si>
  <si>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</si>
  <si>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</si>
  <si>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</si>
  <si>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</si>
  <si>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</si>
  <si>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</si>
  <si>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</si>
  <si>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</si>
  <si>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</si>
  <si>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</si>
  <si>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</si>
  <si>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</si>
  <si>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</si>
  <si>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</si>
  <si>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</si>
  <si>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</si>
  <si>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</si>
  <si>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</si>
  <si>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</si>
  <si>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</si>
  <si>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</si>
  <si>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</si>
  <si>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</si>
  <si>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</si>
  <si>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</si>
  <si>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</si>
  <si>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</si>
  <si>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</si>
  <si>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</si>
  <si>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</si>
  <si>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</si>
  <si>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</si>
  <si>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</si>
  <si>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</si>
  <si>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</si>
  <si>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</si>
  <si>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</si>
  <si>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</si>
  <si>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</si>
  <si>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</si>
  <si>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</si>
  <si>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</si>
  <si>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</si>
  <si>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</si>
  <si>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</si>
  <si>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</si>
  <si>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</si>
  <si>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</si>
  <si>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</si>
  <si>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</si>
  <si>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</si>
  <si>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</si>
  <si>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</si>
  <si>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</si>
  <si>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</si>
  <si>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</si>
  <si>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</si>
  <si>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</si>
  <si>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</si>
  <si>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</si>
  <si>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</si>
  <si>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</si>
  <si>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</si>
  <si>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</si>
  <si>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</si>
  <si>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</si>
  <si>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</si>
  <si>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</si>
  <si>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</si>
  <si>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</si>
  <si>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</si>
  <si>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</si>
  <si>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</si>
  <si>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</si>
  <si>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</si>
  <si>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</si>
  <si>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</si>
  <si>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</si>
  <si>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</si>
  <si>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</si>
  <si>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</si>
  <si>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</si>
  <si>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</si>
  <si>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</si>
  <si>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</si>
  <si>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</si>
  <si>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</si>
  <si>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</si>
  <si>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</si>
  <si>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</si>
  <si>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</si>
  <si>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</si>
  <si>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</si>
  <si>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</si>
  <si>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</si>
  <si>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</si>
  <si>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</si>
  <si>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</si>
  <si>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</si>
  <si>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</si>
  <si>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</si>
  <si>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</si>
  <si>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</si>
  <si>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</si>
  <si>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</si>
  <si>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</si>
  <si>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</si>
  <si>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</si>
  <si>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</si>
  <si>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</si>
  <si>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</si>
  <si>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</si>
  <si>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</si>
  <si>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</si>
  <si>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</si>
  <si>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</si>
  <si>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</si>
  <si>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</si>
  <si>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</si>
  <si>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</si>
  <si>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</si>
  <si>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</si>
  <si>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</si>
  <si>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</si>
  <si>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</si>
  <si>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</si>
  <si>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</si>
  <si>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</si>
  <si>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</si>
  <si>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</si>
  <si>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</si>
  <si>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</si>
  <si>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</si>
  <si>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</si>
  <si>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</si>
  <si>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</si>
  <si>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</si>
  <si>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</si>
  <si>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</si>
  <si>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</si>
  <si>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</si>
  <si>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</si>
  <si>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</si>
  <si>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</si>
  <si>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</si>
  <si>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</si>
  <si>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</si>
  <si>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</si>
  <si>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</si>
  <si>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</si>
  <si>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</si>
  <si>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</si>
  <si>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</si>
  <si>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</si>
  <si>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</si>
  <si>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</si>
  <si>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</si>
  <si>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</si>
  <si>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</si>
  <si>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</si>
  <si>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</si>
  <si>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</si>
  <si>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</si>
  <si>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</si>
  <si>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</si>
  <si>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</si>
  <si>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</si>
  <si>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</si>
  <si>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</si>
  <si>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</si>
  <si>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</si>
  <si>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</si>
  <si>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</si>
  <si>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</si>
  <si>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</si>
  <si>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</si>
  <si>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</si>
  <si>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</si>
  <si>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</si>
  <si>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</si>
  <si>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</si>
  <si>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</si>
  <si>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</si>
  <si>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</si>
  <si>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</si>
  <si>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</si>
  <si>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</si>
  <si>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</si>
  <si>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</si>
  <si>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</si>
  <si>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</si>
  <si>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</si>
  <si>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</si>
  <si>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</si>
  <si>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</si>
  <si>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</si>
  <si>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</si>
  <si>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</si>
  <si>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</si>
  <si>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</si>
  <si>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</si>
  <si>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</si>
  <si>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</si>
  <si>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</si>
  <si>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</si>
  <si>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</si>
  <si>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</si>
  <si>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</si>
  <si>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</si>
  <si>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</si>
  <si>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</si>
  <si>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</si>
  <si>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</si>
  <si>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</si>
  <si>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</si>
  <si>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</si>
  <si>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</si>
  <si>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</si>
  <si>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</si>
  <si>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</si>
  <si>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</si>
  <si>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</si>
  <si>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</si>
  <si>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</si>
  <si>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</si>
  <si>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</si>
  <si>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</si>
  <si>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</si>
  <si>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</si>
  <si>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</si>
  <si>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</si>
  <si>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</si>
  <si>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</si>
  <si>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</si>
  <si>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</si>
  <si>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</si>
  <si>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</si>
  <si>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</si>
  <si>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</si>
  <si>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</si>
  <si>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</si>
  <si>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</si>
  <si>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</si>
  <si>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</si>
  <si>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</si>
  <si>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</si>
  <si>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</si>
  <si>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</si>
  <si>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</si>
  <si>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</si>
  <si>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</si>
  <si>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</si>
  <si>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</si>
  <si>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</si>
  <si>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</si>
  <si>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</si>
  <si>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</si>
  <si>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</si>
  <si>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</si>
  <si>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</si>
  <si>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</si>
  <si>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</si>
  <si>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</si>
  <si>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</si>
  <si>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</si>
  <si>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</si>
  <si>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</si>
  <si>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</si>
  <si>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</si>
  <si>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</si>
  <si>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</si>
  <si>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</si>
  <si>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</si>
  <si>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</si>
  <si>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</si>
  <si>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</si>
  <si>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</si>
  <si>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</si>
  <si>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</si>
  <si>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</si>
  <si>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</si>
  <si>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</si>
  <si>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</si>
  <si>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</si>
  <si>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</si>
  <si>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</si>
  <si>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</si>
  <si>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</si>
  <si>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</si>
  <si>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</si>
  <si>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</si>
  <si>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</si>
  <si>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</si>
  <si>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</si>
  <si>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</si>
  <si>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</si>
  <si>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</si>
  <si>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</si>
  <si>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</si>
  <si>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</si>
  <si>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</si>
  <si>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</si>
  <si>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</si>
  <si>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</si>
  <si>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</si>
  <si>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</si>
  <si>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</si>
  <si>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</si>
  <si>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</si>
  <si>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</si>
  <si>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</si>
  <si>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</si>
  <si>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</si>
  <si>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</si>
  <si>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</si>
  <si>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</si>
  <si>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</si>
  <si>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</si>
  <si>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</si>
  <si>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</si>
  <si>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</si>
  <si>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</si>
  <si>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</si>
  <si>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</si>
  <si>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</si>
  <si>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</si>
  <si>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</si>
  <si>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</si>
  <si>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</si>
  <si>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</si>
  <si>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</si>
  <si>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</si>
  <si>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</si>
  <si>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</si>
  <si>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</si>
  <si>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</si>
  <si>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</si>
  <si>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</si>
  <si>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</si>
  <si>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</si>
  <si>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</si>
  <si>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</si>
  <si>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</si>
  <si>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</si>
  <si>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</si>
  <si>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</si>
  <si>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</si>
  <si>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</si>
  <si>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</si>
  <si>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</si>
  <si>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</si>
  <si>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</si>
  <si>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</si>
  <si>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</si>
  <si>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</si>
  <si>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</si>
  <si>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</si>
  <si>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</si>
  <si>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</si>
  <si>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</si>
  <si>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</si>
  <si>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</si>
  <si>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</si>
  <si>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</si>
  <si>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</si>
  <si>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</si>
  <si>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</si>
  <si>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</si>
  <si>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</si>
  <si>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</si>
  <si>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</si>
  <si>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</si>
  <si>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</si>
  <si>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</si>
  <si>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</si>
  <si>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</si>
  <si>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</si>
  <si>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</si>
  <si>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</si>
  <si>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</si>
  <si>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</si>
  <si>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</si>
  <si>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</si>
  <si>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</si>
  <si>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</si>
  <si>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</si>
  <si>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</si>
  <si>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</si>
  <si>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</si>
  <si>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</si>
  <si>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</si>
  <si>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</si>
  <si>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</si>
  <si>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</si>
  <si>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</si>
  <si>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</si>
  <si>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</si>
  <si>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</si>
  <si>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</si>
  <si>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</si>
  <si>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</si>
  <si>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</si>
  <si>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</si>
  <si>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</si>
  <si>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</si>
  <si>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</si>
  <si>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</si>
  <si>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</si>
  <si>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</si>
  <si>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</si>
  <si>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</si>
  <si>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</si>
  <si>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</si>
  <si>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</si>
  <si>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</si>
  <si>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</si>
  <si>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</si>
  <si>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</si>
  <si>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</si>
  <si>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</si>
  <si>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</si>
  <si>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</si>
  <si>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</si>
  <si>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</si>
  <si>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</si>
  <si>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</si>
  <si>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</si>
  <si>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</si>
  <si>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</si>
  <si>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</si>
  <si>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</si>
  <si>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</si>
  <si>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</si>
  <si>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</si>
  <si>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</si>
  <si>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</si>
  <si>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</si>
  <si>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</si>
  <si>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</si>
  <si>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</si>
  <si>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</si>
  <si>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</si>
  <si>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</si>
  <si>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</si>
  <si>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</si>
  <si>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</si>
  <si>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</si>
  <si>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</si>
  <si>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</si>
  <si>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</si>
  <si>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</si>
  <si>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</si>
  <si>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</si>
  <si>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</si>
  <si>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</si>
  <si>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</si>
  <si>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</si>
  <si>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</si>
  <si>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</si>
  <si>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</si>
  <si>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</si>
  <si>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</si>
  <si>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</si>
  <si>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</si>
  <si>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</si>
  <si>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</si>
  <si>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</si>
  <si>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</si>
  <si>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</si>
  <si>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</si>
  <si>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</si>
  <si>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</si>
  <si>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</si>
  <si>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</si>
  <si>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</si>
  <si>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</si>
  <si>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</si>
  <si>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</si>
  <si>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</si>
  <si>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</si>
  <si>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</si>
  <si>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</si>
  <si>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</si>
  <si>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</si>
  <si>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</si>
  <si>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</si>
  <si>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</si>
  <si>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</si>
  <si>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</si>
  <si>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</si>
  <si>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</si>
  <si>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</si>
  <si>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</si>
  <si>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</si>
  <si>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</si>
  <si>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</si>
  <si>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</si>
  <si>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</si>
  <si>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</si>
  <si>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</si>
  <si>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</si>
  <si>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</si>
  <si>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</si>
  <si>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</si>
  <si>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</si>
  <si>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</si>
  <si>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</si>
  <si>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</si>
  <si>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</si>
  <si>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</si>
  <si>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</si>
  <si>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</si>
  <si>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</si>
  <si>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</si>
  <si>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</si>
  <si>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</si>
  <si>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</si>
  <si>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</si>
  <si>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</si>
  <si>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</si>
  <si>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</si>
  <si>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</si>
  <si>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</si>
  <si>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</si>
  <si>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</si>
  <si>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</si>
  <si>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</si>
  <si>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</si>
  <si>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</si>
  <si>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</si>
  <si>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</si>
  <si>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</si>
  <si>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</si>
  <si>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</si>
  <si>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</si>
  <si>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</si>
  <si>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</si>
  <si>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</si>
  <si>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</si>
  <si>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</si>
  <si>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</si>
  <si>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</si>
  <si>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</si>
  <si>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</si>
  <si>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</si>
  <si>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</si>
  <si>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</si>
  <si>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</si>
  <si>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</si>
  <si>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</si>
  <si>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</si>
  <si>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</si>
  <si>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</si>
  <si>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</si>
  <si>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</si>
  <si>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</si>
  <si>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</si>
  <si>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</si>
  <si>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</si>
  <si>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</si>
  <si>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</si>
  <si>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</si>
  <si>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</si>
  <si>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</si>
  <si>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</si>
  <si>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</si>
  <si>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</si>
  <si>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</si>
  <si>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</si>
  <si>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</si>
  <si>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</si>
  <si>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</si>
  <si>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</si>
  <si>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</si>
  <si>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</si>
  <si>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</si>
  <si>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</si>
  <si>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</si>
  <si>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</si>
  <si>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</si>
  <si>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</si>
  <si>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</si>
  <si>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</si>
  <si>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</si>
  <si>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</si>
  <si>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</si>
  <si>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</si>
  <si>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</si>
  <si>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</si>
  <si>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</si>
  <si>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</si>
  <si>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</si>
  <si>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</si>
  <si>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</si>
  <si>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</si>
  <si>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</si>
  <si>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</si>
  <si>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</si>
  <si>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</si>
  <si>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</si>
  <si>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</si>
  <si>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</si>
  <si>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</si>
  <si>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</si>
  <si>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</si>
  <si>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</si>
  <si>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</si>
  <si>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</si>
  <si>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</si>
  <si>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</si>
  <si>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</si>
  <si>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</si>
  <si>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</si>
  <si>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</si>
  <si>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</si>
  <si>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</si>
  <si>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</si>
  <si>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</si>
  <si>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</si>
  <si>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</si>
  <si>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</si>
  <si>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</si>
  <si>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</si>
  <si>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</si>
  <si>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</si>
  <si>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</si>
  <si>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</si>
  <si>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</si>
  <si>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</si>
  <si>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</si>
  <si>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</si>
  <si>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</si>
  <si>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</si>
  <si>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</si>
  <si>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</si>
  <si>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</si>
  <si>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</si>
  <si>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</si>
  <si>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</si>
  <si>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</si>
  <si>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</si>
  <si>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</si>
  <si>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</si>
  <si>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</si>
  <si>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</si>
  <si>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</si>
  <si>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</si>
  <si>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</si>
  <si>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</si>
  <si>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</si>
  <si>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</si>
  <si>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</si>
  <si>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</si>
  <si>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</si>
  <si>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</si>
  <si>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</si>
  <si>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</si>
  <si>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</si>
  <si>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</si>
  <si>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</si>
  <si>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</si>
  <si>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</si>
  <si>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</si>
  <si>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</si>
  <si>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</si>
  <si>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</si>
  <si>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</si>
  <si>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</si>
  <si>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</si>
  <si>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</si>
  <si>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</si>
  <si>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</si>
  <si>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</si>
  <si>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</si>
  <si>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</si>
  <si>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</si>
  <si>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</si>
  <si>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</si>
  <si>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</si>
  <si>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</si>
  <si>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</si>
  <si>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</si>
  <si>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</si>
  <si>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</si>
  <si>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</si>
  <si>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</si>
  <si>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</si>
  <si>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</si>
  <si>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</si>
  <si>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</si>
  <si>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</si>
  <si>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</si>
  <si>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</si>
  <si>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</si>
  <si>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</si>
  <si>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</si>
  <si>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</si>
  <si>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</si>
  <si>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</si>
  <si>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</si>
  <si>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</si>
  <si>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</si>
  <si>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</si>
  <si>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</si>
  <si>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</si>
  <si>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</si>
  <si>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</si>
  <si>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</si>
  <si>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</si>
  <si>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</si>
  <si>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</si>
  <si>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</si>
  <si>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</si>
  <si>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</si>
  <si>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</si>
  <si>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</si>
  <si>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</si>
  <si>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</si>
  <si>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</si>
  <si>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</si>
  <si>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</si>
  <si>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</si>
  <si>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</si>
  <si>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</si>
  <si>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</si>
  <si>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</si>
  <si>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</si>
  <si>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</si>
  <si>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</si>
  <si>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</si>
  <si>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</si>
  <si>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</si>
  <si>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</si>
  <si>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</si>
  <si>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</si>
  <si>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</si>
  <si>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</si>
  <si>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</si>
  <si>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</si>
  <si>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</si>
  <si>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</si>
  <si>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</si>
  <si>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</si>
  <si>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</si>
  <si>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</si>
  <si>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</si>
  <si>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</si>
  <si>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</si>
  <si>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</si>
  <si>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</si>
  <si>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</si>
  <si>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</si>
  <si>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</si>
  <si>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</si>
  <si>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</si>
  <si>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</si>
  <si>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</si>
  <si>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</si>
  <si>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</si>
  <si>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</si>
  <si>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</si>
  <si>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</si>
  <si>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</si>
  <si>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</si>
  <si>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</si>
  <si>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</si>
  <si>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</si>
  <si>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</si>
  <si>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</si>
  <si>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</si>
  <si>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</si>
  <si>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</si>
  <si>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</si>
  <si>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</si>
  <si>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</si>
  <si>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</si>
  <si>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</si>
  <si>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</si>
  <si>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</si>
  <si>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</si>
  <si>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</si>
  <si>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</si>
  <si>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</si>
  <si>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</si>
  <si>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</si>
  <si>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</si>
  <si>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</si>
  <si>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</si>
  <si>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</si>
  <si>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</si>
  <si>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</si>
  <si>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</si>
  <si>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</si>
  <si>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</si>
  <si>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</si>
  <si>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</si>
  <si>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</si>
  <si>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</si>
  <si>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</si>
  <si>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</si>
  <si>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</si>
  <si>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</si>
  <si>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</si>
  <si>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</si>
  <si>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</si>
  <si>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</si>
  <si>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</si>
  <si>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</si>
  <si>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</si>
  <si>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</si>
  <si>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</si>
  <si>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</si>
  <si>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</si>
  <si>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</si>
  <si>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</si>
  <si>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</si>
  <si>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</si>
  <si>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</si>
  <si>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</si>
  <si>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</si>
  <si>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</si>
  <si>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</si>
  <si>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</si>
  <si>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</si>
  <si>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</si>
  <si>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</si>
  <si>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</si>
  <si>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</si>
  <si>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</si>
  <si>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</si>
  <si>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</si>
  <si>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</si>
  <si>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</si>
  <si>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</si>
  <si>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</si>
  <si>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</si>
  <si>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</si>
  <si>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</si>
  <si>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</si>
  <si>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</si>
  <si>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</si>
  <si>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</si>
  <si>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</si>
  <si>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</si>
  <si>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</si>
  <si>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</si>
  <si>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</si>
  <si>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</si>
  <si>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</si>
  <si>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</si>
  <si>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</si>
  <si>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</si>
  <si>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</si>
  <si>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</si>
  <si>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</si>
  <si>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</si>
  <si>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</si>
  <si>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</si>
  <si>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</si>
  <si>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</si>
  <si>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</si>
  <si>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</si>
  <si>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</si>
  <si>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</si>
  <si>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</si>
  <si>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</si>
  <si>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</si>
  <si>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</si>
  <si>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</si>
  <si>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</si>
  <si>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</si>
  <si>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</si>
  <si>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</si>
  <si>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</si>
  <si>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</si>
  <si>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</si>
  <si>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</si>
  <si>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</si>
  <si>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</si>
  <si>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</si>
  <si>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</si>
  <si>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</si>
  <si>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</si>
  <si>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</si>
  <si>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</si>
  <si>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</si>
  <si>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</si>
  <si>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</si>
  <si>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</si>
  <si>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</si>
  <si>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</si>
  <si>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</si>
  <si>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</si>
  <si>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</si>
  <si>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</si>
  <si>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</si>
  <si>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</si>
  <si>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</si>
  <si>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</si>
  <si>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</si>
  <si>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</si>
  <si>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</si>
  <si>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</si>
  <si>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</si>
  <si>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</si>
  <si>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</si>
  <si>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</si>
  <si>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</si>
  <si>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</si>
  <si>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</si>
  <si>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</si>
  <si>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</si>
  <si>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</si>
  <si>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</si>
  <si>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</si>
  <si>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</si>
  <si>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</si>
  <si>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</si>
  <si>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</si>
  <si>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</si>
  <si>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</si>
  <si>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</si>
  <si>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</si>
  <si>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</si>
  <si>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</si>
  <si>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</si>
  <si>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</si>
  <si>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</si>
  <si>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</si>
  <si>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</si>
  <si>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</si>
  <si>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</si>
  <si>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</si>
  <si>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</si>
  <si>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</si>
  <si>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</si>
  <si>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</si>
  <si>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</si>
  <si>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</si>
  <si>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</si>
  <si>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</si>
  <si>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</si>
  <si>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</si>
  <si>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</si>
  <si>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</si>
  <si>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</si>
  <si>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</si>
  <si>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</si>
  <si>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</si>
  <si>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</si>
  <si>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</si>
  <si>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</si>
  <si>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</si>
  <si>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</si>
  <si>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</si>
  <si>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</si>
  <si>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</si>
  <si>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</si>
  <si>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</si>
  <si>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</si>
  <si>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</si>
  <si>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</si>
  <si>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</si>
  <si>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</si>
  <si>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</si>
  <si>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</si>
  <si>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</si>
  <si>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</si>
  <si>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</si>
  <si>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</si>
  <si>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</si>
  <si>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</si>
  <si>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</si>
  <si>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</si>
  <si>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</si>
  <si>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</si>
  <si>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</si>
  <si>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</si>
  <si>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</si>
  <si>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</si>
  <si>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</si>
  <si>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</si>
  <si>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</si>
  <si>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</si>
  <si>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</si>
  <si>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</si>
  <si>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</si>
  <si>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</si>
  <si>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</si>
  <si>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</si>
  <si>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</si>
  <si>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</si>
  <si>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</si>
  <si>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</si>
  <si>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</si>
  <si>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</si>
  <si>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</si>
  <si>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</si>
  <si>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</si>
  <si>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</si>
  <si>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</si>
  <si>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</si>
  <si>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</si>
  <si>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</si>
  <si>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</si>
  <si>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</si>
  <si>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</si>
  <si>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</si>
  <si>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</si>
  <si>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</si>
  <si>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</si>
  <si>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</si>
  <si>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</si>
  <si>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</si>
  <si>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</si>
  <si>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</si>
  <si>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</si>
  <si>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</si>
  <si>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</si>
  <si>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</si>
  <si>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</si>
  <si>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</si>
  <si>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</si>
  <si>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</si>
  <si>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</si>
  <si>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</si>
  <si>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</si>
  <si>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</si>
  <si>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</si>
  <si>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</si>
  <si>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</si>
  <si>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</si>
  <si>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</si>
  <si>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</si>
  <si>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</si>
  <si>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</si>
  <si>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</si>
  <si>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</si>
  <si>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</si>
  <si>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</si>
  <si>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</si>
  <si>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</si>
  <si>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</si>
  <si>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</si>
  <si>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</si>
  <si>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</si>
  <si>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</si>
  <si>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</si>
  <si>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</si>
  <si>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</si>
  <si>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</si>
  <si>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</si>
  <si>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</si>
  <si>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</si>
  <si>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</si>
  <si>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</si>
  <si>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</si>
  <si>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</si>
  <si>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</si>
  <si>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</si>
  <si>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</si>
  <si>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</si>
  <si>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</si>
  <si>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</si>
  <si>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</si>
  <si>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</si>
  <si>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</si>
  <si>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</si>
  <si>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</si>
  <si>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</si>
  <si>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</si>
  <si>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</si>
  <si>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</si>
  <si>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</si>
  <si>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</si>
  <si>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</si>
  <si>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</si>
  <si>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</si>
  <si>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</si>
  <si>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</si>
  <si>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</si>
  <si>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</si>
  <si>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</si>
  <si>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</si>
  <si>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</si>
  <si>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</si>
  <si>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</si>
  <si>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</si>
  <si>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</si>
  <si>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</si>
  <si>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</si>
  <si>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</si>
  <si>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</si>
  <si>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</si>
  <si>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</si>
  <si>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</si>
  <si>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</si>
  <si>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</si>
  <si>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</si>
  <si>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</si>
  <si>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</si>
  <si>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</si>
  <si>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</si>
  <si>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</si>
  <si>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</si>
  <si>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</si>
  <si>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</si>
  <si>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</si>
  <si>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</si>
  <si>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</si>
  <si>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</si>
  <si>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</si>
  <si>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</si>
  <si>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</si>
  <si>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</si>
  <si>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</si>
  <si>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</si>
  <si>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</si>
  <si>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</si>
  <si>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</si>
  <si>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</si>
  <si>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</si>
  <si>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</si>
  <si>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</si>
  <si>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</si>
  <si>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</si>
  <si>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</si>
  <si>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</si>
  <si>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</si>
  <si>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</si>
  <si>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</si>
  <si>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</si>
  <si>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</si>
  <si>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</si>
  <si>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</si>
  <si>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</si>
  <si>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</si>
  <si>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</si>
  <si>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</si>
  <si>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</si>
  <si>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</si>
  <si>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</si>
  <si>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</si>
  <si>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</si>
  <si>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</si>
  <si>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</si>
  <si>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</si>
  <si>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</si>
  <si>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</si>
  <si>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</si>
  <si>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</si>
  <si>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</si>
  <si>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</si>
  <si>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</si>
  <si>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</si>
  <si>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</si>
  <si>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</si>
  <si>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</si>
  <si>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</si>
  <si>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</si>
  <si>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</si>
  <si>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</si>
  <si>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</si>
  <si>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</si>
  <si>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</si>
  <si>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</si>
  <si>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</si>
  <si>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</si>
  <si>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</si>
  <si>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</si>
  <si>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</si>
  <si>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</si>
  <si>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</si>
  <si>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</si>
  <si>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</si>
  <si>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</si>
  <si>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</si>
  <si>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</si>
  <si>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</si>
  <si>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</si>
  <si>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</si>
  <si>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</si>
  <si>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</si>
  <si>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</si>
  <si>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</si>
  <si>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</si>
  <si>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</si>
  <si>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</si>
  <si>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</si>
  <si>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</si>
  <si>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</si>
  <si>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</si>
  <si>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</si>
  <si>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</si>
  <si>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</si>
  <si>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</si>
  <si>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</si>
  <si>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</si>
  <si>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</si>
  <si>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</si>
  <si>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</si>
  <si>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</si>
  <si>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</si>
  <si>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</si>
  <si>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</si>
  <si>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</si>
  <si>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</si>
  <si>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</si>
  <si>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</si>
  <si>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</si>
  <si>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</si>
  <si>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</si>
  <si>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</si>
  <si>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</si>
  <si>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</si>
  <si>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</si>
  <si>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</si>
  <si>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</si>
  <si>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</si>
  <si>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</si>
  <si>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</si>
  <si>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</si>
  <si>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</si>
  <si>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</si>
  <si>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</si>
  <si>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</si>
  <si>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</si>
  <si>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</si>
  <si>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</si>
  <si>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</si>
  <si>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</si>
  <si>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</si>
  <si>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</si>
  <si>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</si>
  <si>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</si>
  <si>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</si>
  <si>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</si>
  <si>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</si>
  <si>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</si>
  <si>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</si>
  <si>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</si>
  <si>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</si>
  <si>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</si>
  <si>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</si>
  <si>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</si>
  <si>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</si>
  <si>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</si>
  <si>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</si>
  <si>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</si>
  <si>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</si>
  <si>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</si>
  <si>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</si>
  <si>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</si>
  <si>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</si>
  <si>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</si>
  <si>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</si>
  <si>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</si>
  <si>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</si>
  <si>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</si>
  <si>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</si>
  <si>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</si>
  <si>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</si>
  <si>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</si>
  <si>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</si>
  <si>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</si>
  <si>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</si>
  <si>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</si>
  <si>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</si>
  <si>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</si>
  <si>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</si>
  <si>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</si>
  <si>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</si>
  <si>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</si>
  <si>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</si>
  <si>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</si>
  <si>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</si>
  <si>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</si>
  <si>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</si>
  <si>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</si>
  <si>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</si>
  <si>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</si>
  <si>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</si>
  <si>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</si>
  <si>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</si>
  <si>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</si>
  <si>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</si>
  <si>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</si>
  <si>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</si>
  <si>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</si>
  <si>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</si>
  <si>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</si>
  <si>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</si>
  <si>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</si>
  <si>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</si>
  <si>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</si>
  <si>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</si>
  <si>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</si>
  <si>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</si>
  <si>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</si>
  <si>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</si>
  <si>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</si>
  <si>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</si>
  <si>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</si>
  <si>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</si>
  <si>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</si>
  <si>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</si>
  <si>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</si>
  <si>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</si>
  <si>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</si>
  <si>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</si>
  <si>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</si>
  <si>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</si>
  <si>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</si>
  <si>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</si>
  <si>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</si>
  <si>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</si>
  <si>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</si>
  <si>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</si>
  <si>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</si>
  <si>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</si>
  <si>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</si>
  <si>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</si>
  <si>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</si>
  <si>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</si>
  <si>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</si>
  <si>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</si>
  <si>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</si>
  <si>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</si>
  <si>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</si>
  <si>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</si>
  <si>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</si>
  <si>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</si>
  <si>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</si>
  <si>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</si>
  <si>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</si>
  <si>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</si>
  <si>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</si>
  <si>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</si>
  <si>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</si>
  <si>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</si>
  <si>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</si>
  <si>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</si>
  <si>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</si>
  <si>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</si>
  <si>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</si>
  <si>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</si>
  <si>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</si>
  <si>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</si>
  <si>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</si>
  <si>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</si>
  <si>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</si>
  <si>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</si>
  <si>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</si>
  <si>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</si>
  <si>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</si>
  <si>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</si>
  <si>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</si>
  <si>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</si>
  <si>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</si>
  <si>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</si>
  <si>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</si>
  <si>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</si>
  <si>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</si>
  <si>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</si>
  <si>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</si>
  <si>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</si>
  <si>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</si>
  <si>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</si>
  <si>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</si>
  <si>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</si>
  <si>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</si>
  <si>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</si>
  <si>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</si>
  <si>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</si>
  <si>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</si>
  <si>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</si>
  <si>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</si>
  <si>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</si>
  <si>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</si>
  <si>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</si>
  <si>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</si>
  <si>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</si>
  <si>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</si>
  <si>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</si>
  <si>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</si>
  <si>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</si>
  <si>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</si>
  <si>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</si>
  <si>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</si>
  <si>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</si>
  <si>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</si>
  <si>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</si>
  <si>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</si>
  <si>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</si>
  <si>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</si>
  <si>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</si>
  <si>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</si>
  <si>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</si>
  <si>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</si>
  <si>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</si>
  <si>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</si>
  <si>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</si>
  <si>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</si>
  <si>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</si>
  <si>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</si>
  <si>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</si>
  <si>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</si>
  <si>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</si>
  <si>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</si>
  <si>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</si>
  <si>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</si>
  <si>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</si>
  <si>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</si>
  <si>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</si>
  <si>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</si>
  <si>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</si>
  <si>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</si>
  <si>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</si>
  <si>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</si>
  <si>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</si>
  <si>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</si>
  <si>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</si>
  <si>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</si>
  <si>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</si>
  <si>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</si>
  <si>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</si>
  <si>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</si>
  <si>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</si>
  <si>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</si>
  <si>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</si>
  <si>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</si>
  <si>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</si>
  <si>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</si>
  <si>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</si>
  <si>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</si>
  <si>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</si>
  <si>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</si>
  <si>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</si>
  <si>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</si>
  <si>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</si>
  <si>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</si>
  <si>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</si>
  <si>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</si>
  <si>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</si>
  <si>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</si>
  <si>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</si>
  <si>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</si>
  <si>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</si>
  <si>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</si>
  <si>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</si>
  <si>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</si>
  <si>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</si>
  <si>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</si>
  <si>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</si>
  <si>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</si>
  <si>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</si>
  <si>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</si>
  <si>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</si>
  <si>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</si>
  <si>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</si>
  <si>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</si>
  <si>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</si>
  <si>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</si>
  <si>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</si>
  <si>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</si>
  <si>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</si>
  <si>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</si>
  <si>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</si>
  <si>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</si>
  <si>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</si>
  <si>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</si>
  <si>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</si>
  <si>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</si>
  <si>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</si>
  <si>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</si>
  <si>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</si>
  <si>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</si>
  <si>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</si>
  <si>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</si>
  <si>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</si>
  <si>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</si>
  <si>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</si>
  <si>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</si>
  <si>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</si>
  <si>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</si>
  <si>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</si>
  <si>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</si>
  <si>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</si>
  <si>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</si>
  <si>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</si>
  <si>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</si>
  <si>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</si>
  <si>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</si>
  <si>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</si>
  <si>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</si>
  <si>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</si>
  <si>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</si>
  <si>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</si>
  <si>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</si>
  <si>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</si>
  <si>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</si>
  <si>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</si>
  <si>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</si>
  <si>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</si>
  <si>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</si>
  <si>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</si>
  <si>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</si>
  <si>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</si>
  <si>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</si>
  <si>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</si>
  <si>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</si>
  <si>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</si>
  <si>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</si>
  <si>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</si>
  <si>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</si>
  <si>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</si>
  <si>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</si>
  <si>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</si>
  <si>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</si>
  <si>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</si>
  <si>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</si>
  <si>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</si>
  <si>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</si>
  <si>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</si>
  <si>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</si>
  <si>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</si>
  <si>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</si>
  <si>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</si>
  <si>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</si>
  <si>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</si>
  <si>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</si>
  <si>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</si>
  <si>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</si>
  <si>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</si>
  <si>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</si>
  <si>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</si>
  <si>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</si>
  <si>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</si>
  <si>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</si>
  <si>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</si>
  <si>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</si>
  <si>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</si>
  <si>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</si>
  <si>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</si>
  <si>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</si>
  <si>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</si>
  <si>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</si>
  <si>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</si>
  <si>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</si>
  <si>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</si>
  <si>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</si>
  <si>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</si>
  <si>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</si>
  <si>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</si>
  <si>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</si>
  <si>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</si>
  <si>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</si>
  <si>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</si>
  <si>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</si>
  <si>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</si>
  <si>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</si>
  <si>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</si>
  <si>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</si>
  <si>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</si>
  <si>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</si>
  <si>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</si>
  <si>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</si>
  <si>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</si>
  <si>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</si>
  <si>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</si>
  <si>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</si>
  <si>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</si>
  <si>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</si>
  <si>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</si>
  <si>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</si>
  <si>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</si>
  <si>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</si>
  <si>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</si>
  <si>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</si>
  <si>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</si>
  <si>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</si>
  <si>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</si>
  <si>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</si>
  <si>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</si>
  <si>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</si>
  <si>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</si>
  <si>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</si>
  <si>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</si>
  <si>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</si>
  <si>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</si>
  <si>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</si>
  <si>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</si>
  <si>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</si>
  <si>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</si>
  <si>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</si>
  <si>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</si>
  <si>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</si>
  <si>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</si>
  <si>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</si>
  <si>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</si>
  <si>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</si>
  <si>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</si>
  <si>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</si>
  <si>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</si>
  <si>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</si>
  <si>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</si>
  <si>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</si>
  <si>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</si>
  <si>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</si>
  <si>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</si>
  <si>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</si>
  <si>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</si>
  <si>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</si>
  <si>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</si>
  <si>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</si>
  <si>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</si>
  <si>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</si>
  <si>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</si>
  <si>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</si>
  <si>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</si>
  <si>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</si>
  <si>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</si>
  <si>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</si>
  <si>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</si>
  <si>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</si>
  <si>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</si>
  <si>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</si>
  <si>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</si>
  <si>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</si>
  <si>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</si>
  <si>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</si>
  <si>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</si>
  <si>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</si>
  <si>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</si>
  <si>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</si>
  <si>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</si>
  <si>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</si>
  <si>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</si>
  <si>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</si>
  <si>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</si>
  <si>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</si>
  <si>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</si>
  <si>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</si>
  <si>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</si>
  <si>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</si>
  <si>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</si>
  <si>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</si>
  <si>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</si>
  <si>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</si>
  <si>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</si>
  <si>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</si>
  <si>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</si>
  <si>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</si>
  <si>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</si>
  <si>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</si>
  <si>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</si>
  <si>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</si>
  <si>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</si>
  <si>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</si>
  <si>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</si>
  <si>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</si>
  <si>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</si>
  <si>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</si>
  <si>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</si>
  <si>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</si>
  <si>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</si>
  <si>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</si>
  <si>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</si>
  <si>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</si>
  <si>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</si>
  <si>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</si>
  <si>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</si>
  <si>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</si>
  <si>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</si>
  <si>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</si>
  <si>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</si>
  <si>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</si>
  <si>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</si>
  <si>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</si>
  <si>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</si>
  <si>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</si>
  <si>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</si>
  <si>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</si>
  <si>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</si>
  <si>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</si>
  <si>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</si>
  <si>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</si>
  <si>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</si>
  <si>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</si>
  <si>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</si>
  <si>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</si>
  <si>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</si>
  <si>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</si>
  <si>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</si>
  <si>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</si>
  <si>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</si>
  <si>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</si>
  <si>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</si>
  <si>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</si>
  <si>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</si>
  <si>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</si>
  <si>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</si>
  <si>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</si>
  <si>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</si>
  <si>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</si>
  <si>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</si>
  <si>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</si>
  <si>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</si>
  <si>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</si>
  <si>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</si>
  <si>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</si>
  <si>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</si>
  <si>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</si>
  <si>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</si>
  <si>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</si>
  <si>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</si>
  <si>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</si>
  <si>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</si>
  <si>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</si>
  <si>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</si>
  <si>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</si>
  <si>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</si>
  <si>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</si>
  <si>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</si>
  <si>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</si>
  <si>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</si>
  <si>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</si>
  <si>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</si>
  <si>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</si>
  <si>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</si>
  <si>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</si>
  <si>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</si>
  <si>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</si>
  <si>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</si>
  <si>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</si>
  <si>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</si>
  <si>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</si>
  <si>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</si>
  <si>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</si>
  <si>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</si>
  <si>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</si>
  <si>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</si>
  <si>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</si>
  <si>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</si>
  <si>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</si>
  <si>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</si>
  <si>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</si>
  <si>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</si>
  <si>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</si>
  <si>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</si>
  <si>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</si>
  <si>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</si>
  <si>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</si>
  <si>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</si>
  <si>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</si>
  <si>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</si>
  <si>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</si>
  <si>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</si>
  <si>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</si>
  <si>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</si>
  <si>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</si>
  <si>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</si>
  <si>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</si>
  <si>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</si>
  <si>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</si>
  <si>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</si>
  <si>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</si>
  <si>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</si>
  <si>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</si>
  <si>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</si>
  <si>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</si>
  <si>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</si>
  <si>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</si>
  <si>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</si>
  <si>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</si>
  <si>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</si>
  <si>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</si>
  <si>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</si>
  <si>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</si>
  <si>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</si>
  <si>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</si>
  <si>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</si>
  <si>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</si>
  <si>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</si>
  <si>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</si>
  <si>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</si>
  <si>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</si>
  <si>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</si>
  <si>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</si>
  <si>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</si>
  <si>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</si>
  <si>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</si>
  <si>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</si>
  <si>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</si>
  <si>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</si>
  <si>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</si>
  <si>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</si>
  <si>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</si>
  <si>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</si>
  <si>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</si>
  <si>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</si>
  <si>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</si>
  <si>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</si>
  <si>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</si>
  <si>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</si>
  <si>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</si>
  <si>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</si>
  <si>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</si>
  <si>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</si>
  <si>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</si>
  <si>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</si>
  <si>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</si>
  <si>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</si>
  <si>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</si>
  <si>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</si>
  <si>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</si>
  <si>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</si>
  <si>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</si>
  <si>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</si>
  <si>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</si>
  <si>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</si>
  <si>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</si>
  <si>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</si>
  <si>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</si>
  <si>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</si>
  <si>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</si>
  <si>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</si>
  <si>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</si>
  <si>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</si>
  <si>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</si>
  <si>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</si>
  <si>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</si>
  <si>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</si>
  <si>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</si>
  <si>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</si>
  <si>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</si>
  <si>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</si>
  <si>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</si>
  <si>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</si>
  <si>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</si>
  <si>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</si>
  <si>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</si>
  <si>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</si>
  <si>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</si>
  <si>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</si>
  <si>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</si>
  <si>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</si>
  <si>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</si>
  <si>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</si>
  <si>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</si>
  <si>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</si>
  <si>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</si>
  <si>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</si>
  <si>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</si>
  <si>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</si>
  <si>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</si>
  <si>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</si>
  <si>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</si>
  <si>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</si>
  <si>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</si>
  <si>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</si>
  <si>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</si>
  <si>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</si>
  <si>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</si>
  <si>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</si>
  <si>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</si>
  <si>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</si>
  <si>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</si>
  <si>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</si>
  <si>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</si>
  <si>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</si>
  <si>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</si>
  <si>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</si>
  <si>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</si>
  <si>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</si>
  <si>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</si>
  <si>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</si>
  <si>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</si>
  <si>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</si>
  <si>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</si>
  <si>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</si>
  <si>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</si>
  <si>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</si>
  <si>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</si>
  <si>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</si>
  <si>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</si>
  <si>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</si>
  <si>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</si>
  <si>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</si>
  <si>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</si>
  <si>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</si>
  <si>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</si>
  <si>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</si>
  <si>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</si>
  <si>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</si>
  <si>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</si>
  <si>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</si>
  <si>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</si>
  <si>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</si>
  <si>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</si>
  <si>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</si>
  <si>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</si>
  <si>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</si>
  <si>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</si>
  <si>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</si>
  <si>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</si>
  <si>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</si>
  <si>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</si>
  <si>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</si>
  <si>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</si>
  <si>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</si>
  <si>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</si>
  <si>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</si>
  <si>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</si>
  <si>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</si>
  <si>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</si>
  <si>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</si>
  <si>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</si>
  <si>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</si>
  <si>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</si>
  <si>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</si>
  <si>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</si>
  <si>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</si>
  <si>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</si>
  <si>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</si>
  <si>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</si>
  <si>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</si>
  <si>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</si>
  <si>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</si>
  <si>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</si>
  <si>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</si>
  <si>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</si>
  <si>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</si>
  <si>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</si>
  <si>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</si>
  <si>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</si>
  <si>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</si>
  <si>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</si>
  <si>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</si>
  <si>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</si>
  <si>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</si>
  <si>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</si>
  <si>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</si>
  <si>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</si>
  <si>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</si>
  <si>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</si>
  <si>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</si>
  <si>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</si>
  <si>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</si>
  <si>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</si>
  <si>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</si>
  <si>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</si>
  <si>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</si>
  <si>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</si>
  <si>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</si>
  <si>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</si>
  <si>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</si>
  <si>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</si>
  <si>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</si>
  <si>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</si>
  <si>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</si>
  <si>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</si>
  <si>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</si>
  <si>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</si>
  <si>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</si>
  <si>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</si>
  <si>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</si>
  <si>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</si>
  <si>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</si>
  <si>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</si>
  <si>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</si>
  <si>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</si>
  <si>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</si>
  <si>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</si>
  <si>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</si>
  <si>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</si>
  <si>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</si>
  <si>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</si>
  <si>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</si>
  <si>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</si>
  <si>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</si>
  <si>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</si>
  <si>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</si>
  <si>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</si>
  <si>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</si>
  <si>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</si>
  <si>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</si>
  <si>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</si>
  <si>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</si>
  <si>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</si>
  <si>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</si>
  <si>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</si>
  <si>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</si>
  <si>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</si>
  <si>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</si>
  <si>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</si>
  <si>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</si>
  <si>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</si>
  <si>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</si>
  <si>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</si>
  <si>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</si>
  <si>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</si>
  <si>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</si>
  <si>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</si>
  <si>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</si>
  <si>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</si>
  <si>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</si>
  <si>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</si>
  <si>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</si>
  <si>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</si>
  <si>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</si>
  <si>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</si>
  <si>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</si>
  <si>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</si>
  <si>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</si>
  <si>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</si>
  <si>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</si>
  <si>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</si>
  <si>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</si>
  <si>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</si>
  <si>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</si>
  <si>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</si>
  <si>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</si>
  <si>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</si>
  <si>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</si>
  <si>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</si>
  <si>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</si>
  <si>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</si>
  <si>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</si>
  <si>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</si>
  <si>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</si>
  <si>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</si>
  <si>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</si>
  <si>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</si>
  <si>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</si>
  <si>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</si>
  <si>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</si>
  <si>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</si>
  <si>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</si>
  <si>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</si>
  <si>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</si>
  <si>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</si>
  <si>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</si>
  <si>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</si>
  <si>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</si>
  <si>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</si>
  <si>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</si>
  <si>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</si>
  <si>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</si>
  <si>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</si>
  <si>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</si>
  <si>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</si>
  <si>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</si>
  <si>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</si>
  <si>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</si>
  <si>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</si>
  <si>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</si>
  <si>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</si>
  <si>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</si>
  <si>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</si>
  <si>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</si>
  <si>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</si>
  <si>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</si>
  <si>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</si>
  <si>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</si>
  <si>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</si>
  <si>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</si>
  <si>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</si>
  <si>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</si>
  <si>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</si>
  <si>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</si>
  <si>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</si>
  <si>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</si>
  <si>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</si>
  <si>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</si>
  <si>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</si>
  <si>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</si>
  <si>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</si>
  <si>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</si>
  <si>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</si>
  <si>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</si>
  <si>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</si>
  <si>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</si>
  <si>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</si>
  <si>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</si>
  <si>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</si>
  <si>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</si>
  <si>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</si>
  <si>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</si>
  <si>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</si>
  <si>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</si>
  <si>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</si>
  <si>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</si>
  <si>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</si>
  <si>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</si>
  <si>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</si>
  <si>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</si>
  <si>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</si>
  <si>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</si>
  <si>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</si>
  <si>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</si>
  <si>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</si>
  <si>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</si>
  <si>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</si>
  <si>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</si>
  <si>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</si>
  <si>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</si>
  <si>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</si>
  <si>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</si>
  <si>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</si>
  <si>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</si>
  <si>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</si>
  <si>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</si>
  <si>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</si>
  <si>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</si>
  <si>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</si>
  <si>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</si>
  <si>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</si>
  <si>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</si>
  <si>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</si>
  <si>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</si>
  <si>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</si>
  <si>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</si>
  <si>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</si>
  <si>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</si>
  <si>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</si>
  <si>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</si>
  <si>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</si>
  <si>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</si>
  <si>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</si>
  <si>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</si>
  <si>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</si>
  <si>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</si>
  <si>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</si>
  <si>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</si>
  <si>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</si>
  <si>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</si>
  <si>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</si>
  <si>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</si>
  <si>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</si>
  <si>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</si>
  <si>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</si>
  <si>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</si>
  <si>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</si>
  <si>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</si>
  <si>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</si>
  <si>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</si>
  <si>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</si>
  <si>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</si>
  <si>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</si>
  <si>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</si>
  <si>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</si>
  <si>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</si>
  <si>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</si>
  <si>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</si>
  <si>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</si>
  <si>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</si>
  <si>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</si>
  <si>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</si>
  <si>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</si>
  <si>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</si>
  <si>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</si>
  <si>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</si>
  <si>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</si>
  <si>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</si>
  <si>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</si>
  <si>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</si>
  <si>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</si>
  <si>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</si>
  <si>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</si>
  <si>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</si>
  <si>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</si>
  <si>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</si>
  <si>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</si>
  <si>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</si>
  <si>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</si>
  <si>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</si>
  <si>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</si>
  <si>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</si>
  <si>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</si>
  <si>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</si>
  <si>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</si>
  <si>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</si>
  <si>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</si>
  <si>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</si>
  <si>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</si>
  <si>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</si>
  <si>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</si>
  <si>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</si>
  <si>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</si>
  <si>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</si>
  <si>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</si>
  <si>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</si>
  <si>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</si>
  <si>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</si>
  <si>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</si>
  <si>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</si>
  <si>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</si>
  <si>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</si>
  <si>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</si>
  <si>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</si>
  <si>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</si>
  <si>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</si>
  <si>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</si>
  <si>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</si>
  <si>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</si>
  <si>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</si>
  <si>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</si>
  <si>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</si>
  <si>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</si>
  <si>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</si>
  <si>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</si>
  <si>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</si>
  <si>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</si>
  <si>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</si>
  <si>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</si>
  <si>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</si>
  <si>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</si>
  <si>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</si>
  <si>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</si>
  <si>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</si>
  <si>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</si>
  <si>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</si>
  <si>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</si>
  <si>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</si>
  <si>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</si>
  <si>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</si>
  <si>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</si>
  <si>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</si>
  <si>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</si>
  <si>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</si>
  <si>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</si>
  <si>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</si>
  <si>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</si>
  <si>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</si>
  <si>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</si>
  <si>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</si>
  <si>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</si>
  <si>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</si>
  <si>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</si>
  <si>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</si>
  <si>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</si>
  <si>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</si>
  <si>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</si>
  <si>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</si>
  <si>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</si>
  <si>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</si>
  <si>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</si>
  <si>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</si>
  <si>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</si>
  <si>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</si>
  <si>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</si>
  <si>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</si>
  <si>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</si>
  <si>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</si>
  <si>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</si>
  <si>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</si>
  <si>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</si>
  <si>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</si>
  <si>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</si>
  <si>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</si>
  <si>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</si>
  <si>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</si>
  <si>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</si>
  <si>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</si>
  <si>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</si>
  <si>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</si>
  <si>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</si>
  <si>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</si>
  <si>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</si>
  <si>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</si>
  <si>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</si>
  <si>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</si>
  <si>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</si>
  <si>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</si>
  <si>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</si>
  <si>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</si>
  <si>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</si>
  <si>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</si>
  <si>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</si>
  <si>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</si>
  <si>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</si>
  <si>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</si>
  <si>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</si>
  <si>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</si>
  <si>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</si>
  <si>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</si>
  <si>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</si>
  <si>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</si>
  <si>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</si>
  <si>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</si>
  <si>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</si>
  <si>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</si>
  <si>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</si>
  <si>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</si>
  <si>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</si>
  <si>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</si>
  <si>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</si>
  <si>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</si>
  <si>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</si>
  <si>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</si>
  <si>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</si>
  <si>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</si>
  <si>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</si>
  <si>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</si>
  <si>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</si>
  <si>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</si>
  <si>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</si>
  <si>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</si>
  <si>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</si>
  <si>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</si>
  <si>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</si>
  <si>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</si>
  <si>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</si>
  <si>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</si>
  <si>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</si>
  <si>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</si>
  <si>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</si>
  <si>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</si>
  <si>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</si>
  <si>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</si>
  <si>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</si>
  <si>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</si>
  <si>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</si>
  <si>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</si>
  <si>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</si>
  <si>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</si>
  <si>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</si>
  <si>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</si>
  <si>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</si>
  <si>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</si>
  <si>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</si>
  <si>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</si>
  <si>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</si>
  <si>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</si>
  <si>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</si>
  <si>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</si>
  <si>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</si>
  <si>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</si>
  <si>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</si>
  <si>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</si>
  <si>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</si>
  <si>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</si>
  <si>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</si>
  <si>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</si>
  <si>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</si>
  <si>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</si>
  <si>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</si>
  <si>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</si>
  <si>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</si>
  <si>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</si>
  <si>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</si>
  <si>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</si>
  <si>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</si>
  <si>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</si>
  <si>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</si>
  <si>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</si>
  <si>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</si>
  <si>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</si>
  <si>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</si>
  <si>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</si>
  <si>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</si>
  <si>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</si>
  <si>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</si>
  <si>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</si>
  <si>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</si>
  <si>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</si>
  <si>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</si>
  <si>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</si>
  <si>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</si>
  <si>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</si>
  <si>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</si>
  <si>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</si>
  <si>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</si>
  <si>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</si>
  <si>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</si>
  <si>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</si>
  <si>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</si>
  <si>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</si>
  <si>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</si>
  <si>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</si>
  <si>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</si>
  <si>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</si>
  <si>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</si>
  <si>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</si>
  <si>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</si>
  <si>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</si>
  <si>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</si>
  <si>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</si>
  <si>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</si>
  <si>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</si>
  <si>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</si>
  <si>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</si>
  <si>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</si>
  <si>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</si>
  <si>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</si>
  <si>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</si>
  <si>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</si>
  <si>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</si>
  <si>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</si>
  <si>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</si>
  <si>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</si>
  <si>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</si>
  <si>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</si>
  <si>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</si>
  <si>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</si>
  <si>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</si>
  <si>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</si>
  <si>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</si>
  <si>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</si>
  <si>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</si>
  <si>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</si>
  <si>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</si>
  <si>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</si>
  <si>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</si>
  <si>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</si>
  <si>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</si>
  <si>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</si>
  <si>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</si>
  <si>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</si>
  <si>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</si>
  <si>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</si>
  <si>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</si>
  <si>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</si>
  <si>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</si>
  <si>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</si>
  <si>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</si>
  <si>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</si>
  <si>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</si>
  <si>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</si>
  <si>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</si>
  <si>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</si>
  <si>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</si>
  <si>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</si>
  <si>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</si>
  <si>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</si>
  <si>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</si>
  <si>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</si>
  <si>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</si>
  <si>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</si>
  <si>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</si>
  <si>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</si>
  <si>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</si>
  <si>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</si>
  <si>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</si>
  <si>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</si>
  <si>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</si>
  <si>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</si>
  <si>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</si>
  <si>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</si>
  <si>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</si>
  <si>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</si>
  <si>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</si>
  <si>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</si>
  <si>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</si>
  <si>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</si>
  <si>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</si>
  <si>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</si>
  <si>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</si>
  <si>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</si>
  <si>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</si>
  <si>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</si>
  <si>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</si>
  <si>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</si>
  <si>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</si>
  <si>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</si>
  <si>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</si>
  <si>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</si>
  <si>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</si>
  <si>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</si>
  <si>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</si>
  <si>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</si>
  <si>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</si>
  <si>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</si>
  <si>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</si>
  <si>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</si>
  <si>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</si>
  <si>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</si>
  <si>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</si>
  <si>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</si>
  <si>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</si>
  <si>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</si>
  <si>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</si>
  <si>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</si>
  <si>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</si>
  <si>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</si>
  <si>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</si>
  <si>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</si>
  <si>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</si>
  <si>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</si>
  <si>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</si>
  <si>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</si>
  <si>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</si>
  <si>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</si>
  <si>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</si>
  <si>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</si>
  <si>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</si>
  <si>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</si>
  <si>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</si>
  <si>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</si>
  <si>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</si>
  <si>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</si>
  <si>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</si>
  <si>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</si>
  <si>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</si>
  <si>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</si>
  <si>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</si>
  <si>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</si>
  <si>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</si>
  <si>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</si>
  <si>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</si>
  <si>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</si>
  <si>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</si>
  <si>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</si>
  <si>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</si>
  <si>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</si>
  <si>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</si>
  <si>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</si>
  <si>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</si>
  <si>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</si>
  <si>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</si>
  <si>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</si>
  <si>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</si>
  <si>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</si>
  <si>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</si>
  <si>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</si>
  <si>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</si>
  <si>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</si>
  <si>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</si>
  <si>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</si>
  <si>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</si>
  <si>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</si>
  <si>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</si>
  <si>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</si>
  <si>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</si>
  <si>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</si>
  <si>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</si>
  <si>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</si>
  <si>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</si>
  <si>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</si>
  <si>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</si>
  <si>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</si>
  <si>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</si>
  <si>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</si>
  <si>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</si>
  <si>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</si>
  <si>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</si>
  <si>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</si>
  <si>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</si>
  <si>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</si>
  <si>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</si>
  <si>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</si>
  <si>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</si>
  <si>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</si>
  <si>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</si>
  <si>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</si>
  <si>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</si>
  <si>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</si>
  <si>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</si>
  <si>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</si>
  <si>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</si>
  <si>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</si>
  <si>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</si>
  <si>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</si>
  <si>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</si>
  <si>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</si>
  <si>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</si>
  <si>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</si>
  <si>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</si>
  <si>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</si>
  <si>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</si>
  <si>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</si>
  <si>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</si>
  <si>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</si>
  <si>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</si>
  <si>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</si>
  <si>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</si>
  <si>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</si>
  <si>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</si>
  <si>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</si>
  <si>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</si>
  <si>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</si>
  <si>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</si>
  <si>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</si>
  <si>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</si>
  <si>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</si>
  <si>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</si>
  <si>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</si>
  <si>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</si>
  <si>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</si>
  <si>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</si>
  <si>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</si>
  <si>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</si>
  <si>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</si>
  <si>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</si>
  <si>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</si>
  <si>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</si>
  <si>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</si>
  <si>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</si>
  <si>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</si>
  <si>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</si>
  <si>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</si>
  <si>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</si>
  <si>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</si>
  <si>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</si>
  <si>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</si>
  <si>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</si>
  <si>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</si>
  <si>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</si>
  <si>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</si>
  <si>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</si>
  <si>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</si>
  <si>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</si>
  <si>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</si>
  <si>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</si>
  <si>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</si>
  <si>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</si>
  <si>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</si>
  <si>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</si>
  <si>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</si>
  <si>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</si>
  <si>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</si>
  <si>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</si>
  <si>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</si>
  <si>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</si>
  <si>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</si>
  <si>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</si>
  <si>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</si>
  <si>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</si>
  <si>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</si>
  <si>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</si>
  <si>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</si>
  <si>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</si>
  <si>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</si>
  <si>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</si>
  <si>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</si>
  <si>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</si>
  <si>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</si>
  <si>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</si>
  <si>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</si>
  <si>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</si>
  <si>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</si>
  <si>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</si>
  <si>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</si>
  <si>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</si>
  <si>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</si>
  <si>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</si>
  <si>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</si>
  <si>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</si>
  <si>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</si>
  <si>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</si>
  <si>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</si>
  <si>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</si>
  <si>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</si>
  <si>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</si>
  <si>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</si>
  <si>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</si>
  <si>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</si>
  <si>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</si>
  <si>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</si>
  <si>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</si>
  <si>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</si>
  <si>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</si>
  <si>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</si>
  <si>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</si>
  <si>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</si>
  <si>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</si>
  <si>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</si>
  <si>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</si>
  <si>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</si>
  <si>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</si>
  <si>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</si>
  <si>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</si>
  <si>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</si>
  <si>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</si>
  <si>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</si>
  <si>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</si>
  <si>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</si>
  <si>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</si>
  <si>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</si>
  <si>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</si>
  <si>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</si>
  <si>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</si>
  <si>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</si>
  <si>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</si>
  <si>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</si>
  <si>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</si>
  <si>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</si>
  <si>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</si>
  <si>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</si>
  <si>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</si>
  <si>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</si>
  <si>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</si>
  <si>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</si>
  <si>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</si>
  <si>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</si>
  <si>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</si>
  <si>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</si>
  <si>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</si>
  <si>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</si>
  <si>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</si>
  <si>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</si>
  <si>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</si>
  <si>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</si>
  <si>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</si>
  <si>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</si>
  <si>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</si>
  <si>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</si>
  <si>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</si>
  <si>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</si>
  <si>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</si>
  <si>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</si>
  <si>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</si>
  <si>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</si>
  <si>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</si>
  <si>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</si>
  <si>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</si>
  <si>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</si>
  <si>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</si>
  <si>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</si>
  <si>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</si>
  <si>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</si>
  <si>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</si>
  <si>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</si>
  <si>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</si>
  <si>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</si>
  <si>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</si>
  <si>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</si>
  <si>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</si>
  <si>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</si>
  <si>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</si>
  <si>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</si>
  <si>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</si>
  <si>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</si>
  <si>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</si>
  <si>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</si>
  <si>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</si>
  <si>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</si>
  <si>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</si>
  <si>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</si>
  <si>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</si>
  <si>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</si>
  <si>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</si>
  <si>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</si>
  <si>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</si>
  <si>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</si>
  <si>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</si>
  <si>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</si>
  <si>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</si>
  <si>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</si>
  <si>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</si>
  <si>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</si>
  <si>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</si>
  <si>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</si>
  <si>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</si>
  <si>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</si>
  <si>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</si>
  <si>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</si>
  <si>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</si>
  <si>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</si>
  <si>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</si>
  <si>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</si>
  <si>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</si>
  <si>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</si>
  <si>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</si>
  <si>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</si>
  <si>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</si>
  <si>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</si>
  <si>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</si>
  <si>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</si>
  <si>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</si>
  <si>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</si>
  <si>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</si>
  <si>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</si>
  <si>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</si>
  <si>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</si>
  <si>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</si>
  <si>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</si>
  <si>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</si>
  <si>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</si>
  <si>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</si>
  <si>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</si>
  <si>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</si>
  <si>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</si>
  <si>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</si>
  <si>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</si>
  <si>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</si>
  <si>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</si>
  <si>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</si>
  <si>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</si>
  <si>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</si>
  <si>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</si>
  <si>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</si>
  <si>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</si>
  <si>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</si>
  <si>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</si>
  <si>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</si>
  <si>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</si>
  <si>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</si>
  <si>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</si>
  <si>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</si>
  <si>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</si>
  <si>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</si>
  <si>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</si>
  <si>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</si>
  <si>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</si>
  <si>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</si>
  <si>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</si>
  <si>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</si>
  <si>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</si>
  <si>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</si>
  <si>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</si>
  <si>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</si>
  <si>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</si>
  <si>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</si>
  <si>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</si>
  <si>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</si>
  <si>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</si>
  <si>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</si>
  <si>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</si>
  <si>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</si>
  <si>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</si>
  <si>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</si>
  <si>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</si>
  <si>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</si>
  <si>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</si>
  <si>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</si>
  <si>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</si>
  <si>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</si>
  <si>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</si>
  <si>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</si>
  <si>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</si>
  <si>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</si>
  <si>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</si>
  <si>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</si>
  <si>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</si>
  <si>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</si>
  <si>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</si>
  <si>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</si>
  <si>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</si>
  <si>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</si>
  <si>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</si>
  <si>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</si>
  <si>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</si>
  <si>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</si>
  <si>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</si>
  <si>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</si>
  <si>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</si>
  <si>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</si>
  <si>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</si>
  <si>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</si>
  <si>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</si>
  <si>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</si>
  <si>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</si>
  <si>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</si>
  <si>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</si>
  <si>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</si>
  <si>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</si>
  <si>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</si>
  <si>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</si>
  <si>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</si>
  <si>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</si>
  <si>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</si>
  <si>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</si>
  <si>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</si>
  <si>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</si>
  <si>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</si>
  <si>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</si>
  <si>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</si>
  <si>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</si>
  <si>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</si>
  <si>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</si>
  <si>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</si>
  <si>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</si>
  <si>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</si>
  <si>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</si>
  <si>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</si>
  <si>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</si>
  <si>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</si>
  <si>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</si>
  <si>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</si>
  <si>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</si>
  <si>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</si>
  <si>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</si>
  <si>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</si>
  <si>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</si>
  <si>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</si>
  <si>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</si>
  <si>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</si>
  <si>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</si>
  <si>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</si>
  <si>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</si>
  <si>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</si>
  <si>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</si>
  <si>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</si>
  <si>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</si>
  <si>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</si>
  <si>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</si>
  <si>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</si>
  <si>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</si>
  <si>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</si>
  <si>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</si>
  <si>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</si>
  <si>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</si>
  <si>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</si>
  <si>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</si>
  <si>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</si>
  <si>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</si>
  <si>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</si>
  <si>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</si>
  <si>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</si>
  <si>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</si>
  <si>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</si>
  <si>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</si>
  <si>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</si>
  <si>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</si>
  <si>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</si>
  <si>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</si>
  <si>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</si>
  <si>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</si>
  <si>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</si>
  <si>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</si>
  <si>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</si>
  <si>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</si>
  <si>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</si>
  <si>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</si>
  <si>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</si>
  <si>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</si>
  <si>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</si>
  <si>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</si>
  <si>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</si>
  <si>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</si>
  <si>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</si>
  <si>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</si>
  <si>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</si>
  <si>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</si>
  <si>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</si>
  <si>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</si>
  <si>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</si>
  <si>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</si>
  <si>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</si>
  <si>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</si>
  <si>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</si>
  <si>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</si>
  <si>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</si>
  <si>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</si>
  <si>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</si>
  <si>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</si>
  <si>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</si>
  <si>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</si>
  <si>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</si>
  <si>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</si>
  <si>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</si>
  <si>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</si>
  <si>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</si>
  <si>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</si>
  <si>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</si>
  <si>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</si>
  <si>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</si>
  <si>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</si>
  <si>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</si>
  <si>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</si>
  <si>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</si>
  <si>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</si>
  <si>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</si>
  <si>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</si>
  <si>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</si>
  <si>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</si>
  <si>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</si>
  <si>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</si>
  <si>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</si>
  <si>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</si>
  <si>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</si>
  <si>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</si>
  <si>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</si>
  <si>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</si>
  <si>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</si>
  <si>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</si>
  <si>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</si>
  <si>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</si>
  <si>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</si>
  <si>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</si>
  <si>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</si>
  <si>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</si>
  <si>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</si>
  <si>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</si>
  <si>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</si>
  <si>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</si>
  <si>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</si>
  <si>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</si>
  <si>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</si>
  <si>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</si>
  <si>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</si>
  <si>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</si>
  <si>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</si>
  <si>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</si>
  <si>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</si>
  <si>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</si>
  <si>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</si>
  <si>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</si>
  <si>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</si>
  <si>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</si>
  <si>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</si>
  <si>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</si>
  <si>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</si>
  <si>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</si>
  <si>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</si>
  <si>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</si>
  <si>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</si>
  <si>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</si>
  <si>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</si>
  <si>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</si>
  <si>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</si>
  <si>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</si>
  <si>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</si>
  <si>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</si>
  <si>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</si>
  <si>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</si>
  <si>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</si>
  <si>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</si>
  <si>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</si>
  <si>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</si>
  <si>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</si>
  <si>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</si>
  <si>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</si>
  <si>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</si>
  <si>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</si>
  <si>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</si>
  <si>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</si>
  <si>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</si>
  <si>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</si>
  <si>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</si>
  <si>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</si>
  <si>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</si>
  <si>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</si>
  <si>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</si>
  <si>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</si>
  <si>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</si>
  <si>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</si>
  <si>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</si>
  <si>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</si>
  <si>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</si>
  <si>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</si>
  <si>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</si>
  <si>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</si>
  <si>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</si>
  <si>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</si>
  <si>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</si>
  <si>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</si>
  <si>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</si>
  <si>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</si>
  <si>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</si>
  <si>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</si>
  <si>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</si>
  <si>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</si>
  <si>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</si>
  <si>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</si>
  <si>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</si>
  <si>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</si>
  <si>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</si>
  <si>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</si>
  <si>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</si>
  <si>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</si>
  <si>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</si>
  <si>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</si>
  <si>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</si>
  <si>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</si>
  <si>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</si>
  <si>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</si>
  <si>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</si>
  <si>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</si>
  <si>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</si>
  <si>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</si>
  <si>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</si>
  <si>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</si>
  <si>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</si>
  <si>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</si>
  <si>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</si>
  <si>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</si>
  <si>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</si>
  <si>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</si>
  <si>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</si>
  <si>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</si>
  <si>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</si>
  <si>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</si>
  <si>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</si>
  <si>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</si>
  <si>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</si>
  <si>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</si>
  <si>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</si>
  <si>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</si>
  <si>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</si>
  <si>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</si>
  <si>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</si>
  <si>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</si>
  <si>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</si>
  <si>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</si>
  <si>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</si>
  <si>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</si>
  <si>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</si>
  <si>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</si>
  <si>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</si>
  <si>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</si>
  <si>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</si>
  <si>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</si>
  <si>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</si>
  <si>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</si>
  <si>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</si>
  <si>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</si>
  <si>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</si>
  <si>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</si>
  <si>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</si>
  <si>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</si>
  <si>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</si>
  <si>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</si>
  <si>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</si>
  <si>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</si>
  <si>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</si>
  <si>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</si>
  <si>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</si>
  <si>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</si>
  <si>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</si>
  <si>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</si>
  <si>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</si>
  <si>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</si>
  <si>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</si>
  <si>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</si>
  <si>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</si>
  <si>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</si>
  <si>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</si>
  <si>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</si>
  <si>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</si>
  <si>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</si>
  <si>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</si>
  <si>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</si>
  <si>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</si>
  <si>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</si>
  <si>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</si>
  <si>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</si>
  <si>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</si>
  <si>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</si>
  <si>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</si>
  <si>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</si>
  <si>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</si>
  <si>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</si>
  <si>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</si>
  <si>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</si>
  <si>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</si>
  <si>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</si>
  <si>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</si>
  <si>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</si>
  <si>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</si>
  <si>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</si>
  <si>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</si>
  <si>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</si>
  <si>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</si>
  <si>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</si>
  <si>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</si>
  <si>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</si>
  <si>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</si>
  <si>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</si>
  <si>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</si>
  <si>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</si>
  <si>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</si>
  <si>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</si>
  <si>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</si>
  <si>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</si>
  <si>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</si>
  <si>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</si>
  <si>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</si>
  <si>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</si>
  <si>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</si>
  <si>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</si>
  <si>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</si>
  <si>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</si>
  <si>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</si>
  <si>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</si>
  <si>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</si>
  <si>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</si>
  <si>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</si>
  <si>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</si>
  <si>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</si>
  <si>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</si>
  <si>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</si>
  <si>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</si>
  <si>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</si>
  <si>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</si>
  <si>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</si>
  <si>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</si>
  <si>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</si>
  <si>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</si>
  <si>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</si>
  <si>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</si>
  <si>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</si>
  <si>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</si>
  <si>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</si>
  <si>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</si>
  <si>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</si>
  <si>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</si>
  <si>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</si>
  <si>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</si>
  <si>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</si>
  <si>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</si>
  <si>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</si>
  <si>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</si>
  <si>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</si>
  <si>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</si>
  <si>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</si>
  <si>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</si>
  <si>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</si>
  <si>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</si>
  <si>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</si>
  <si>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</si>
  <si>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</si>
  <si>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</si>
  <si>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</si>
  <si>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</si>
  <si>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</si>
  <si>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</si>
  <si>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</si>
  <si>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</si>
  <si>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</si>
  <si>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</si>
  <si>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</si>
  <si>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</si>
  <si>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</si>
  <si>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</si>
  <si>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</si>
  <si>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</si>
  <si>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</si>
  <si>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</si>
  <si>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</si>
  <si>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</si>
  <si>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</si>
  <si>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</si>
  <si>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</si>
  <si>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</si>
  <si>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</si>
  <si>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</si>
  <si>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</si>
  <si>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</si>
  <si>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</si>
  <si>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</si>
  <si>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</si>
  <si>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</si>
  <si>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</si>
  <si>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</si>
  <si>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</si>
  <si>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</si>
  <si>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</si>
  <si>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</si>
  <si>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</si>
  <si>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</si>
  <si>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</si>
  <si>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</si>
  <si>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</si>
  <si>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</si>
  <si>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</si>
  <si>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</si>
  <si>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</si>
  <si>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</si>
  <si>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</si>
  <si>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</si>
  <si>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</si>
  <si>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</si>
  <si>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</si>
  <si>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</si>
  <si>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</si>
  <si>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</si>
  <si>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</si>
  <si>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</si>
  <si>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</si>
  <si>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</si>
  <si>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</si>
  <si>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</si>
  <si>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</si>
  <si>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</si>
  <si>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</si>
  <si>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</si>
  <si>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</si>
  <si>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</si>
  <si>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</si>
  <si>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</si>
  <si>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</si>
  <si>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</si>
  <si>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</si>
  <si>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</si>
  <si>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</si>
  <si>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</si>
  <si>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</si>
  <si>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</si>
  <si>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</si>
  <si>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</si>
  <si>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</si>
  <si>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</si>
  <si>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</si>
  <si>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</si>
  <si>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</si>
  <si>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</si>
  <si>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</si>
  <si>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</si>
  <si>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</si>
  <si>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</si>
  <si>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</si>
  <si>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</si>
  <si>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</si>
  <si>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</si>
  <si>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</si>
  <si>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</si>
  <si>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</si>
  <si>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</si>
  <si>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</si>
  <si>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</si>
  <si>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</si>
  <si>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</si>
  <si>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</si>
  <si>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</si>
  <si>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</si>
  <si>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</si>
  <si>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</si>
  <si>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</si>
  <si>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</si>
  <si>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</si>
  <si>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</si>
  <si>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</si>
  <si>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</si>
  <si>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</si>
  <si>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</si>
  <si>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</si>
  <si>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</si>
  <si>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</si>
  <si>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</si>
  <si>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</si>
  <si>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</si>
  <si>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</si>
  <si>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</si>
  <si>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</si>
  <si>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</si>
  <si>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</si>
  <si>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</si>
  <si>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</si>
  <si>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</si>
  <si>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</si>
  <si>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</si>
  <si>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</si>
  <si>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</si>
  <si>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</si>
  <si>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</si>
  <si>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</si>
  <si>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</si>
  <si>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</si>
  <si>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</si>
  <si>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</si>
  <si>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</si>
  <si>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</si>
  <si>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</si>
  <si>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</si>
  <si>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</si>
  <si>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</si>
  <si>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</si>
  <si>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</si>
  <si>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</si>
  <si>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</si>
  <si>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</si>
  <si>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</si>
  <si>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</si>
  <si>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</si>
  <si>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</si>
  <si>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</si>
  <si>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</si>
  <si>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</si>
  <si>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</si>
  <si>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</si>
  <si>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</si>
  <si>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</si>
  <si>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</si>
  <si>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</si>
  <si>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</si>
  <si>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</si>
  <si>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</si>
  <si>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</si>
  <si>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</si>
  <si>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</si>
  <si>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</si>
  <si>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</si>
  <si>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</si>
  <si>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</si>
  <si>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</si>
  <si>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</si>
  <si>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</si>
  <si>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</si>
  <si>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</si>
  <si>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</si>
  <si>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</si>
  <si>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</si>
  <si>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</si>
  <si>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</si>
  <si>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</si>
  <si>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</si>
  <si>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</si>
  <si>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</si>
  <si>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</si>
  <si>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</si>
  <si>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</si>
  <si>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</si>
  <si>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</si>
  <si>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</si>
  <si>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</si>
  <si>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</si>
  <si>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</si>
  <si>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</si>
  <si>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</si>
  <si>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</si>
  <si>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</si>
  <si>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</si>
  <si>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</si>
  <si>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</si>
  <si>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</si>
  <si>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</si>
  <si>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</si>
  <si>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</si>
  <si>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</si>
  <si>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</si>
  <si>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</si>
  <si>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</si>
  <si>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</si>
  <si>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</si>
  <si>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</si>
  <si>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</si>
  <si>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</si>
  <si>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</si>
  <si>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</si>
  <si>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</si>
  <si>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</si>
  <si>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</si>
  <si>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</si>
  <si>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</si>
  <si>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</si>
  <si>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</si>
  <si>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</si>
  <si>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</si>
  <si>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</si>
  <si>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</si>
  <si>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</si>
  <si>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</si>
  <si>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</si>
  <si>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</si>
  <si>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</si>
  <si>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</si>
  <si>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</si>
  <si>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</si>
  <si>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</si>
  <si>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</si>
  <si>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</si>
  <si>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</si>
  <si>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</si>
  <si>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</si>
  <si>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</si>
  <si>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</si>
  <si>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</si>
  <si>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</si>
  <si>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</si>
  <si>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</si>
  <si>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</si>
  <si>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</si>
  <si>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</si>
  <si>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</si>
  <si>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</si>
  <si>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</si>
  <si>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</si>
  <si>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</si>
  <si>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</si>
  <si>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</si>
  <si>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</si>
  <si>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</si>
  <si>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</si>
  <si>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</si>
  <si>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</si>
  <si>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</si>
  <si>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</si>
  <si>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</si>
  <si>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</si>
  <si>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</si>
  <si>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</si>
  <si>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</si>
  <si>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</si>
  <si>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</si>
  <si>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</si>
  <si>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</si>
  <si>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</si>
  <si>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</si>
  <si>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</si>
  <si>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</si>
  <si>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</si>
  <si>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</si>
  <si>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</si>
  <si>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</si>
  <si>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</si>
  <si>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</si>
  <si>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</si>
  <si>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</si>
  <si>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</si>
  <si>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</si>
  <si>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</si>
  <si>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</si>
  <si>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</si>
  <si>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</si>
  <si>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</si>
  <si>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</si>
  <si>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</si>
  <si>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</si>
  <si>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</si>
  <si>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</si>
  <si>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</si>
  <si>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</si>
  <si>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</si>
  <si>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</si>
  <si>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</si>
  <si>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</si>
  <si>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</si>
  <si>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</si>
  <si>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</si>
  <si>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</si>
  <si>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</si>
  <si>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</si>
  <si>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</si>
  <si>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</si>
  <si>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</si>
  <si>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</si>
  <si>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</si>
  <si>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</si>
  <si>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</si>
  <si>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</si>
  <si>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</si>
  <si>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</si>
  <si>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</si>
  <si>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</si>
  <si>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</si>
  <si>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</si>
  <si>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</si>
  <si>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</si>
  <si>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</si>
  <si>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</si>
  <si>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</si>
  <si>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</si>
  <si>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</si>
  <si>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</si>
  <si>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</si>
  <si>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</si>
  <si>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</si>
  <si>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</si>
  <si>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</si>
  <si>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</si>
  <si>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</si>
  <si>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</si>
  <si>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</si>
  <si>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</si>
  <si>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</si>
  <si>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</si>
  <si>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</si>
  <si>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</si>
  <si>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</si>
  <si>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</si>
  <si>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</si>
  <si>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</si>
  <si>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</si>
  <si>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</si>
  <si>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</si>
  <si>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</si>
  <si>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</si>
  <si>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</si>
  <si>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</si>
  <si>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</si>
  <si>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</si>
  <si>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</si>
  <si>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</si>
  <si>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</si>
  <si>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</si>
  <si>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</si>
  <si>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</si>
  <si>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</si>
  <si>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</si>
  <si>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</si>
  <si>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</si>
  <si>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</si>
  <si>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</si>
  <si>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</si>
  <si>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</si>
  <si>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</si>
  <si>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</si>
  <si>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</si>
  <si>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</si>
  <si>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</si>
  <si>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</si>
  <si>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</si>
  <si>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</si>
  <si>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</si>
  <si>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</si>
  <si>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</si>
  <si>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</si>
  <si>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</si>
  <si>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</si>
  <si>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</si>
  <si>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</si>
  <si>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</si>
  <si>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</si>
  <si>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</si>
  <si>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</si>
  <si>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</si>
  <si>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</si>
  <si>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</si>
  <si>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</si>
  <si>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</si>
  <si>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</si>
  <si>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</si>
  <si>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</si>
  <si>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</si>
  <si>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</si>
  <si>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</si>
  <si>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</si>
  <si>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</si>
  <si>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</si>
  <si>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</si>
  <si>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</si>
  <si>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</si>
  <si>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</si>
  <si>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</si>
  <si>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</si>
  <si>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</si>
  <si>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</si>
  <si>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</si>
  <si>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</si>
  <si>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</si>
  <si>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</si>
  <si>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</si>
  <si>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</si>
  <si>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</si>
  <si>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</si>
  <si>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</si>
  <si>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</si>
  <si>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</si>
  <si>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</si>
  <si>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</si>
  <si>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</si>
  <si>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</si>
  <si>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</si>
  <si>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</si>
  <si>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</si>
  <si>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</si>
  <si>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</si>
  <si>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</si>
  <si>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</si>
  <si>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</si>
  <si>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</si>
  <si>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</si>
  <si>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</si>
  <si>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</si>
  <si>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</si>
  <si>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</si>
  <si>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</si>
  <si>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</si>
  <si>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</si>
  <si>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</si>
  <si>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</si>
  <si>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</si>
  <si>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</si>
  <si>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</si>
  <si>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</si>
  <si>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</si>
  <si>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</si>
  <si>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</si>
  <si>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</si>
  <si>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</si>
  <si>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</si>
  <si>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</si>
  <si>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</si>
  <si>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</si>
  <si>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</si>
  <si>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</si>
  <si>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</si>
  <si>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</si>
  <si>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</si>
  <si>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</si>
  <si>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</si>
  <si>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</si>
  <si>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</si>
  <si>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</si>
  <si>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</si>
  <si>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</si>
  <si>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</si>
  <si>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</si>
  <si>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</si>
  <si>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</si>
  <si>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</si>
  <si>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</si>
  <si>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</si>
  <si>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</si>
  <si>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</si>
  <si>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</si>
  <si>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</si>
  <si>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</si>
  <si>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</si>
  <si>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</si>
  <si>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</si>
  <si>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</si>
  <si>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</si>
  <si>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</si>
  <si>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</si>
  <si>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</si>
  <si>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</si>
  <si>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</si>
  <si>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</si>
  <si>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</si>
  <si>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</si>
  <si>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</si>
  <si>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</si>
  <si>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</si>
  <si>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</si>
  <si>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</si>
  <si>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</si>
  <si>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</si>
  <si>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</si>
  <si>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</si>
  <si>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</si>
  <si>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</si>
  <si>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</si>
  <si>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</si>
  <si>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</si>
  <si>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</si>
  <si>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</si>
  <si>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</si>
  <si>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</si>
  <si>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</si>
  <si>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</si>
  <si>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</si>
  <si>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</si>
  <si>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</si>
  <si>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</si>
  <si>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</si>
  <si>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</si>
  <si>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</si>
  <si>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</si>
  <si>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</si>
  <si>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</si>
  <si>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</si>
  <si>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</si>
  <si>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</si>
  <si>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</si>
  <si>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</si>
  <si>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</si>
  <si>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</si>
  <si>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</si>
  <si>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</si>
  <si>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</si>
  <si>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</si>
  <si>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</si>
  <si>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</si>
  <si>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</si>
  <si>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</si>
  <si>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</si>
  <si>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</si>
  <si>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</si>
  <si>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</si>
  <si>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</si>
  <si>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</si>
  <si>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</si>
  <si>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</si>
  <si>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</si>
  <si>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</si>
  <si>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</si>
  <si>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</si>
  <si>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</si>
  <si>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</si>
  <si>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</si>
  <si>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</si>
  <si>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</si>
  <si>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</si>
  <si>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</si>
  <si>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</si>
  <si>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</si>
  <si>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</si>
  <si>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</si>
  <si>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</si>
  <si>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</si>
  <si>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</si>
  <si>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</si>
  <si>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</si>
  <si>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</si>
  <si>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</si>
  <si>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</si>
  <si>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</si>
  <si>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</si>
  <si>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</si>
  <si>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</si>
  <si>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</si>
  <si>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</si>
  <si>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</si>
  <si>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</si>
  <si>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</si>
  <si>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</si>
  <si>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</si>
  <si>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</si>
  <si>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</si>
  <si>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</si>
  <si>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</si>
  <si>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</si>
  <si>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</si>
  <si>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</si>
  <si>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</si>
  <si>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</si>
  <si>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</si>
  <si>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</si>
  <si>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</si>
  <si>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</si>
  <si>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</si>
  <si>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</si>
  <si>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</si>
  <si>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</si>
  <si>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</si>
  <si>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</si>
  <si>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</si>
  <si>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</si>
  <si>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</si>
  <si>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</si>
  <si>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</si>
  <si>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</si>
  <si>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</si>
  <si>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</si>
  <si>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</si>
  <si>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</si>
  <si>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</si>
  <si>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</si>
  <si>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</si>
  <si>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</si>
  <si>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</si>
  <si>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</si>
  <si>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</si>
  <si>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</si>
  <si>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</si>
  <si>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</si>
  <si>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</si>
  <si>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</si>
  <si>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</si>
  <si>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</si>
  <si>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</si>
  <si>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</si>
  <si>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</si>
  <si>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</si>
  <si>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</si>
  <si>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</si>
  <si>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</si>
  <si>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</si>
  <si>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</si>
  <si>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</si>
  <si>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</si>
  <si>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</si>
  <si>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</si>
  <si>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</si>
  <si>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</si>
  <si>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</si>
  <si>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</si>
  <si>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</si>
  <si>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</si>
  <si>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</si>
  <si>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</si>
  <si>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</si>
  <si>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</si>
  <si>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</si>
  <si>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</si>
  <si>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</si>
  <si>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</si>
  <si>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</si>
  <si>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</si>
  <si>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</si>
  <si>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</si>
  <si>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</si>
  <si>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</si>
  <si>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</si>
  <si>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</si>
  <si>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</si>
  <si>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</si>
  <si>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</si>
  <si>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</si>
  <si>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</si>
  <si>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</si>
  <si>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</si>
  <si>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</si>
  <si>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</si>
  <si>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</si>
  <si>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</si>
  <si>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</si>
  <si>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</si>
  <si>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</si>
  <si>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</si>
  <si>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</si>
  <si>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</si>
  <si>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</si>
  <si>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</si>
  <si>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</si>
  <si>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</si>
  <si>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</si>
  <si>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</si>
  <si>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</si>
  <si>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</si>
  <si>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</si>
  <si>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</si>
  <si>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</si>
  <si>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</si>
  <si>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</si>
  <si>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</si>
  <si>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</si>
  <si>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</si>
  <si>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</si>
  <si>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</si>
  <si>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</si>
  <si>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</si>
  <si>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</si>
  <si>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</si>
  <si>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</si>
  <si>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</si>
  <si>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</si>
  <si>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</si>
  <si>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</si>
  <si>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</si>
  <si>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</si>
  <si>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</si>
  <si>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</si>
  <si>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</si>
  <si>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</si>
  <si>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</si>
  <si>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</si>
  <si>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</si>
  <si>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</si>
  <si>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</si>
  <si>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</si>
  <si>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</si>
  <si>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</si>
  <si>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</si>
  <si>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</si>
  <si>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</si>
  <si>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</si>
  <si>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</si>
  <si>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</si>
  <si>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</si>
  <si>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</si>
  <si>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</si>
  <si>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</si>
  <si>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</si>
  <si>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</si>
  <si>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</si>
  <si>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</si>
  <si>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</si>
  <si>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</si>
  <si>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</si>
  <si>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</si>
  <si>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</si>
  <si>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</si>
  <si>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</si>
  <si>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</si>
  <si>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</si>
  <si>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</si>
  <si>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</si>
  <si>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</si>
  <si>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</si>
  <si>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</si>
  <si>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</si>
  <si>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</si>
  <si>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</si>
  <si>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</si>
  <si>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</si>
  <si>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</si>
  <si>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</si>
  <si>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</si>
  <si>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</si>
  <si>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</si>
  <si>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</si>
  <si>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</si>
  <si>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</si>
  <si>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</si>
  <si>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</si>
  <si>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</si>
  <si>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</si>
  <si>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</si>
  <si>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</si>
  <si>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</si>
  <si>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</si>
  <si>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</si>
  <si>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</si>
  <si>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</si>
  <si>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</si>
  <si>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</si>
  <si>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</si>
  <si>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</si>
  <si>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</si>
  <si>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</si>
  <si>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</si>
  <si>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</si>
  <si>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</si>
  <si>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</si>
  <si>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</si>
  <si>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</si>
  <si>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</si>
  <si>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</si>
  <si>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</si>
  <si>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</si>
  <si>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</si>
  <si>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</si>
  <si>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</si>
  <si>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</si>
  <si>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</si>
  <si>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</si>
  <si>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</si>
  <si>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</si>
  <si>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</si>
  <si>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</si>
  <si>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</si>
  <si>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</si>
  <si>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</si>
  <si>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</si>
  <si>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</si>
  <si>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</si>
  <si>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</si>
  <si>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</si>
  <si>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</si>
  <si>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</si>
  <si>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</si>
  <si>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</si>
  <si>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</si>
  <si>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</si>
  <si>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</si>
  <si>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</si>
  <si>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</si>
  <si>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</si>
  <si>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</si>
  <si>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</si>
  <si>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</si>
  <si>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</si>
  <si>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</si>
  <si>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</si>
  <si>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</si>
  <si>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</si>
  <si>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</si>
  <si>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</si>
  <si>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</si>
  <si>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</si>
  <si>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</si>
  <si>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</si>
  <si>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</si>
  <si>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</si>
  <si>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</si>
  <si>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</si>
  <si>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</si>
  <si>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</si>
  <si>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</si>
  <si>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</si>
  <si>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</si>
  <si>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</si>
  <si>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</si>
  <si>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</si>
  <si>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</si>
  <si>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</si>
  <si>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</si>
  <si>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</si>
  <si>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</si>
  <si>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</si>
  <si>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</si>
  <si>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</si>
  <si>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</si>
  <si>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</si>
  <si>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</si>
  <si>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</si>
  <si>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</si>
  <si>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</si>
  <si>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</si>
  <si>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</si>
  <si>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</si>
  <si>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</si>
  <si>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</si>
  <si>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</si>
  <si>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</si>
  <si>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</si>
  <si>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</si>
  <si>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</si>
  <si>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</si>
  <si>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</si>
  <si>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</si>
  <si>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</si>
  <si>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</si>
  <si>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</si>
  <si>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</si>
  <si>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</si>
  <si>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</si>
  <si>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</si>
  <si>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</si>
  <si>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</si>
  <si>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</si>
  <si>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</si>
  <si>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</si>
  <si>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</si>
  <si>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</si>
  <si>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</si>
  <si>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</si>
  <si>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</si>
  <si>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</si>
  <si>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</si>
  <si>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</si>
  <si>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</si>
  <si>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</si>
  <si>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</si>
  <si>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</si>
  <si>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</si>
  <si>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</si>
  <si>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</si>
  <si>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</si>
  <si>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</si>
  <si>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</si>
  <si>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</si>
  <si>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</si>
  <si>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</si>
  <si>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</si>
  <si>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</si>
  <si>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</si>
  <si>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</si>
  <si>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</si>
  <si>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</si>
  <si>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</si>
  <si>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</si>
  <si>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</si>
  <si>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</si>
  <si>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</si>
  <si>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</si>
  <si>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</si>
  <si>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</si>
  <si>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</si>
  <si>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</si>
  <si>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</si>
  <si>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</si>
  <si>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</si>
  <si>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</si>
  <si>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</si>
  <si>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</si>
  <si>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</si>
  <si>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</si>
  <si>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</si>
  <si>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</si>
  <si>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</si>
  <si>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</si>
  <si>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</si>
  <si>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</si>
  <si>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</si>
  <si>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</si>
  <si>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</si>
  <si>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</si>
  <si>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</si>
  <si>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</si>
  <si>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</si>
  <si>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</si>
  <si>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</si>
  <si>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</si>
  <si>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</si>
  <si>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</si>
  <si>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</si>
  <si>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</si>
  <si>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</si>
  <si>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</si>
  <si>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</si>
  <si>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</si>
  <si>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</si>
  <si>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</si>
  <si>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</si>
  <si>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</si>
  <si>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</si>
  <si>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</si>
  <si>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</si>
  <si>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</si>
  <si>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</si>
  <si>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</si>
  <si>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</si>
  <si>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</si>
  <si>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</si>
  <si>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</si>
  <si>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</si>
  <si>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</si>
  <si>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</si>
  <si>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</si>
  <si>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</si>
  <si>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</si>
  <si>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</si>
  <si>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</si>
  <si>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</si>
  <si>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</si>
  <si>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</si>
  <si>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</si>
  <si>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</si>
  <si>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</si>
  <si>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</si>
  <si>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</si>
  <si>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</si>
  <si>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</si>
  <si>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</si>
  <si>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</si>
  <si>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</si>
  <si>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</si>
  <si>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</si>
  <si>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</si>
  <si>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</si>
  <si>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</si>
  <si>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</si>
  <si>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</si>
  <si>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</si>
  <si>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</si>
  <si>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</si>
  <si>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</si>
  <si>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</si>
  <si>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</si>
  <si>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</si>
  <si>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</si>
  <si>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</si>
  <si>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</si>
  <si>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</si>
  <si>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</si>
  <si>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</si>
  <si>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</si>
  <si>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</si>
  <si>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</si>
  <si>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</si>
  <si>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</si>
  <si>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</si>
  <si>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</si>
  <si>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</si>
  <si>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</si>
  <si>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</si>
  <si>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</si>
  <si>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</si>
  <si>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</si>
  <si>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</si>
  <si>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</si>
  <si>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</si>
  <si>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</si>
  <si>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</si>
  <si>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</si>
  <si>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</si>
  <si>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</si>
  <si>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</si>
  <si>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</si>
  <si>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</si>
  <si>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</si>
  <si>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</si>
  <si>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</si>
  <si>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</si>
  <si>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</si>
  <si>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</si>
  <si>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</si>
  <si>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</si>
  <si>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</si>
  <si>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</si>
  <si>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</si>
  <si>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</si>
  <si>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</si>
  <si>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</si>
  <si>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</si>
  <si>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</si>
  <si>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</si>
  <si>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</si>
  <si>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</si>
  <si>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</si>
  <si>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</si>
  <si>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</si>
  <si>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</si>
  <si>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</si>
  <si>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</si>
  <si>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</si>
  <si>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</si>
  <si>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</si>
  <si>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</si>
  <si>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</si>
  <si>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</si>
  <si>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</si>
  <si>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</si>
  <si>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</si>
  <si>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</si>
  <si>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</si>
  <si>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</si>
  <si>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</si>
  <si>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</si>
  <si>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</si>
  <si>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</si>
  <si>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</si>
  <si>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</si>
  <si>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</si>
  <si>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</si>
  <si>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</si>
  <si>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</si>
  <si>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</si>
  <si>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</si>
  <si>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</si>
  <si>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</si>
  <si>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</si>
  <si>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</si>
  <si>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</si>
  <si>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</si>
  <si>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</si>
  <si>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</si>
  <si>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</si>
  <si>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</si>
  <si>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</si>
  <si>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</si>
  <si>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</si>
  <si>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</si>
  <si>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</si>
  <si>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</si>
  <si>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</si>
  <si>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</si>
  <si>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</si>
  <si>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</si>
  <si>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</si>
  <si>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</si>
  <si>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</si>
  <si>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</si>
  <si>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</si>
  <si>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</si>
  <si>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</si>
  <si>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</si>
  <si>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</si>
  <si>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</si>
  <si>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</si>
  <si>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</si>
  <si>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</si>
  <si>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</si>
  <si>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</si>
  <si>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</si>
  <si>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</si>
  <si>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</si>
  <si>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</si>
  <si>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</si>
  <si>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</si>
  <si>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</si>
  <si>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</si>
  <si>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</si>
  <si>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</si>
  <si>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</si>
  <si>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</si>
  <si>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</si>
  <si>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</si>
  <si>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</si>
  <si>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</si>
  <si>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</si>
  <si>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</si>
  <si>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</si>
  <si>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</si>
  <si>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</si>
  <si>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</si>
  <si>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</si>
  <si>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</si>
  <si>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</si>
  <si>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</si>
  <si>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</si>
  <si>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</si>
  <si>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</si>
  <si>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</si>
  <si>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</si>
  <si>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</si>
  <si>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</si>
  <si>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</si>
  <si>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</si>
  <si>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</si>
  <si>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</si>
  <si>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</si>
  <si>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</si>
  <si>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</si>
  <si>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</si>
  <si>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</si>
  <si>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</si>
  <si>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</si>
  <si>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</si>
  <si>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</si>
  <si>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</si>
  <si>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</si>
  <si>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</si>
  <si>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</si>
  <si>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</si>
  <si>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</si>
  <si>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</si>
  <si>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</si>
  <si>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</si>
  <si>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</si>
  <si>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</si>
  <si>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</si>
  <si>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</si>
  <si>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</si>
  <si>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</si>
  <si>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</si>
  <si>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</si>
  <si>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</si>
  <si>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</si>
  <si>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</si>
  <si>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</si>
  <si>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</si>
  <si>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</si>
  <si>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</si>
  <si>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</si>
  <si>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</si>
  <si>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</si>
  <si>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</si>
  <si>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</si>
  <si>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</si>
  <si>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</si>
  <si>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</si>
  <si>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</si>
  <si>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</si>
  <si>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</si>
  <si>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</si>
  <si>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</si>
  <si>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</si>
  <si>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</si>
  <si>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</si>
  <si>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</si>
  <si>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</si>
  <si>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</si>
  <si>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</si>
  <si>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</si>
  <si>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</si>
  <si>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</si>
  <si>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</si>
  <si>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</si>
  <si>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</si>
  <si>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</si>
  <si>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</si>
  <si>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</si>
  <si>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</si>
  <si>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</si>
  <si>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</si>
  <si>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</si>
  <si>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</si>
  <si>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</si>
  <si>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</si>
  <si>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</si>
  <si>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</si>
  <si>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</si>
  <si>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</si>
  <si>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</si>
  <si>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</si>
  <si>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</si>
  <si>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</si>
  <si>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</si>
  <si>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</si>
  <si>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</si>
  <si>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</si>
  <si>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</si>
  <si>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</si>
  <si>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</si>
  <si>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</si>
  <si>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</si>
  <si>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</si>
  <si>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</si>
  <si>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</si>
  <si>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</si>
  <si>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</si>
  <si>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</si>
  <si>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</si>
  <si>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</si>
  <si>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</si>
  <si>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</si>
  <si>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</si>
  <si>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</si>
  <si>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</si>
  <si>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</si>
  <si>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</si>
  <si>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</si>
  <si>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</si>
  <si>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</si>
  <si>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</si>
  <si>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</si>
  <si>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</si>
  <si>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</si>
  <si>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</si>
  <si>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</si>
  <si>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</si>
  <si>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</si>
  <si>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</si>
  <si>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</si>
  <si>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</si>
  <si>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</si>
  <si>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</si>
  <si>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</si>
  <si>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</si>
  <si>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</si>
  <si>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</si>
  <si>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</si>
  <si>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</si>
  <si>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</si>
  <si>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</si>
  <si>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</si>
  <si>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</si>
  <si>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</si>
  <si>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</si>
  <si>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</si>
  <si>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</si>
  <si>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</si>
  <si>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</si>
  <si>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</si>
  <si>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</si>
  <si>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</si>
  <si>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</si>
  <si>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</si>
  <si>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</si>
  <si>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</si>
  <si>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</si>
  <si>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</si>
  <si>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</si>
  <si>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</si>
  <si>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</si>
  <si>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</si>
  <si>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</si>
  <si>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</si>
  <si>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</si>
  <si>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</si>
  <si>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</si>
  <si>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</si>
  <si>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</si>
  <si>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</si>
  <si>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</si>
  <si>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</si>
  <si>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</si>
  <si>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</si>
  <si>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</si>
  <si>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</si>
  <si>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</si>
  <si>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</si>
  <si>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</si>
  <si>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</si>
  <si>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</si>
  <si>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</si>
  <si>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</si>
  <si>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</si>
  <si>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</si>
  <si>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</si>
  <si>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</si>
  <si>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</si>
  <si>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</si>
  <si>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</si>
  <si>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</si>
  <si>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</si>
  <si>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</si>
  <si>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</si>
  <si>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</si>
  <si>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</si>
  <si>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</si>
  <si>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</si>
  <si>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</si>
  <si>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</si>
  <si>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</si>
  <si>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</si>
  <si>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</si>
  <si>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</si>
  <si>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</si>
  <si>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</si>
  <si>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</si>
  <si>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</si>
  <si>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</si>
  <si>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</si>
  <si>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</si>
  <si>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</si>
  <si>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</si>
  <si>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</si>
  <si>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</si>
  <si>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</si>
  <si>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</si>
  <si>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</si>
  <si>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</si>
  <si>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</si>
  <si>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</si>
  <si>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</si>
  <si>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</si>
  <si>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</si>
  <si>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</si>
  <si>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</si>
  <si>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</si>
  <si>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</si>
  <si>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</si>
  <si>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</si>
  <si>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</si>
  <si>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</si>
  <si>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</si>
  <si>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</si>
  <si>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</si>
  <si>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</si>
  <si>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</si>
  <si>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</si>
  <si>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</si>
  <si>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</si>
  <si>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</si>
  <si>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</si>
  <si>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</si>
  <si>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</si>
  <si>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</si>
  <si>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</si>
  <si>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</si>
  <si>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</si>
  <si>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</si>
  <si>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</si>
  <si>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</si>
  <si>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</si>
  <si>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</si>
  <si>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</si>
  <si>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</si>
  <si>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</si>
  <si>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</si>
  <si>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</si>
  <si>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</si>
  <si>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</si>
  <si>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</si>
  <si>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</si>
  <si>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</si>
  <si>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</si>
  <si>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</si>
  <si>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</si>
  <si>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</si>
  <si>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</si>
  <si>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</si>
  <si>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</si>
  <si>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</si>
  <si>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</si>
  <si>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</si>
  <si>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</si>
  <si>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</si>
  <si>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</si>
  <si>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</si>
  <si>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</si>
  <si>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</si>
  <si>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</si>
  <si>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</si>
  <si>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</si>
  <si>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</si>
  <si>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</si>
  <si>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</si>
  <si>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</si>
  <si>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</si>
  <si>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</si>
  <si>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</si>
  <si>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</si>
  <si>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</si>
  <si>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</si>
  <si>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</si>
  <si>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</si>
  <si>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</si>
  <si>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</si>
  <si>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</si>
  <si>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</si>
  <si>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</si>
  <si>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</si>
  <si>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</si>
  <si>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</si>
  <si>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</si>
  <si>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</si>
  <si>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</si>
  <si>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</si>
  <si>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</si>
  <si>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</si>
  <si>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</si>
  <si>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</si>
  <si>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</si>
  <si>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</si>
  <si>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</si>
  <si>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</si>
  <si>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</si>
  <si>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</si>
  <si>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</si>
  <si>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</si>
  <si>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</si>
  <si>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</si>
  <si>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</si>
  <si>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</si>
  <si>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</si>
  <si>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</si>
  <si>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</si>
  <si>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</si>
  <si>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</si>
  <si>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</si>
  <si>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</si>
  <si>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</si>
  <si>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</si>
  <si>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</si>
  <si>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</si>
  <si>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</si>
  <si>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</si>
  <si>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</si>
  <si>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</si>
  <si>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</si>
  <si>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</si>
  <si>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</si>
  <si>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</si>
  <si>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</si>
  <si>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</si>
  <si>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</si>
  <si>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</si>
  <si>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</si>
  <si>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</si>
  <si>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</si>
  <si>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</si>
  <si>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</si>
  <si>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</si>
  <si>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</si>
  <si>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</si>
  <si>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</si>
  <si>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</si>
  <si>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</si>
  <si>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</si>
  <si>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</si>
  <si>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</si>
  <si>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</si>
  <si>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</si>
  <si>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</si>
  <si>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</si>
  <si>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</si>
  <si>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</si>
  <si>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</si>
  <si>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</si>
  <si>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</si>
  <si>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</si>
  <si>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</si>
  <si>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</si>
  <si>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</si>
  <si>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</si>
  <si>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</si>
  <si>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</si>
  <si>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</si>
  <si>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</si>
  <si>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</si>
  <si>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</si>
  <si>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</si>
  <si>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</si>
  <si>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</si>
  <si>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</si>
  <si>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</si>
  <si>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</si>
  <si>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</si>
  <si>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</si>
  <si>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</si>
  <si>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</si>
  <si>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</si>
  <si>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</si>
  <si>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</si>
  <si>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</si>
  <si>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</si>
  <si>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</si>
  <si>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</si>
  <si>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</si>
  <si>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</si>
  <si>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</si>
  <si>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</si>
  <si>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</si>
  <si>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</si>
  <si>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</si>
  <si>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</si>
  <si>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</si>
  <si>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</si>
  <si>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</si>
  <si>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</si>
  <si>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</si>
  <si>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</si>
  <si>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</si>
  <si>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</si>
  <si>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</si>
  <si>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</si>
  <si>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</si>
  <si>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</si>
  <si>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</si>
  <si>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</si>
  <si>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</si>
  <si>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</si>
  <si>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</si>
  <si>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</si>
  <si>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</si>
  <si>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</si>
  <si>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</si>
  <si>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</si>
  <si>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</si>
  <si>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</si>
  <si>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</si>
  <si>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</si>
  <si>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</si>
  <si>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</si>
  <si>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</si>
  <si>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</si>
  <si>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</si>
  <si>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</si>
  <si>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</si>
  <si>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</si>
  <si>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</si>
  <si>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</si>
  <si>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</si>
  <si>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</si>
  <si>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</si>
  <si>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</si>
  <si>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</si>
  <si>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</si>
  <si>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</si>
  <si>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</si>
  <si>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</si>
  <si>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</si>
  <si>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</si>
  <si>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</si>
  <si>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</si>
  <si>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</si>
  <si>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</si>
  <si>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</si>
  <si>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</si>
  <si>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</si>
  <si>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</si>
  <si>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</si>
  <si>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</si>
  <si>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</si>
  <si>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</si>
  <si>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</si>
  <si>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</si>
  <si>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</si>
  <si>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</si>
  <si>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</si>
  <si>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</si>
  <si>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</si>
  <si>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</si>
  <si>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</si>
  <si>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</si>
  <si>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</si>
  <si>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</si>
  <si>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</si>
  <si>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</si>
  <si>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</si>
  <si>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</si>
  <si>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</si>
  <si>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</si>
  <si>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</si>
  <si>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</si>
  <si>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</si>
  <si>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</si>
  <si>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</si>
  <si>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</si>
  <si>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</si>
  <si>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</si>
  <si>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</si>
  <si>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</si>
  <si>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</si>
  <si>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</si>
  <si>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</si>
  <si>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</si>
  <si>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</si>
  <si>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</si>
  <si>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</si>
  <si>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</si>
  <si>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</si>
  <si>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</si>
  <si>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</si>
  <si>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</si>
  <si>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</si>
  <si>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</si>
  <si>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</si>
  <si>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</si>
  <si>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</si>
  <si>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</si>
  <si>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</si>
  <si>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</si>
  <si>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</si>
  <si>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</si>
  <si>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</si>
  <si>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</si>
  <si>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</si>
  <si>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</si>
  <si>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</si>
  <si>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</si>
  <si>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</si>
  <si>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</si>
  <si>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</si>
  <si>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</si>
  <si>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</si>
  <si>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</si>
  <si>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</si>
  <si>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</si>
  <si>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</si>
  <si>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</si>
  <si>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</si>
  <si>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</si>
  <si>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</si>
  <si>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</si>
  <si>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</si>
  <si>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</si>
  <si>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</si>
  <si>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</si>
  <si>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</si>
  <si>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</si>
  <si>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</si>
  <si>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</si>
  <si>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</si>
  <si>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</si>
  <si>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</si>
  <si>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</si>
  <si>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</si>
  <si>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</si>
  <si>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</si>
  <si>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</si>
  <si>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</si>
  <si>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</si>
  <si>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</si>
  <si>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</si>
  <si>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</si>
  <si>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</si>
  <si>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</si>
  <si>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</si>
  <si>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</si>
  <si>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</si>
  <si>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</si>
  <si>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</si>
  <si>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</si>
  <si>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</si>
  <si>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</si>
  <si>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</si>
  <si>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</si>
  <si>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</si>
  <si>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</si>
  <si>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</si>
  <si>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</si>
  <si>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</si>
  <si>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</si>
  <si>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</si>
  <si>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</si>
  <si>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</si>
  <si>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</si>
  <si>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</si>
  <si>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</si>
  <si>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</si>
  <si>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</si>
  <si>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</si>
  <si>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</si>
  <si>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</si>
  <si>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</si>
  <si>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</si>
  <si>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</si>
  <si>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</si>
  <si>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</si>
  <si>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</si>
  <si>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</si>
  <si>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</si>
  <si>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</si>
  <si>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</si>
  <si>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</si>
  <si>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</si>
  <si>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</si>
  <si>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</si>
  <si>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</si>
  <si>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</si>
  <si>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</si>
  <si>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</si>
  <si>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</si>
  <si>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</si>
  <si>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</si>
  <si>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</si>
  <si>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</si>
  <si>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</si>
  <si>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</si>
  <si>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</si>
  <si>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</si>
  <si>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</si>
  <si>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</si>
  <si>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</si>
  <si>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</si>
  <si>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</si>
  <si>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</si>
  <si>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</si>
  <si>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</si>
  <si>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</si>
  <si>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</si>
  <si>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</si>
  <si>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</si>
  <si>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</si>
  <si>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</si>
  <si>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</si>
  <si>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</si>
  <si>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</si>
  <si>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</si>
  <si>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</si>
  <si>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</si>
  <si>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</si>
  <si>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</si>
  <si>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</si>
  <si>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</si>
  <si>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</si>
  <si>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</si>
  <si>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</si>
  <si>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</si>
  <si>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</si>
  <si>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</si>
  <si>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</si>
  <si>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</si>
  <si>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</si>
  <si>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</si>
  <si>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</si>
  <si>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</si>
  <si>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</si>
  <si>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</si>
  <si>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</si>
  <si>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</si>
  <si>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</si>
  <si>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</si>
  <si>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</si>
  <si>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</si>
  <si>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</si>
  <si>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</si>
  <si>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</si>
  <si>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</si>
  <si>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</si>
  <si>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</si>
  <si>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</si>
  <si>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</si>
  <si>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</si>
  <si>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</si>
  <si>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</si>
  <si>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</si>
  <si>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</si>
  <si>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</si>
  <si>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</si>
  <si>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</si>
  <si>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</si>
  <si>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</si>
  <si>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</si>
  <si>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</si>
  <si>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</si>
  <si>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</si>
  <si>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</si>
  <si>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</si>
  <si>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</si>
  <si>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</si>
  <si>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</si>
  <si>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</si>
  <si>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</si>
  <si>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</si>
  <si>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</si>
  <si>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</si>
  <si>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</si>
  <si>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</si>
  <si>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</si>
  <si>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</si>
  <si>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</si>
  <si>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</si>
  <si>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</si>
  <si>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</si>
  <si>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</si>
  <si>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</si>
  <si>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</si>
  <si>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</si>
  <si>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</si>
  <si>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</si>
  <si>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</si>
  <si>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</si>
  <si>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</si>
  <si>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</si>
  <si>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</si>
  <si>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</si>
  <si>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</si>
  <si>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</si>
  <si>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</si>
  <si>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</si>
  <si>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</si>
  <si>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</si>
  <si>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</si>
  <si>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</si>
  <si>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</si>
  <si>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</si>
  <si>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</si>
  <si>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</si>
  <si>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</si>
  <si>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</si>
  <si>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</si>
  <si>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</si>
  <si>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</si>
  <si>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</si>
  <si>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</si>
  <si>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</si>
  <si>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</si>
  <si>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</si>
  <si>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</si>
  <si>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</si>
  <si>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</si>
  <si>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</si>
  <si>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</si>
  <si>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</si>
  <si>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</si>
  <si>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</si>
  <si>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</si>
  <si>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</si>
  <si>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</si>
  <si>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</si>
  <si>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</si>
  <si>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</si>
  <si>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</si>
  <si>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</si>
  <si>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</si>
  <si>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</si>
  <si>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</si>
  <si>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</si>
  <si>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</si>
  <si>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</si>
  <si>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</si>
  <si>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</si>
  <si>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</si>
  <si>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</si>
  <si>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</si>
  <si>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</si>
  <si>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</si>
  <si>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</si>
  <si>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</si>
  <si>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</si>
  <si>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</si>
  <si>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</si>
  <si>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</si>
  <si>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</si>
  <si>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</si>
  <si>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</si>
  <si>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</si>
  <si>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</si>
  <si>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</si>
  <si>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</si>
  <si>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</si>
  <si>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</si>
  <si>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</si>
  <si>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</si>
  <si>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</si>
  <si>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</si>
  <si>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</si>
  <si>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</si>
  <si>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</si>
  <si>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</si>
  <si>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</si>
  <si>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</si>
  <si>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</si>
  <si>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</si>
  <si>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</si>
  <si>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</si>
  <si>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</si>
  <si>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</si>
  <si>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</si>
  <si>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</si>
  <si>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</si>
  <si>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</si>
  <si>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</si>
  <si>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</si>
  <si>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</si>
  <si>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</si>
  <si>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</si>
  <si>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</si>
  <si>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</si>
  <si>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</si>
  <si>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</si>
  <si>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</si>
  <si>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</si>
  <si>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</si>
  <si>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</si>
  <si>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</si>
  <si>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</si>
  <si>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</si>
  <si>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</si>
  <si>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</si>
  <si>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</si>
  <si>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</si>
  <si>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</si>
  <si>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</si>
  <si>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</si>
  <si>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</si>
  <si>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</si>
  <si>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</si>
  <si>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</si>
  <si>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</si>
  <si>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</si>
  <si>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</si>
  <si>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</si>
  <si>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</si>
  <si>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</si>
  <si>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</si>
  <si>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</si>
  <si>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</si>
  <si>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</si>
  <si>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</si>
  <si>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</si>
  <si>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</si>
  <si>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</si>
  <si>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</si>
  <si>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</si>
  <si>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</si>
  <si>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</si>
  <si>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</si>
  <si>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</si>
  <si>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</si>
  <si>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</si>
  <si>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</si>
  <si>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</si>
  <si>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</si>
  <si>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</si>
  <si>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</si>
  <si>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</si>
  <si>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</si>
  <si>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</si>
  <si>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</si>
  <si>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</si>
  <si>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</si>
  <si>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</si>
  <si>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</si>
  <si>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</si>
  <si>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</si>
  <si>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</si>
  <si>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</si>
  <si>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</si>
  <si>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</si>
  <si>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</si>
  <si>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</si>
  <si>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</si>
  <si>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</si>
  <si>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</si>
  <si>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</si>
  <si>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</si>
  <si>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</si>
  <si>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</si>
  <si>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</si>
  <si>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</si>
  <si>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</si>
  <si>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</si>
  <si>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</si>
  <si>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</si>
  <si>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</si>
  <si>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</si>
  <si>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</si>
  <si>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</si>
  <si>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</si>
  <si>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</si>
  <si>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</si>
  <si>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</si>
  <si>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</si>
  <si>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</si>
  <si>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</si>
  <si>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</si>
  <si>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</si>
  <si>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</si>
  <si>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</si>
  <si>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</si>
  <si>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</si>
  <si>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</si>
  <si>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</si>
  <si>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</si>
  <si>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</si>
  <si>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</si>
  <si>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</si>
  <si>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</si>
  <si>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</si>
  <si>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</si>
  <si>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</si>
  <si>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</si>
  <si>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</si>
  <si>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</si>
  <si>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</si>
  <si>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</si>
  <si>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</si>
  <si>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</si>
  <si>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</si>
  <si>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</si>
  <si>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</si>
  <si>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</si>
  <si>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</si>
  <si>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</si>
  <si>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</si>
  <si>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</si>
  <si>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</si>
  <si>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</si>
  <si>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</si>
  <si>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</si>
  <si>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</si>
  <si>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</si>
  <si>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</si>
  <si>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</si>
  <si>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</si>
  <si>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</si>
  <si>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</si>
  <si>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</si>
  <si>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</si>
  <si>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</si>
  <si>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</si>
  <si>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</si>
  <si>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</si>
  <si>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</si>
  <si>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</si>
  <si>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</si>
  <si>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</si>
  <si>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</si>
  <si>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</si>
  <si>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</si>
  <si>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</si>
  <si>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</si>
  <si>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</si>
  <si>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</si>
  <si>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</si>
  <si>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</si>
  <si>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</si>
  <si>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</si>
  <si>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</si>
  <si>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</si>
  <si>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</si>
  <si>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</si>
  <si>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</si>
  <si>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</si>
  <si>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</si>
  <si>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</si>
  <si>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</si>
  <si>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</si>
  <si>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</si>
  <si>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</si>
  <si>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</si>
  <si>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</si>
  <si>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</si>
  <si>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</si>
  <si>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</si>
  <si>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</si>
  <si>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</si>
  <si>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</si>
  <si>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</si>
  <si>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</si>
  <si>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</si>
  <si>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</si>
  <si>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</si>
  <si>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</si>
  <si>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</si>
  <si>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</si>
  <si>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</si>
  <si>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</si>
  <si>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</si>
  <si>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</si>
  <si>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</si>
  <si>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</si>
  <si>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</si>
  <si>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</si>
  <si>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</si>
  <si>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</si>
  <si>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</si>
  <si>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</si>
  <si>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</si>
  <si>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</si>
  <si>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</si>
  <si>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</si>
  <si>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</si>
  <si>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</si>
  <si>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</si>
  <si>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</si>
  <si>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</si>
  <si>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</si>
  <si>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</si>
  <si>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</si>
  <si>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</si>
  <si>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</si>
  <si>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</si>
  <si>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</si>
  <si>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</si>
  <si>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</si>
  <si>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</si>
  <si>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</si>
  <si>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</si>
  <si>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</si>
  <si>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</si>
  <si>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</si>
  <si>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</si>
  <si>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</si>
  <si>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</si>
  <si>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</si>
  <si>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</si>
  <si>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</si>
  <si>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</si>
  <si>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</si>
  <si>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</si>
  <si>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</si>
  <si>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</si>
  <si>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</si>
  <si>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</si>
  <si>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</si>
  <si>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</si>
  <si>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</si>
  <si>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</si>
  <si>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</si>
  <si>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</si>
  <si>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</si>
  <si>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</si>
  <si>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</si>
  <si>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</si>
  <si>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</si>
  <si>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</si>
  <si>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</si>
  <si>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</si>
  <si>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</si>
  <si>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</si>
  <si>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</si>
  <si>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</si>
  <si>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</si>
  <si>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</si>
  <si>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</si>
  <si>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</si>
  <si>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</si>
  <si>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</si>
  <si>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</si>
  <si>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</si>
  <si>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</si>
  <si>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</si>
  <si>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</si>
  <si>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</si>
  <si>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</si>
  <si>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</si>
  <si>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</si>
  <si>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</si>
  <si>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</si>
  <si>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</si>
  <si>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</si>
  <si>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</si>
  <si>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</si>
  <si>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</si>
  <si>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</si>
  <si>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</si>
  <si>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</si>
  <si>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</si>
  <si>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</si>
  <si>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</si>
  <si>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</si>
  <si>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</si>
  <si>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</si>
  <si>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</si>
  <si>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</si>
  <si>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</si>
  <si>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</si>
  <si>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</si>
  <si>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</si>
  <si>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</si>
  <si>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</si>
  <si>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</si>
  <si>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</si>
  <si>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</si>
  <si>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</si>
  <si>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</si>
  <si>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</si>
  <si>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</si>
  <si>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</si>
  <si>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</si>
  <si>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</si>
  <si>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</si>
  <si>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</si>
  <si>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</si>
  <si>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</si>
  <si>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</si>
  <si>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</si>
  <si>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</si>
  <si>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</si>
  <si>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</si>
  <si>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</si>
  <si>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</si>
  <si>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</si>
  <si>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</si>
  <si>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</si>
  <si>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</si>
  <si>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</si>
  <si>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</si>
  <si>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</si>
  <si>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</si>
  <si>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</si>
  <si>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</si>
  <si>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</si>
  <si>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</si>
  <si>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</si>
  <si>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</si>
  <si>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</si>
  <si>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</si>
  <si>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</si>
  <si>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</si>
  <si>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</si>
  <si>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</si>
  <si>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</si>
  <si>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</si>
  <si>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</si>
  <si>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</si>
  <si>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</si>
  <si>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</si>
  <si>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</si>
  <si>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</si>
  <si>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</si>
  <si>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</si>
  <si>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</si>
  <si>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</si>
  <si>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</si>
  <si>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</si>
  <si>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</si>
  <si>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</si>
  <si>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</si>
  <si>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</si>
  <si>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</si>
  <si>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</si>
  <si>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</si>
  <si>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</si>
  <si>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</si>
  <si>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</si>
  <si>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</si>
  <si>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</si>
  <si>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</si>
  <si>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</si>
  <si>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</si>
  <si>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</si>
  <si>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</si>
  <si>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</si>
  <si>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</si>
  <si>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</si>
  <si>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</si>
  <si>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</si>
  <si>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</si>
  <si>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</si>
  <si>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</si>
  <si>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</si>
  <si>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</si>
  <si>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</si>
  <si>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</si>
  <si>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</si>
  <si>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</si>
  <si>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</si>
  <si>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</si>
  <si>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</si>
  <si>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</si>
  <si>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</si>
  <si>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</si>
  <si>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</si>
  <si>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</si>
  <si>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</si>
  <si>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</si>
  <si>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</si>
  <si>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</si>
  <si>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</si>
  <si>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</si>
  <si>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</si>
  <si>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</si>
  <si>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</si>
  <si>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</si>
  <si>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</si>
  <si>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</si>
  <si>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</si>
  <si>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</si>
  <si>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</si>
  <si>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</si>
  <si>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</si>
  <si>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</si>
  <si>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</si>
  <si>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</si>
  <si>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</si>
  <si>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</si>
  <si>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</si>
  <si>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</si>
  <si>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</si>
  <si>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</si>
  <si>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</si>
  <si>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</si>
  <si>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</si>
  <si>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</si>
  <si>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</si>
  <si>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</si>
  <si>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</si>
  <si>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</si>
  <si>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</si>
  <si>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</si>
  <si>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</si>
  <si>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</si>
  <si>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</si>
  <si>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</si>
  <si>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</si>
  <si>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</si>
  <si>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</si>
  <si>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</si>
  <si>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</si>
  <si>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</si>
  <si>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</si>
  <si>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</si>
  <si>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</si>
  <si>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</si>
  <si>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</si>
  <si>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</si>
  <si>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</si>
  <si>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</si>
  <si>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</si>
  <si>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</si>
  <si>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</si>
  <si>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</si>
  <si>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</si>
  <si>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</si>
  <si>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</si>
  <si>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</si>
  <si>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</si>
  <si>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</si>
  <si>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</si>
  <si>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</si>
  <si>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</si>
  <si>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</si>
  <si>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</si>
  <si>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</si>
  <si>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</si>
  <si>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</si>
  <si>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</si>
  <si>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</si>
  <si>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</si>
  <si>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</si>
  <si>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</si>
  <si>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</si>
  <si>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</si>
  <si>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</si>
  <si>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</si>
  <si>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</si>
  <si>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</si>
  <si>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</si>
  <si>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</si>
  <si>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</si>
  <si>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</si>
  <si>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</si>
  <si>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</si>
  <si>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</si>
  <si>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</si>
  <si>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</si>
  <si>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</si>
  <si>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</si>
  <si>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</si>
  <si>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</si>
  <si>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</si>
  <si>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</si>
  <si>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</si>
  <si>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</si>
  <si>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</si>
  <si>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</si>
  <si>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</si>
  <si>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</si>
  <si>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</si>
  <si>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</si>
  <si>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</si>
  <si>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</si>
  <si>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</si>
  <si>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</si>
  <si>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</si>
  <si>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</si>
  <si>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</si>
  <si>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</si>
  <si>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</si>
  <si>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</si>
  <si>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</si>
  <si>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</si>
  <si>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</si>
  <si>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</si>
  <si>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</si>
  <si>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</si>
  <si>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</si>
  <si>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</si>
  <si>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</si>
  <si>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</si>
  <si>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</si>
  <si>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</si>
  <si>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</si>
  <si>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</si>
  <si>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</si>
  <si>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</si>
  <si>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</si>
  <si>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</si>
  <si>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</si>
  <si>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</si>
  <si>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</si>
  <si>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</si>
  <si>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</si>
  <si>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</si>
  <si>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</si>
  <si>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</si>
  <si>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</si>
  <si>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</si>
  <si>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</si>
  <si>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</si>
  <si>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</si>
  <si>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</si>
  <si>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</si>
  <si>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</si>
  <si>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</si>
  <si>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</si>
  <si>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</si>
  <si>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</si>
  <si>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</si>
  <si>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</si>
  <si>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</si>
  <si>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</si>
  <si>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</si>
  <si>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</si>
  <si>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</si>
  <si>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</si>
  <si>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</si>
  <si>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</si>
  <si>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</si>
  <si>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</si>
  <si>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</si>
  <si>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</si>
  <si>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</si>
  <si>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</si>
  <si>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</si>
  <si>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</si>
  <si>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</si>
  <si>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</si>
  <si>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</si>
  <si>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</si>
  <si>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</si>
  <si>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</si>
  <si>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</si>
  <si>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</si>
  <si>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</si>
  <si>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</si>
  <si>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</si>
  <si>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</si>
  <si>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</si>
  <si>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</si>
  <si>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</si>
  <si>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</si>
  <si>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</si>
  <si>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</si>
  <si>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</si>
  <si>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</si>
  <si>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</si>
  <si>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</si>
  <si>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</si>
  <si>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</si>
  <si>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</si>
  <si>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</si>
  <si>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</si>
  <si>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</si>
  <si>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</si>
  <si>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</si>
  <si>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</si>
  <si>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</si>
  <si>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</si>
  <si>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</si>
  <si>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</si>
  <si>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</si>
  <si>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</si>
  <si>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</si>
  <si>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</si>
  <si>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</si>
  <si>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</si>
  <si>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</si>
  <si>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</si>
  <si>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</si>
  <si>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</si>
  <si>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</si>
  <si>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</si>
  <si>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</si>
  <si>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</si>
  <si>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</si>
  <si>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</si>
  <si>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</si>
  <si>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</si>
  <si>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</si>
  <si>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</si>
  <si>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</si>
  <si>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</si>
  <si>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</si>
  <si>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</si>
  <si>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</si>
  <si>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</si>
  <si>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</si>
  <si>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</si>
  <si>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</si>
  <si>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</si>
  <si>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</si>
  <si>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</si>
  <si>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</si>
  <si>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</si>
  <si>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</si>
  <si>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</si>
  <si>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</si>
  <si>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</si>
  <si>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</si>
  <si>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</si>
  <si>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</si>
  <si>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</si>
  <si>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</si>
  <si>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</si>
  <si>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</si>
  <si>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</si>
  <si>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</si>
  <si>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</si>
  <si>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</si>
  <si>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</si>
  <si>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</si>
  <si>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</si>
  <si>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</si>
  <si>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</si>
  <si>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</si>
  <si>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</si>
  <si>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</si>
  <si>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</si>
  <si>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</si>
  <si>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</si>
  <si>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</si>
  <si>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</si>
  <si>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</si>
  <si>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</si>
  <si>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</si>
  <si>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</si>
  <si>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</si>
  <si>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</si>
  <si>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</si>
  <si>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</si>
  <si>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</si>
  <si>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</si>
  <si>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</si>
  <si>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</si>
  <si>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</si>
  <si>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</si>
  <si>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</si>
  <si>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</si>
  <si>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</si>
  <si>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</si>
  <si>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</si>
  <si>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</si>
  <si>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</si>
  <si>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</si>
  <si>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</si>
  <si>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</si>
  <si>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</si>
  <si>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</si>
  <si>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</si>
  <si>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</si>
  <si>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</si>
  <si>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</si>
  <si>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</si>
  <si>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</si>
  <si>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</si>
  <si>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</si>
  <si>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</si>
  <si>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</si>
  <si>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</si>
  <si>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</si>
  <si>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</si>
  <si>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</si>
  <si>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</si>
  <si>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</si>
  <si>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</si>
  <si>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</si>
  <si>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</si>
  <si>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</si>
  <si>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</si>
  <si>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</si>
  <si>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</si>
  <si>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</si>
  <si>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</si>
  <si>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</si>
  <si>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</si>
  <si>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</si>
  <si>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</si>
  <si>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</si>
  <si>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</si>
  <si>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</si>
  <si>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</si>
  <si>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</si>
  <si>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</si>
  <si>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</si>
  <si>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</si>
  <si>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</si>
  <si>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</si>
  <si>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</si>
  <si>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</si>
  <si>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</si>
  <si>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</si>
  <si>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</si>
  <si>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</si>
  <si>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</si>
  <si>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</si>
  <si>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</si>
  <si>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</si>
  <si>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</si>
  <si>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</si>
  <si>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</si>
  <si>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</si>
  <si>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</si>
  <si>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</si>
  <si>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</si>
  <si>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</si>
  <si>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</si>
  <si>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</si>
  <si>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</si>
  <si>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</si>
  <si>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</si>
  <si>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</si>
  <si>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</si>
  <si>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</si>
  <si>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</si>
  <si>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</si>
  <si>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</si>
  <si>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</si>
  <si>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</si>
  <si>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</si>
  <si>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</si>
  <si>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</si>
  <si>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</si>
  <si>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</si>
  <si>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</si>
  <si>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</si>
  <si>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</si>
  <si>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</si>
  <si>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</si>
  <si>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</si>
  <si>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</si>
  <si>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</si>
  <si>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</si>
  <si>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</si>
  <si>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</si>
  <si>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</si>
  <si>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</si>
  <si>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</si>
  <si>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</si>
  <si>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</si>
  <si>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</si>
  <si>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</si>
  <si>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</si>
  <si>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</si>
  <si>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</si>
  <si>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</si>
  <si>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</si>
  <si>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</si>
  <si>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</si>
  <si>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</si>
  <si>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</si>
  <si>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</si>
  <si>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</si>
  <si>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</si>
  <si>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</si>
  <si>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</si>
  <si>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</si>
  <si>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</si>
  <si>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</si>
  <si>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</si>
  <si>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</si>
  <si>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</si>
  <si>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</si>
  <si>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</si>
  <si>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</si>
  <si>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</si>
  <si>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</si>
  <si>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</si>
  <si>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</si>
  <si>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</si>
  <si>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</si>
  <si>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</si>
  <si>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</si>
  <si>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</si>
  <si>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</si>
  <si>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</si>
  <si>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</si>
  <si>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</si>
  <si>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</si>
  <si>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</si>
  <si>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</si>
  <si>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</si>
  <si>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</si>
  <si>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</si>
  <si>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</si>
  <si>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</si>
  <si>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</si>
  <si>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</si>
  <si>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</si>
  <si>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</si>
  <si>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</si>
  <si>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</si>
  <si>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</si>
  <si>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</si>
  <si>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</si>
  <si>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</si>
  <si>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</si>
  <si>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</si>
  <si>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</si>
  <si>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</si>
  <si>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</si>
  <si>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</si>
  <si>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</si>
  <si>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</si>
  <si>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</si>
  <si>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</si>
  <si>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</si>
  <si>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</si>
  <si>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</si>
  <si>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</si>
  <si>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</si>
  <si>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</si>
  <si>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</si>
  <si>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</si>
  <si>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</si>
  <si>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</si>
  <si>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</si>
  <si>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</si>
  <si>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</si>
  <si>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</si>
  <si>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</si>
  <si>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</si>
  <si>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</si>
  <si>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</si>
  <si>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</si>
  <si>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</si>
  <si>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</si>
  <si>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</si>
  <si>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</si>
  <si>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</si>
  <si>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</si>
  <si>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</si>
  <si>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</si>
  <si>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</si>
  <si>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</si>
  <si>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</si>
  <si>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</si>
  <si>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</si>
  <si>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</si>
  <si>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</si>
  <si>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</si>
  <si>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</si>
  <si>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</si>
  <si>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</si>
  <si>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</si>
  <si>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</si>
  <si>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</si>
  <si>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</si>
  <si>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</si>
  <si>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</si>
  <si>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</si>
  <si>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</si>
  <si>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</si>
  <si>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</si>
  <si>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</si>
  <si>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</si>
  <si>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</si>
  <si>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</si>
  <si>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</si>
  <si>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</si>
  <si>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</si>
  <si>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</si>
  <si>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</si>
  <si>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</si>
  <si>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</si>
  <si>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</si>
  <si>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</si>
  <si>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</si>
  <si>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</si>
  <si>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</si>
  <si>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</si>
  <si>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</si>
  <si>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</si>
  <si>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</si>
  <si>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</si>
  <si>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</si>
  <si>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</si>
  <si>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</si>
  <si>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</si>
  <si>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</si>
  <si>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</si>
  <si>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</si>
  <si>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</si>
  <si>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</si>
  <si>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</si>
  <si>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</si>
  <si>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</si>
  <si>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</si>
  <si>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</si>
  <si>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</si>
  <si>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</si>
  <si>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</si>
  <si>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</si>
  <si>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</si>
  <si>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</si>
  <si>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</si>
  <si>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</si>
  <si>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</si>
  <si>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</si>
  <si>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</si>
  <si>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</si>
  <si>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</si>
  <si>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</si>
  <si>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</si>
  <si>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</si>
  <si>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</si>
  <si>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</si>
  <si>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</si>
  <si>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</si>
  <si>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</si>
  <si>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</si>
  <si>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</si>
  <si>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</si>
  <si>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</si>
  <si>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</si>
  <si>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</si>
  <si>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</si>
  <si>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</si>
  <si>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</si>
  <si>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</si>
  <si>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</si>
  <si>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</si>
  <si>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</si>
  <si>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</si>
  <si>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</si>
  <si>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</si>
  <si>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</si>
  <si>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</si>
  <si>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</si>
  <si>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</si>
  <si>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</si>
  <si>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</si>
  <si>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</si>
  <si>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</si>
  <si>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</si>
  <si>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</si>
  <si>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</si>
  <si>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</si>
  <si>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</si>
  <si>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</si>
  <si>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</si>
  <si>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</si>
  <si>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</si>
  <si>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</si>
  <si>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</si>
  <si>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</si>
  <si>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</si>
  <si>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</si>
  <si>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</si>
  <si>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</si>
  <si>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</si>
  <si>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</si>
  <si>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</si>
  <si>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</si>
  <si>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</si>
  <si>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</si>
  <si>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</si>
  <si>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</si>
  <si>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</si>
  <si>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</si>
  <si>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</si>
  <si>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</si>
  <si>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</si>
  <si>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</si>
  <si>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</si>
  <si>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</si>
  <si>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</si>
  <si>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</si>
  <si>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</si>
  <si>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</si>
  <si>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</si>
  <si>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</si>
  <si>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</si>
  <si>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</si>
  <si>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</si>
  <si>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</si>
  <si>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</si>
  <si>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</si>
  <si>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</si>
  <si>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</si>
  <si>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</si>
  <si>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</si>
  <si>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</si>
  <si>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</si>
  <si>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</si>
  <si>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</si>
  <si>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</si>
  <si>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</si>
  <si>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</si>
  <si>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</si>
  <si>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</si>
  <si>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</si>
  <si>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</si>
  <si>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</si>
  <si>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</si>
  <si>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</si>
  <si>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</si>
  <si>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</si>
  <si>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</si>
  <si>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</si>
  <si>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</si>
  <si>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</si>
  <si>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</si>
  <si>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</si>
  <si>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</si>
  <si>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</si>
  <si>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</si>
  <si>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</si>
  <si>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</si>
  <si>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</si>
  <si>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</si>
  <si>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</si>
  <si>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</si>
  <si>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</si>
  <si>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</si>
  <si>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</si>
  <si>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</si>
  <si>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</si>
  <si>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</si>
  <si>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</si>
  <si>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</si>
  <si>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</si>
  <si>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</si>
  <si>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</si>
  <si>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</si>
  <si>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</si>
  <si>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</si>
  <si>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</si>
  <si>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</si>
  <si>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</si>
  <si>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</si>
  <si>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</si>
  <si>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</si>
  <si>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</si>
  <si>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</si>
  <si>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</si>
  <si>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</si>
  <si>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</si>
  <si>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</si>
  <si>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</si>
  <si>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</si>
  <si>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</si>
  <si>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</si>
  <si>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</si>
  <si>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</si>
  <si>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</si>
  <si>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</si>
  <si>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</si>
  <si>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</si>
  <si>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</si>
  <si>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</si>
  <si>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</si>
  <si>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</si>
  <si>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</si>
  <si>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</si>
  <si>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</si>
  <si>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</si>
  <si>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</si>
  <si>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</si>
  <si>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</si>
  <si>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</si>
  <si>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</si>
  <si>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</si>
  <si>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</si>
  <si>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</si>
  <si>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</si>
  <si>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</si>
  <si>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</si>
  <si>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</si>
  <si>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</si>
  <si>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</si>
  <si>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</si>
  <si>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</si>
  <si>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</si>
  <si>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</si>
  <si>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</si>
  <si>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</si>
  <si>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</si>
  <si>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</si>
  <si>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</si>
  <si>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</si>
  <si>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</si>
  <si>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</si>
  <si>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</si>
  <si>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</si>
  <si>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</si>
  <si>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</si>
  <si>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</si>
  <si>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</si>
  <si>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</si>
  <si>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</si>
  <si>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</si>
  <si>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</si>
  <si>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</si>
  <si>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</si>
  <si>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</si>
  <si>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</si>
  <si>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</si>
  <si>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</si>
  <si>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</si>
  <si>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</si>
  <si>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</si>
  <si>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</si>
  <si>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</si>
  <si>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</si>
  <si>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</si>
  <si>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</si>
  <si>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</si>
  <si>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</si>
  <si>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</si>
  <si>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</si>
  <si>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</si>
  <si>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</si>
  <si>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</si>
  <si>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</si>
  <si>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</si>
  <si>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</si>
  <si>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</si>
  <si>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</si>
  <si>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</si>
  <si>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</si>
  <si>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</si>
  <si>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</si>
  <si>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</si>
  <si>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</si>
  <si>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</si>
  <si>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</si>
  <si>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</si>
  <si>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</si>
  <si>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</si>
  <si>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</si>
  <si>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</si>
  <si>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</si>
  <si>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</si>
  <si>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</si>
  <si>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</si>
  <si>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</si>
  <si>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</si>
  <si>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</si>
  <si>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</si>
  <si>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</si>
  <si>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</si>
  <si>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</si>
  <si>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</si>
  <si>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</si>
  <si>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</si>
  <si>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</si>
  <si>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</si>
  <si>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</si>
  <si>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</si>
  <si>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</si>
  <si>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</si>
  <si>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</si>
  <si>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</si>
  <si>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</si>
  <si>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</si>
  <si>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</si>
  <si>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</si>
  <si>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</si>
  <si>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</si>
  <si>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</si>
  <si>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</si>
  <si>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</si>
  <si>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</si>
  <si>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</si>
  <si>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</si>
  <si>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</si>
  <si>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</si>
  <si>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</si>
  <si>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</si>
  <si>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</si>
  <si>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</si>
  <si>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</si>
  <si>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</si>
  <si>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</si>
  <si>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</si>
  <si>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</si>
  <si>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</si>
  <si>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</si>
  <si>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</si>
  <si>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</si>
  <si>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</si>
  <si>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</si>
  <si>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</si>
  <si>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</si>
  <si>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</si>
  <si>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</si>
  <si>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</si>
  <si>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</si>
  <si>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</si>
  <si>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</si>
  <si>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</si>
  <si>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</si>
  <si>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</si>
  <si>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</si>
  <si>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</si>
  <si>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</si>
  <si>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</si>
  <si>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</si>
  <si>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</si>
  <si>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</si>
  <si>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</si>
  <si>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</si>
  <si>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</si>
  <si>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</si>
  <si>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</si>
  <si>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</si>
  <si>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</si>
  <si>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</si>
  <si>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</si>
  <si>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</si>
  <si>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</si>
  <si>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</si>
  <si>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</si>
  <si>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</si>
  <si>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</si>
  <si>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</si>
  <si>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</si>
  <si>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</si>
  <si>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</si>
  <si>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</si>
  <si>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</si>
  <si>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</si>
  <si>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</si>
  <si>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</si>
  <si>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</si>
  <si>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</si>
  <si>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</si>
  <si>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</si>
  <si>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</si>
  <si>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</si>
  <si>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</si>
  <si>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</si>
  <si>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</si>
  <si>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</si>
  <si>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</si>
  <si>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</si>
  <si>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</si>
  <si>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</si>
  <si>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</si>
  <si>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</si>
  <si>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</si>
  <si>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</si>
  <si>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</si>
  <si>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</si>
  <si>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</si>
  <si>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</si>
  <si>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</si>
  <si>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</si>
  <si>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</si>
  <si>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</si>
  <si>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</si>
  <si>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</si>
  <si>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</si>
  <si>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</si>
  <si>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</si>
  <si>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</si>
  <si>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</si>
  <si>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</si>
  <si>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</si>
  <si>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</si>
  <si>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</si>
  <si>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</si>
  <si>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</si>
  <si>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</si>
  <si>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</si>
  <si>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</si>
  <si>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</si>
  <si>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</si>
  <si>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</si>
  <si>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</si>
  <si>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</si>
  <si>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</si>
  <si>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</si>
  <si>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</si>
  <si>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</si>
  <si>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</si>
  <si>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</si>
  <si>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</si>
  <si>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</si>
  <si>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</si>
  <si>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</si>
  <si>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</si>
  <si>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</si>
  <si>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</si>
  <si>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</si>
  <si>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</si>
  <si>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</si>
  <si>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</si>
  <si>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</si>
  <si>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</si>
  <si>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</si>
  <si>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</si>
  <si>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</si>
  <si>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</si>
  <si>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</si>
  <si>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</si>
  <si>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</si>
  <si>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</si>
  <si>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</si>
  <si>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</si>
  <si>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</si>
  <si>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</si>
  <si>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</si>
  <si>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</si>
  <si>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</si>
  <si>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</si>
  <si>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</si>
  <si>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</si>
  <si>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</si>
  <si>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</si>
  <si>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</si>
  <si>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</si>
  <si>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</si>
  <si>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</si>
  <si>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</si>
  <si>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</si>
  <si>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</si>
  <si>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</si>
  <si>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</si>
  <si>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</si>
  <si>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</si>
  <si>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</si>
  <si>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</si>
  <si>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</si>
  <si>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</si>
  <si>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</si>
  <si>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</si>
  <si>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</si>
  <si>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</si>
  <si>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</si>
  <si>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</si>
  <si>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</si>
  <si>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</si>
  <si>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</si>
  <si>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</si>
  <si>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</si>
  <si>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</si>
  <si>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</si>
  <si>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</si>
  <si>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</si>
  <si>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</si>
  <si>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</si>
  <si>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</si>
  <si>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</si>
  <si>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</si>
  <si>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</si>
  <si>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</si>
  <si>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</si>
  <si>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</si>
  <si>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</si>
  <si>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</si>
  <si>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</si>
  <si>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</si>
  <si>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</si>
  <si>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</si>
  <si>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</si>
  <si>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</si>
  <si>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</si>
  <si>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</si>
  <si>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</si>
  <si>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</si>
  <si>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</si>
  <si>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</si>
  <si>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</si>
  <si>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</si>
  <si>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</si>
  <si>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</si>
  <si>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</si>
  <si>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</si>
  <si>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</si>
  <si>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</si>
  <si>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</si>
  <si>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</si>
  <si>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</si>
  <si>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</si>
  <si>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</si>
  <si>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</si>
  <si>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</si>
  <si>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</si>
  <si>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</si>
  <si>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</si>
  <si>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</si>
  <si>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</si>
  <si>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</si>
  <si>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</si>
  <si>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</si>
  <si>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</si>
  <si>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</si>
  <si>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</si>
  <si>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</si>
  <si>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</si>
  <si>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</si>
  <si>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</si>
  <si>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</si>
  <si>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</si>
  <si>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</si>
  <si>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</si>
  <si>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</si>
  <si>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</si>
  <si>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</si>
  <si>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</si>
  <si>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</si>
  <si>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</si>
  <si>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</si>
  <si>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</si>
  <si>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</si>
  <si>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</si>
  <si>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</si>
  <si>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</si>
  <si>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</si>
  <si>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</si>
  <si>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</si>
  <si>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</si>
  <si>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</si>
  <si>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</si>
  <si>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</si>
  <si>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</si>
  <si>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</si>
  <si>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</si>
  <si>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</si>
  <si>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</si>
  <si>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</si>
  <si>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</si>
  <si>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</si>
  <si>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</si>
  <si>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</si>
  <si>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</si>
  <si>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</si>
  <si>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</si>
  <si>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</si>
  <si>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</si>
  <si>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</si>
  <si>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</si>
  <si>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</si>
  <si>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</si>
  <si>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</si>
  <si>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</si>
  <si>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</si>
  <si>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</si>
  <si>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</si>
  <si>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</si>
  <si>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</si>
  <si>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</si>
  <si>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</si>
  <si>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</si>
  <si>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</si>
  <si>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</si>
  <si>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</si>
  <si>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</si>
  <si>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</si>
  <si>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</si>
  <si>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</si>
  <si>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</si>
  <si>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</si>
  <si>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</si>
  <si>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</si>
  <si>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</si>
  <si>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</si>
  <si>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</si>
  <si>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</si>
  <si>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</si>
  <si>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</si>
  <si>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</si>
  <si>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</si>
  <si>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</si>
  <si>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</si>
  <si>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</si>
  <si>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</si>
  <si>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</si>
  <si>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</si>
  <si>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</si>
  <si>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</si>
  <si>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</si>
  <si>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</si>
  <si>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</si>
  <si>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</si>
  <si>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</si>
  <si>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</si>
  <si>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</si>
  <si>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</si>
  <si>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</si>
  <si>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</si>
  <si>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</si>
  <si>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</si>
  <si>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</si>
  <si>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</si>
  <si>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</si>
  <si>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</si>
  <si>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</si>
  <si>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</si>
  <si>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</si>
  <si>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</si>
  <si>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</si>
  <si>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</si>
  <si>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</si>
  <si>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</si>
  <si>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</si>
  <si>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</si>
  <si>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</si>
  <si>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</si>
  <si>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</si>
  <si>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</si>
  <si>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</si>
  <si>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</si>
  <si>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</si>
  <si>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</si>
  <si>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</si>
  <si>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</si>
  <si>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</si>
  <si>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</si>
  <si>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</si>
  <si>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</si>
  <si>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</si>
  <si>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</si>
  <si>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</si>
  <si>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</si>
  <si>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</si>
  <si>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</si>
  <si>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</si>
  <si>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</si>
  <si>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</si>
  <si>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</si>
  <si>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</si>
  <si>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</si>
  <si>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</si>
  <si>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</si>
  <si>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</si>
  <si>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</si>
  <si>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</si>
  <si>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</si>
  <si>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</si>
  <si>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</si>
  <si>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</si>
  <si>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</si>
  <si>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</si>
  <si>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</si>
  <si>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</si>
  <si>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</si>
  <si>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</si>
  <si>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</si>
  <si>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</si>
  <si>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</si>
  <si>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</si>
  <si>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</si>
  <si>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</si>
  <si>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</si>
  <si>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</si>
  <si>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</si>
  <si>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</si>
  <si>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</si>
  <si>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</si>
  <si>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</si>
  <si>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</si>
  <si>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</si>
  <si>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</si>
  <si>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</si>
  <si>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</si>
  <si>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</si>
  <si>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</si>
  <si>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</si>
  <si>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</si>
  <si>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</si>
  <si>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</si>
  <si>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</si>
  <si>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</si>
  <si>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</si>
  <si>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</si>
  <si>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</si>
  <si>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</si>
  <si>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</si>
  <si>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</si>
  <si>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</si>
  <si>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</si>
  <si>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</si>
  <si>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</si>
  <si>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</si>
  <si>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</si>
  <si>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</si>
  <si>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</si>
  <si>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</si>
  <si>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</si>
  <si>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</si>
  <si>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</si>
  <si>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</si>
  <si>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</si>
  <si>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</si>
  <si>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</si>
  <si>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</si>
  <si>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</si>
  <si>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</si>
  <si>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</si>
  <si>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</si>
  <si>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</si>
  <si>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</si>
  <si>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</si>
  <si>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</si>
  <si>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</si>
  <si>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</si>
  <si>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</si>
  <si>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</si>
  <si>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</si>
  <si>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</si>
  <si>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</si>
  <si>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</si>
  <si>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</si>
  <si>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</si>
  <si>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</si>
  <si>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</si>
  <si>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</si>
  <si>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</si>
  <si>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</si>
  <si>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</si>
  <si>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</si>
  <si>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</si>
  <si>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</si>
  <si>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</si>
  <si>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</si>
  <si>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</si>
  <si>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</si>
  <si>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</si>
  <si>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</si>
  <si>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</si>
  <si>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</si>
  <si>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</si>
  <si>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</si>
  <si>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</si>
  <si>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</si>
  <si>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</si>
  <si>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</si>
  <si>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</si>
  <si>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</si>
  <si>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</si>
  <si>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</si>
  <si>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</si>
  <si>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</si>
  <si>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</si>
  <si>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</si>
  <si>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</si>
  <si>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</si>
  <si>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</si>
  <si>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</si>
  <si>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</si>
  <si>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</si>
  <si>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</si>
  <si>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</si>
  <si>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</si>
  <si>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</si>
  <si>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</si>
  <si>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</si>
  <si>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</si>
  <si>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</si>
  <si>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</si>
  <si>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</si>
  <si>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</si>
  <si>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</si>
  <si>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</si>
  <si>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</si>
  <si>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</si>
  <si>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</si>
  <si>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</si>
  <si>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</si>
  <si>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</si>
  <si>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</si>
  <si>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</si>
  <si>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</si>
  <si>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</si>
  <si>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</si>
  <si>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</si>
  <si>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</si>
  <si>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</si>
  <si>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</si>
  <si>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</si>
  <si>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</si>
  <si>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</si>
  <si>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</si>
  <si>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</si>
  <si>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</si>
  <si>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</si>
  <si>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</si>
  <si>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</si>
  <si>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</si>
  <si>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</si>
  <si>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</si>
  <si>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</si>
  <si>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</si>
  <si>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</si>
  <si>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</si>
  <si>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</si>
  <si>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</si>
  <si>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</si>
  <si>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</si>
  <si>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</si>
  <si>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</si>
  <si>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</si>
  <si>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</si>
  <si>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</si>
  <si>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</si>
  <si>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</si>
  <si>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</si>
  <si>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</si>
  <si>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</si>
  <si>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</si>
  <si>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</si>
  <si>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</si>
  <si>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</si>
  <si>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</si>
  <si>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</si>
  <si>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</si>
  <si>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</si>
  <si>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</si>
  <si>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</si>
  <si>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</si>
  <si>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</si>
  <si>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</si>
  <si>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</si>
  <si>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</si>
  <si>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</si>
  <si>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</si>
  <si>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</si>
  <si>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</si>
  <si>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</si>
  <si>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</si>
  <si>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</si>
  <si>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</si>
  <si>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</si>
  <si>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</si>
  <si>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</si>
  <si>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</si>
  <si>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</si>
  <si>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</si>
  <si>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</si>
  <si>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</si>
  <si>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</si>
  <si>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</si>
  <si>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</si>
  <si>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</si>
  <si>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</si>
  <si>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</si>
  <si>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</si>
  <si>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</si>
  <si>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</si>
  <si>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</si>
  <si>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</si>
  <si>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</si>
  <si>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</si>
  <si>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</si>
  <si>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</si>
  <si>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</si>
  <si>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</si>
  <si>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</si>
  <si>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</si>
  <si>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</si>
  <si>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</si>
  <si>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</si>
  <si>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</si>
  <si>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</si>
  <si>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</si>
  <si>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</si>
  <si>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</si>
  <si>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</si>
  <si>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</si>
  <si>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</si>
  <si>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</si>
  <si>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</si>
  <si>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</si>
  <si>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</si>
  <si>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</si>
  <si>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</si>
  <si>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</si>
  <si>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</si>
  <si>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</si>
  <si>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</si>
  <si>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</si>
  <si>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</si>
  <si>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</si>
  <si>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</si>
  <si>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</si>
  <si>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</si>
  <si>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</si>
  <si>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</si>
  <si>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</si>
  <si>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</si>
  <si>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</si>
  <si>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</si>
  <si>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</si>
  <si>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</si>
  <si>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</si>
  <si>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</si>
  <si>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</si>
  <si>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</si>
  <si>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</si>
  <si>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</si>
  <si>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 xml:space="preserve">Percentage Funding </t>
  </si>
  <si>
    <t xml:space="preserve">Average Donation </t>
  </si>
  <si>
    <t xml:space="preserve"> Category/Sub Category</t>
  </si>
  <si>
    <t>Sub Category</t>
  </si>
  <si>
    <t>film &amp; video</t>
  </si>
  <si>
    <t>science fiction</t>
  </si>
  <si>
    <t>drama</t>
  </si>
  <si>
    <t>documentary</t>
  </si>
  <si>
    <t>animation</t>
  </si>
  <si>
    <t>theater</t>
  </si>
  <si>
    <t>plays</t>
  </si>
  <si>
    <t>spaces</t>
  </si>
  <si>
    <t>musical</t>
  </si>
  <si>
    <t>Column Labels</t>
  </si>
  <si>
    <t>Grand Total</t>
  </si>
  <si>
    <t>Row Labels</t>
  </si>
  <si>
    <t>Count of outcomes</t>
  </si>
  <si>
    <t>(All)</t>
  </si>
  <si>
    <t>television</t>
  </si>
  <si>
    <t>shorts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</si>
  <si>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</si>
  <si>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</si>
  <si>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</si>
  <si>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</si>
  <si>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</si>
  <si>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</si>
  <si>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</si>
  <si>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</si>
  <si>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</si>
  <si>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</si>
  <si>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</si>
  <si>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</si>
  <si>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</si>
  <si>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</si>
  <si>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</si>
  <si>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</si>
  <si>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</si>
  <si>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</si>
  <si>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</si>
  <si>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</si>
  <si>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</si>
  <si>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</si>
  <si>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</si>
  <si>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</si>
  <si>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</si>
  <si>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</si>
  <si>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</si>
  <si>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</si>
  <si>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</si>
  <si>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</si>
  <si>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</si>
  <si>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</si>
  <si>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</si>
  <si>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</si>
  <si>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</si>
  <si>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</si>
  <si>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</si>
  <si>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</si>
  <si>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</si>
  <si>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Parent Category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</si>
  <si>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</si>
  <si>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</si>
  <si>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</si>
  <si>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</si>
  <si>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</si>
  <si>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</si>
  <si>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</si>
  <si>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</si>
  <si>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</si>
  <si>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</si>
  <si>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</si>
  <si>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</si>
  <si>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</si>
  <si>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</si>
  <si>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</si>
  <si>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goal </t>
  </si>
  <si>
    <t>The next project on the horizon is renovation of the exterior faÃ§ade of the Spring Garden Mill, which is in need of paint and repair.</t>
  </si>
  <si>
    <t>Successful</t>
  </si>
  <si>
    <t>Failed</t>
  </si>
  <si>
    <t>Mean Goal</t>
  </si>
  <si>
    <t>Median Goal</t>
  </si>
  <si>
    <t>Mean Pledged</t>
  </si>
  <si>
    <t>Median Pledged</t>
  </si>
  <si>
    <t xml:space="preserve">Standarad Deviation of Goal </t>
  </si>
  <si>
    <t>Upper Quartile of Goal</t>
  </si>
  <si>
    <t>Lower Quartile of Goal</t>
  </si>
  <si>
    <t xml:space="preserve">IQR of Goal </t>
  </si>
  <si>
    <t xml:space="preserve">Standarad Deviation of Pledged </t>
  </si>
  <si>
    <t xml:space="preserve">Upper Quartile of Pledged </t>
  </si>
  <si>
    <t>Lower Quartile of  Pledged</t>
  </si>
  <si>
    <t xml:space="preserve">IQR of Pledged </t>
  </si>
  <si>
    <t>25000 to 29999</t>
  </si>
  <si>
    <t>20000 to 24999</t>
  </si>
  <si>
    <t>15000 to 19999</t>
  </si>
  <si>
    <t>10000 to 14999</t>
  </si>
  <si>
    <t>5000 to 9999</t>
  </si>
  <si>
    <t>1000 to 4999</t>
  </si>
  <si>
    <t>Percentage Canceled</t>
  </si>
  <si>
    <t>Percentage Failed</t>
  </si>
  <si>
    <t>Total Projects</t>
  </si>
  <si>
    <t>Number Failed</t>
  </si>
  <si>
    <t>Number Successful</t>
  </si>
  <si>
    <t>Goal</t>
  </si>
  <si>
    <t>30000 to 34999</t>
  </si>
  <si>
    <t>35000 to 39999</t>
  </si>
  <si>
    <t>40000 to 44999</t>
  </si>
  <si>
    <t>45000 to 49999</t>
  </si>
  <si>
    <t>50000 or more</t>
  </si>
  <si>
    <t>Less than 1000</t>
  </si>
  <si>
    <t>Percentage Successful</t>
  </si>
  <si>
    <t>Number Canceled</t>
  </si>
  <si>
    <t>Sum of Percentage Canceled</t>
  </si>
  <si>
    <t>Sum of Percentage Failed</t>
  </si>
  <si>
    <t>Sum of 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</si>
</sst>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1"/>
      <color rgb="FF2B2B2B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4" fontId="4" fillId="0" borderId="0" xfId="0" applyNumberFormat="1" applyFont="1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" wrapText="1"/>
    </xf>
    <xf numFmtId="44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4" fontId="5" fillId="0" borderId="0" xfId="0" applyNumberFormat="1" applyFont="1"/>
    <xf numFmtId="14" fontId="6" fillId="0" borderId="0" xfId="0" applyNumberFormat="1" applyFont="1"/>
    <xf numFmtId="0" fontId="7" fillId="0" borderId="0" xfId="0" applyFont="1"/>
    <xf numFmtId="0" fontId="7" fillId="0" borderId="0" xfId="0" applyFont="1" applyAlignment="1">
      <alignment wrapText="1"/>
    </xf>
    <xf numFmtId="44" fontId="7" fillId="0" borderId="0" xfId="0" applyNumberFormat="1" applyFont="1"/>
    <xf numFmtId="164" fontId="7" fillId="0" borderId="0" xfId="0" applyNumberFormat="1" applyFont="1"/>
    <xf numFmtId="0" fontId="7" fillId="2" borderId="0" xfId="0" applyFont="1" applyFill="1"/>
    <xf numFmtId="14" fontId="7" fillId="0" borderId="0" xfId="0" applyNumberFormat="1" applyFont="1"/>
    <xf numFmtId="165" fontId="0" fillId="0" borderId="0" xfId="0" applyNumberFormat="1" applyFont="1"/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15"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numFmt numFmtId="2" formatCode="0.00"/>
    </dxf>
    <dxf>
      <numFmt numFmtId="2" formatCode="0.00"/>
    </dxf>
    <dxf>
      <numFmt numFmtId="166" formatCode="0.000"/>
    </dxf>
    <dxf>
      <numFmt numFmtId="166" formatCode="0.000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[Kickstarter_Challengez-complete.xlsx]Outcomes vs Goals!PivotTable9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Goals'!$B$3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Goals'!$B$4:$B$15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0A-3742-8B49-695FC5C7F1EB}"/>
            </c:ext>
          </c:extLst>
        </c:ser>
        <c:ser>
          <c:idx val="1"/>
          <c:order val="1"/>
          <c:tx>
            <c:strRef>
              <c:f>'Outcomes vs Goals'!$C$3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Goals'!$C$4:$C$15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0A-3742-8B49-695FC5C7F1EB}"/>
            </c:ext>
          </c:extLst>
        </c:ser>
        <c:ser>
          <c:idx val="2"/>
          <c:order val="2"/>
          <c:tx>
            <c:strRef>
              <c:f>'Outcomes vs Goals'!$D$3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vs Goals'!$D$4:$D$15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0A-3742-8B49-695FC5C7F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5412159"/>
        <c:axId val="215411327"/>
      </c:lineChart>
      <c:catAx>
        <c:axId val="21541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11327"/>
        <c:crosses val="autoZero"/>
        <c:auto val="1"/>
        <c:lblAlgn val="ctr"/>
        <c:lblOffset val="100"/>
        <c:noMultiLvlLbl val="0"/>
      </c:catAx>
      <c:valAx>
        <c:axId val="21541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1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[Kickstarter_Challengez-complete.xlsx]Theater Outcome based on Launch!PivotTable5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</a:t>
            </a:r>
            <a:r>
              <a:rPr lang="en-US" b="1" baseline="0"/>
              <a:t> Based on Launch Date</a:t>
            </a:r>
            <a:endParaRPr lang="en-US" b="1"/>
          </a:p>
        </c:rich>
      </c:tx>
      <c:layout>
        <c:manualLayout>
          <c:xMode val="edge"/>
          <c:yMode val="edge"/>
          <c:x val="0.45564839627430381"/>
          <c:y val="7.594936708860759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based on Launch'!$B$4:$B$5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D-B840-8A57-2B645402E16E}"/>
            </c:ext>
          </c:extLst>
        </c:ser>
        <c:ser>
          <c:idx val="1"/>
          <c:order val="1"/>
          <c:tx>
            <c:strRef>
              <c:f>'Theater Outcome based on Launch'!$C$4:$C$5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D-B840-8A57-2B645402E16E}"/>
            </c:ext>
          </c:extLst>
        </c:ser>
        <c:ser>
          <c:idx val="2"/>
          <c:order val="2"/>
          <c:tx>
            <c:strRef>
              <c:f>'Theater Outcome based on Launch'!$D$4:$D$5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 based on Launch'!$A$6:$A$18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based on Launch'!$D$6:$D$18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D-B840-8A57-2B645402E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0103039"/>
        <c:axId val="1039504703"/>
      </c:lineChart>
      <c:catAx>
        <c:axId val="104010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9504703"/>
        <c:crosses val="autoZero"/>
        <c:auto val="1"/>
        <c:lblAlgn val="ctr"/>
        <c:lblOffset val="100"/>
        <c:noMultiLvlLbl val="0"/>
      </c:catAx>
      <c:valAx>
        <c:axId val="1039504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010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[Kickstarter_Challengez-complete.xlsx]Sub Category Outcome!PivotTable2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0C-2B44-BF61-0B73EB5CCF2C}"/>
            </c:ext>
          </c:extLst>
        </c:ser>
        <c:ser>
          <c:idx val="1"/>
          <c:order val="1"/>
          <c:tx>
            <c:strRef>
              <c:f>'Sub Category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0C-2B44-BF61-0B73EB5CCF2C}"/>
            </c:ext>
          </c:extLst>
        </c:ser>
        <c:ser>
          <c:idx val="2"/>
          <c:order val="2"/>
          <c:tx>
            <c:strRef>
              <c:f>'Sub Category Outcome'!$D$4:$D$5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0C-2B44-BF61-0B73EB5CCF2C}"/>
            </c:ext>
          </c:extLst>
        </c:ser>
        <c:ser>
          <c:idx val="3"/>
          <c:order val="3"/>
          <c:tx>
            <c:strRef>
              <c:f>'Sub Category Outcome'!$E$4:$E$5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Outcome'!$A$6:$A$47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Outcome'!$E$6:$E$47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0C-2B44-BF61-0B73EB5CC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1767919"/>
        <c:axId val="1261476479"/>
      </c:barChart>
      <c:catAx>
        <c:axId val="1261767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476479"/>
        <c:crosses val="autoZero"/>
        <c:auto val="1"/>
        <c:lblAlgn val="ctr"/>
        <c:lblOffset val="100"/>
        <c:noMultiLvlLbl val="0"/>
      </c:catAx>
      <c:valAx>
        <c:axId val="126147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1767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[Kickstarter_Challengez-complete.xlsx]Parent Category Outcome!PivotTable1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3673425196850398"/>
          <c:y val="6.47482014388489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3136482939632531E-2"/>
          <c:y val="5.3206109652960035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Outcome'!$B$3:$B$4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410-0448-A262-F52598D5E671}"/>
            </c:ext>
          </c:extLst>
        </c:ser>
        <c:ser>
          <c:idx val="1"/>
          <c:order val="1"/>
          <c:tx>
            <c:strRef>
              <c:f>'Parent Category Outcome'!$C$3:$C$4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410-0448-A262-F52598D5E671}"/>
            </c:ext>
          </c:extLst>
        </c:ser>
        <c:ser>
          <c:idx val="2"/>
          <c:order val="2"/>
          <c:tx>
            <c:strRef>
              <c:f>'Parent Category Outcome'!$D$3:$D$4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410-0448-A262-F52598D5E671}"/>
            </c:ext>
          </c:extLst>
        </c:ser>
        <c:ser>
          <c:idx val="3"/>
          <c:order val="3"/>
          <c:tx>
            <c:strRef>
              <c:f>'Parent Category Outcome'!$E$3:$E$4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410-0448-A262-F52598D5E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5386943"/>
        <c:axId val="1235374239"/>
      </c:barChart>
      <c:catAx>
        <c:axId val="123538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374239"/>
        <c:crosses val="autoZero"/>
        <c:auto val="1"/>
        <c:lblAlgn val="ctr"/>
        <c:lblOffset val="100"/>
        <c:noMultiLvlLbl val="0"/>
      </c:catAx>
      <c:valAx>
        <c:axId val="123537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38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1438275</xdr:colOff>
      <xdr:row>18</xdr:row>
      <xdr:rowOff>153986</xdr:rowOff>
    </xdr:from>
    <xdr:to>
      <xdr:col>12</xdr:col>
      <xdr:colOff>406400</xdr:colOff>
      <xdr:row>38</xdr:row>
      <xdr:rowOff>25399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DF549-A900-FA4D-92A9-DDDBC8A0FA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622300</xdr:colOff>
      <xdr:row>13</xdr:row>
      <xdr:rowOff>12700</xdr:rowOff>
    </xdr:from>
    <xdr:to>
      <xdr:col>18</xdr:col>
      <xdr:colOff>12700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602B95-FA4B-C04E-87F1-89A3D7A7AA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635000</xdr:colOff>
      <xdr:row>9</xdr:row>
      <xdr:rowOff>88900</xdr:rowOff>
    </xdr:from>
    <xdr:to>
      <xdr:col>21</xdr:col>
      <xdr:colOff>660400</xdr:colOff>
      <xdr:row>38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A573FB-DED4-1342-88AE-D4FF66ACD6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622300</xdr:colOff>
      <xdr:row>6</xdr:row>
      <xdr:rowOff>63500</xdr:rowOff>
    </xdr:from>
    <xdr:to>
      <xdr:col>18</xdr:col>
      <xdr:colOff>482600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C3A767-2352-AE4A-B301-0455353B21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Kickstarter_Challenge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heater Outcomes by Launch Date"/>
      <sheetName val="Kickstarter"/>
    </sheetNames>
    <sheetDataSet>
      <sheetData sheetId="0"/>
      <sheetData sheetId="1">
        <row r="1">
          <cell r="D1" t="str">
            <v>goal</v>
          </cell>
          <cell r="F1" t="str">
            <v>outcomes</v>
          </cell>
          <cell r="P1" t="str">
            <v>Subcategory</v>
          </cell>
        </row>
        <row r="2">
          <cell r="D2">
            <v>8500</v>
          </cell>
          <cell r="F2" t="str">
            <v>successful</v>
          </cell>
          <cell r="P2" t="str">
            <v>television</v>
          </cell>
        </row>
        <row r="3">
          <cell r="D3">
            <v>10275</v>
          </cell>
          <cell r="F3" t="str">
            <v>successful</v>
          </cell>
          <cell r="P3" t="str">
            <v>television</v>
          </cell>
        </row>
        <row r="4">
          <cell r="D4">
            <v>500</v>
          </cell>
          <cell r="F4" t="str">
            <v>successful</v>
          </cell>
          <cell r="P4" t="str">
            <v>television</v>
          </cell>
        </row>
        <row r="5">
          <cell r="D5">
            <v>10000</v>
          </cell>
          <cell r="F5" t="str">
            <v>successful</v>
          </cell>
          <cell r="P5" t="str">
            <v>television</v>
          </cell>
        </row>
        <row r="6">
          <cell r="D6">
            <v>44000</v>
          </cell>
          <cell r="F6" t="str">
            <v>successful</v>
          </cell>
          <cell r="P6" t="str">
            <v>television</v>
          </cell>
        </row>
        <row r="7">
          <cell r="D7">
            <v>3999</v>
          </cell>
          <cell r="F7" t="str">
            <v>successful</v>
          </cell>
          <cell r="P7" t="str">
            <v>television</v>
          </cell>
        </row>
        <row r="8">
          <cell r="D8">
            <v>8000</v>
          </cell>
          <cell r="F8" t="str">
            <v>successful</v>
          </cell>
          <cell r="P8" t="str">
            <v>television</v>
          </cell>
        </row>
        <row r="9">
          <cell r="D9">
            <v>9000</v>
          </cell>
          <cell r="F9" t="str">
            <v>successful</v>
          </cell>
          <cell r="P9" t="str">
            <v>television</v>
          </cell>
        </row>
        <row r="10">
          <cell r="D10">
            <v>3500</v>
          </cell>
          <cell r="F10" t="str">
            <v>successful</v>
          </cell>
          <cell r="P10" t="str">
            <v>television</v>
          </cell>
        </row>
        <row r="11">
          <cell r="D11">
            <v>500</v>
          </cell>
          <cell r="F11" t="str">
            <v>successful</v>
          </cell>
          <cell r="P11" t="str">
            <v>television</v>
          </cell>
        </row>
        <row r="12">
          <cell r="D12">
            <v>3000</v>
          </cell>
          <cell r="F12" t="str">
            <v>successful</v>
          </cell>
          <cell r="P12" t="str">
            <v>television</v>
          </cell>
        </row>
        <row r="13">
          <cell r="D13">
            <v>5000</v>
          </cell>
          <cell r="F13" t="str">
            <v>successful</v>
          </cell>
          <cell r="P13" t="str">
            <v>television</v>
          </cell>
        </row>
        <row r="14">
          <cell r="D14">
            <v>30000</v>
          </cell>
          <cell r="F14" t="str">
            <v>successful</v>
          </cell>
          <cell r="P14" t="str">
            <v>television</v>
          </cell>
        </row>
        <row r="15">
          <cell r="D15">
            <v>3500</v>
          </cell>
          <cell r="F15" t="str">
            <v>successful</v>
          </cell>
          <cell r="P15" t="str">
            <v>television</v>
          </cell>
        </row>
        <row r="16">
          <cell r="D16">
            <v>6000</v>
          </cell>
          <cell r="F16" t="str">
            <v>successful</v>
          </cell>
          <cell r="P16" t="str">
            <v>television</v>
          </cell>
        </row>
        <row r="17">
          <cell r="D17">
            <v>2000</v>
          </cell>
          <cell r="F17" t="str">
            <v>successful</v>
          </cell>
          <cell r="P17" t="str">
            <v>television</v>
          </cell>
        </row>
        <row r="18">
          <cell r="D18">
            <v>12000</v>
          </cell>
          <cell r="F18" t="str">
            <v>successful</v>
          </cell>
          <cell r="P18" t="str">
            <v>television</v>
          </cell>
        </row>
        <row r="19">
          <cell r="D19">
            <v>1500</v>
          </cell>
          <cell r="F19" t="str">
            <v>successful</v>
          </cell>
          <cell r="P19" t="str">
            <v>television</v>
          </cell>
        </row>
        <row r="20">
          <cell r="D20">
            <v>30000</v>
          </cell>
          <cell r="F20" t="str">
            <v>successful</v>
          </cell>
          <cell r="P20" t="str">
            <v>television</v>
          </cell>
        </row>
        <row r="21">
          <cell r="D21">
            <v>850</v>
          </cell>
          <cell r="F21" t="str">
            <v>successful</v>
          </cell>
          <cell r="P21" t="str">
            <v>television</v>
          </cell>
        </row>
        <row r="22">
          <cell r="D22">
            <v>2000</v>
          </cell>
          <cell r="F22" t="str">
            <v>successful</v>
          </cell>
          <cell r="P22" t="str">
            <v>television</v>
          </cell>
        </row>
        <row r="23">
          <cell r="D23">
            <v>18500</v>
          </cell>
          <cell r="F23" t="str">
            <v>successful</v>
          </cell>
          <cell r="P23" t="str">
            <v>television</v>
          </cell>
        </row>
        <row r="24">
          <cell r="D24">
            <v>350</v>
          </cell>
          <cell r="F24" t="str">
            <v>successful</v>
          </cell>
          <cell r="P24" t="str">
            <v>television</v>
          </cell>
        </row>
        <row r="25">
          <cell r="D25">
            <v>2000</v>
          </cell>
          <cell r="F25" t="str">
            <v>successful</v>
          </cell>
          <cell r="P25" t="str">
            <v>television</v>
          </cell>
        </row>
        <row r="26">
          <cell r="D26">
            <v>35000</v>
          </cell>
          <cell r="F26" t="str">
            <v>successful</v>
          </cell>
          <cell r="P26" t="str">
            <v>television</v>
          </cell>
        </row>
        <row r="27">
          <cell r="D27">
            <v>600</v>
          </cell>
          <cell r="F27" t="str">
            <v>successful</v>
          </cell>
          <cell r="P27" t="str">
            <v>television</v>
          </cell>
        </row>
        <row r="28">
          <cell r="D28">
            <v>1250</v>
          </cell>
          <cell r="F28" t="str">
            <v>successful</v>
          </cell>
          <cell r="P28" t="str">
            <v>television</v>
          </cell>
        </row>
        <row r="29">
          <cell r="D29">
            <v>20000</v>
          </cell>
          <cell r="F29" t="str">
            <v>successful</v>
          </cell>
          <cell r="P29" t="str">
            <v>television</v>
          </cell>
        </row>
        <row r="30">
          <cell r="D30">
            <v>12000</v>
          </cell>
          <cell r="F30" t="str">
            <v>successful</v>
          </cell>
          <cell r="P30" t="str">
            <v>television</v>
          </cell>
        </row>
        <row r="31">
          <cell r="D31">
            <v>3000</v>
          </cell>
          <cell r="F31" t="str">
            <v>successful</v>
          </cell>
          <cell r="P31" t="str">
            <v>television</v>
          </cell>
        </row>
        <row r="32">
          <cell r="D32">
            <v>4000</v>
          </cell>
          <cell r="F32" t="str">
            <v>successful</v>
          </cell>
          <cell r="P32" t="str">
            <v>television</v>
          </cell>
        </row>
        <row r="33">
          <cell r="D33">
            <v>13</v>
          </cell>
          <cell r="F33" t="str">
            <v>successful</v>
          </cell>
          <cell r="P33" t="str">
            <v>television</v>
          </cell>
        </row>
        <row r="34">
          <cell r="D34">
            <v>28450</v>
          </cell>
          <cell r="F34" t="str">
            <v>successful</v>
          </cell>
          <cell r="P34" t="str">
            <v>television</v>
          </cell>
        </row>
        <row r="35">
          <cell r="D35">
            <v>5250</v>
          </cell>
          <cell r="F35" t="str">
            <v>successful</v>
          </cell>
          <cell r="P35" t="str">
            <v>television</v>
          </cell>
        </row>
        <row r="36">
          <cell r="D36">
            <v>2600</v>
          </cell>
          <cell r="F36" t="str">
            <v>successful</v>
          </cell>
          <cell r="P36" t="str">
            <v>television</v>
          </cell>
        </row>
        <row r="37">
          <cell r="D37">
            <v>1000</v>
          </cell>
          <cell r="F37" t="str">
            <v>successful</v>
          </cell>
          <cell r="P37" t="str">
            <v>television</v>
          </cell>
        </row>
        <row r="38">
          <cell r="D38">
            <v>6000</v>
          </cell>
          <cell r="F38" t="str">
            <v>successful</v>
          </cell>
          <cell r="P38" t="str">
            <v>television</v>
          </cell>
        </row>
        <row r="39">
          <cell r="D39">
            <v>22000</v>
          </cell>
          <cell r="F39" t="str">
            <v>successful</v>
          </cell>
          <cell r="P39" t="str">
            <v>television</v>
          </cell>
        </row>
        <row r="40">
          <cell r="D40">
            <v>2500</v>
          </cell>
          <cell r="F40" t="str">
            <v>successful</v>
          </cell>
          <cell r="P40" t="str">
            <v>television</v>
          </cell>
        </row>
        <row r="41">
          <cell r="D41">
            <v>25000</v>
          </cell>
          <cell r="F41" t="str">
            <v>successful</v>
          </cell>
          <cell r="P41" t="str">
            <v>television</v>
          </cell>
        </row>
        <row r="42">
          <cell r="D42">
            <v>2000</v>
          </cell>
          <cell r="F42" t="str">
            <v>successful</v>
          </cell>
          <cell r="P42" t="str">
            <v>television</v>
          </cell>
        </row>
        <row r="43">
          <cell r="D43">
            <v>2000</v>
          </cell>
          <cell r="F43" t="str">
            <v>successful</v>
          </cell>
          <cell r="P43" t="str">
            <v>television</v>
          </cell>
        </row>
        <row r="44">
          <cell r="D44">
            <v>14000</v>
          </cell>
          <cell r="F44" t="str">
            <v>successful</v>
          </cell>
          <cell r="P44" t="str">
            <v>television</v>
          </cell>
        </row>
        <row r="45">
          <cell r="D45">
            <v>10000</v>
          </cell>
          <cell r="F45" t="str">
            <v>successful</v>
          </cell>
          <cell r="P45" t="str">
            <v>television</v>
          </cell>
        </row>
        <row r="46">
          <cell r="D46">
            <v>2000</v>
          </cell>
          <cell r="F46" t="str">
            <v>successful</v>
          </cell>
          <cell r="P46" t="str">
            <v>television</v>
          </cell>
        </row>
        <row r="47">
          <cell r="D47">
            <v>5000</v>
          </cell>
          <cell r="F47" t="str">
            <v>successful</v>
          </cell>
          <cell r="P47" t="str">
            <v>television</v>
          </cell>
        </row>
        <row r="48">
          <cell r="D48">
            <v>8400</v>
          </cell>
          <cell r="F48" t="str">
            <v>successful</v>
          </cell>
          <cell r="P48" t="str">
            <v>television</v>
          </cell>
        </row>
        <row r="49">
          <cell r="D49">
            <v>5000</v>
          </cell>
          <cell r="F49" t="str">
            <v>successful</v>
          </cell>
          <cell r="P49" t="str">
            <v>television</v>
          </cell>
        </row>
        <row r="50">
          <cell r="D50">
            <v>2000</v>
          </cell>
          <cell r="F50" t="str">
            <v>successful</v>
          </cell>
          <cell r="P50" t="str">
            <v>television</v>
          </cell>
        </row>
        <row r="51">
          <cell r="D51">
            <v>12000</v>
          </cell>
          <cell r="F51" t="str">
            <v>successful</v>
          </cell>
          <cell r="P51" t="str">
            <v>television</v>
          </cell>
        </row>
        <row r="52">
          <cell r="D52">
            <v>600</v>
          </cell>
          <cell r="F52" t="str">
            <v>successful</v>
          </cell>
          <cell r="P52" t="str">
            <v>television</v>
          </cell>
        </row>
        <row r="53">
          <cell r="D53">
            <v>11000</v>
          </cell>
          <cell r="F53" t="str">
            <v>successful</v>
          </cell>
          <cell r="P53" t="str">
            <v>television</v>
          </cell>
        </row>
        <row r="54">
          <cell r="D54">
            <v>10000</v>
          </cell>
          <cell r="F54" t="str">
            <v>successful</v>
          </cell>
          <cell r="P54" t="str">
            <v>television</v>
          </cell>
        </row>
        <row r="55">
          <cell r="D55">
            <v>3000</v>
          </cell>
          <cell r="F55" t="str">
            <v>successful</v>
          </cell>
          <cell r="P55" t="str">
            <v>television</v>
          </cell>
        </row>
        <row r="56">
          <cell r="D56">
            <v>10000</v>
          </cell>
          <cell r="F56" t="str">
            <v>successful</v>
          </cell>
          <cell r="P56" t="str">
            <v>television</v>
          </cell>
        </row>
        <row r="57">
          <cell r="D57">
            <v>8600</v>
          </cell>
          <cell r="F57" t="str">
            <v>successful</v>
          </cell>
          <cell r="P57" t="str">
            <v>television</v>
          </cell>
        </row>
        <row r="58">
          <cell r="D58">
            <v>8000</v>
          </cell>
          <cell r="F58" t="str">
            <v>successful</v>
          </cell>
          <cell r="P58" t="str">
            <v>television</v>
          </cell>
        </row>
        <row r="59">
          <cell r="D59">
            <v>15000</v>
          </cell>
          <cell r="F59" t="str">
            <v>successful</v>
          </cell>
          <cell r="P59" t="str">
            <v>television</v>
          </cell>
        </row>
        <row r="60">
          <cell r="D60">
            <v>10000</v>
          </cell>
          <cell r="F60" t="str">
            <v>successful</v>
          </cell>
          <cell r="P60" t="str">
            <v>television</v>
          </cell>
        </row>
        <row r="61">
          <cell r="D61">
            <v>20000</v>
          </cell>
          <cell r="F61" t="str">
            <v>successful</v>
          </cell>
          <cell r="P61" t="str">
            <v>television</v>
          </cell>
        </row>
        <row r="62">
          <cell r="D62">
            <v>4500</v>
          </cell>
          <cell r="F62" t="str">
            <v>successful</v>
          </cell>
          <cell r="P62" t="str">
            <v>shorts</v>
          </cell>
        </row>
        <row r="63">
          <cell r="D63">
            <v>5000</v>
          </cell>
          <cell r="F63" t="str">
            <v>successful</v>
          </cell>
          <cell r="P63" t="str">
            <v>shorts</v>
          </cell>
        </row>
        <row r="64">
          <cell r="D64">
            <v>3000</v>
          </cell>
          <cell r="F64" t="str">
            <v>successful</v>
          </cell>
          <cell r="P64" t="str">
            <v>shorts</v>
          </cell>
        </row>
        <row r="65">
          <cell r="D65">
            <v>2000</v>
          </cell>
          <cell r="F65" t="str">
            <v>successful</v>
          </cell>
          <cell r="P65" t="str">
            <v>shorts</v>
          </cell>
        </row>
        <row r="66">
          <cell r="D66">
            <v>1200</v>
          </cell>
          <cell r="F66" t="str">
            <v>successful</v>
          </cell>
          <cell r="P66" t="str">
            <v>shorts</v>
          </cell>
        </row>
        <row r="67">
          <cell r="D67">
            <v>7000</v>
          </cell>
          <cell r="F67" t="str">
            <v>successful</v>
          </cell>
          <cell r="P67" t="str">
            <v>shorts</v>
          </cell>
        </row>
        <row r="68">
          <cell r="D68">
            <v>2000</v>
          </cell>
          <cell r="F68" t="str">
            <v>successful</v>
          </cell>
          <cell r="P68" t="str">
            <v>shorts</v>
          </cell>
        </row>
        <row r="69">
          <cell r="D69">
            <v>2000</v>
          </cell>
          <cell r="F69" t="str">
            <v>successful</v>
          </cell>
          <cell r="P69" t="str">
            <v>shorts</v>
          </cell>
        </row>
        <row r="70">
          <cell r="D70">
            <v>600</v>
          </cell>
          <cell r="F70" t="str">
            <v>successful</v>
          </cell>
          <cell r="P70" t="str">
            <v>shorts</v>
          </cell>
        </row>
        <row r="71">
          <cell r="D71">
            <v>10000</v>
          </cell>
          <cell r="F71" t="str">
            <v>successful</v>
          </cell>
          <cell r="P71" t="str">
            <v>shorts</v>
          </cell>
        </row>
        <row r="72">
          <cell r="D72">
            <v>500</v>
          </cell>
          <cell r="F72" t="str">
            <v>successful</v>
          </cell>
          <cell r="P72" t="str">
            <v>shorts</v>
          </cell>
        </row>
        <row r="73">
          <cell r="D73">
            <v>1800</v>
          </cell>
          <cell r="F73" t="str">
            <v>successful</v>
          </cell>
          <cell r="P73" t="str">
            <v>shorts</v>
          </cell>
        </row>
        <row r="74">
          <cell r="D74">
            <v>2200</v>
          </cell>
          <cell r="F74" t="str">
            <v>successful</v>
          </cell>
          <cell r="P74" t="str">
            <v>shorts</v>
          </cell>
        </row>
        <row r="75">
          <cell r="D75">
            <v>900</v>
          </cell>
          <cell r="F75" t="str">
            <v>successful</v>
          </cell>
          <cell r="P75" t="str">
            <v>shorts</v>
          </cell>
        </row>
        <row r="76">
          <cell r="D76">
            <v>500</v>
          </cell>
          <cell r="F76" t="str">
            <v>successful</v>
          </cell>
          <cell r="P76" t="str">
            <v>shorts</v>
          </cell>
        </row>
        <row r="77">
          <cell r="D77">
            <v>3500</v>
          </cell>
          <cell r="F77" t="str">
            <v>successful</v>
          </cell>
          <cell r="P77" t="str">
            <v>shorts</v>
          </cell>
        </row>
        <row r="78">
          <cell r="D78">
            <v>300</v>
          </cell>
          <cell r="F78" t="str">
            <v>successful</v>
          </cell>
          <cell r="P78" t="str">
            <v>shorts</v>
          </cell>
        </row>
        <row r="79">
          <cell r="D79">
            <v>400</v>
          </cell>
          <cell r="F79" t="str">
            <v>successful</v>
          </cell>
          <cell r="P79" t="str">
            <v>shorts</v>
          </cell>
        </row>
        <row r="80">
          <cell r="D80">
            <v>50</v>
          </cell>
          <cell r="F80" t="str">
            <v>successful</v>
          </cell>
          <cell r="P80" t="str">
            <v>shorts</v>
          </cell>
        </row>
        <row r="81">
          <cell r="D81">
            <v>1300</v>
          </cell>
          <cell r="F81" t="str">
            <v>successful</v>
          </cell>
          <cell r="P81" t="str">
            <v>shorts</v>
          </cell>
        </row>
        <row r="82">
          <cell r="D82">
            <v>12000</v>
          </cell>
          <cell r="F82" t="str">
            <v>successful</v>
          </cell>
          <cell r="P82" t="str">
            <v>shorts</v>
          </cell>
        </row>
        <row r="83">
          <cell r="D83">
            <v>750</v>
          </cell>
          <cell r="F83" t="str">
            <v>successful</v>
          </cell>
          <cell r="P83" t="str">
            <v>shorts</v>
          </cell>
        </row>
        <row r="84">
          <cell r="D84">
            <v>4000</v>
          </cell>
          <cell r="F84" t="str">
            <v>successful</v>
          </cell>
          <cell r="P84" t="str">
            <v>shorts</v>
          </cell>
        </row>
        <row r="85">
          <cell r="D85">
            <v>200</v>
          </cell>
          <cell r="F85" t="str">
            <v>successful</v>
          </cell>
          <cell r="P85" t="str">
            <v>shorts</v>
          </cell>
        </row>
        <row r="86">
          <cell r="D86">
            <v>500</v>
          </cell>
          <cell r="F86" t="str">
            <v>successful</v>
          </cell>
          <cell r="P86" t="str">
            <v>shorts</v>
          </cell>
        </row>
        <row r="87">
          <cell r="D87">
            <v>1200</v>
          </cell>
          <cell r="F87" t="str">
            <v>successful</v>
          </cell>
          <cell r="P87" t="str">
            <v>shorts</v>
          </cell>
        </row>
        <row r="88">
          <cell r="D88">
            <v>6000</v>
          </cell>
          <cell r="F88" t="str">
            <v>successful</v>
          </cell>
          <cell r="P88" t="str">
            <v>shorts</v>
          </cell>
        </row>
        <row r="89">
          <cell r="D89">
            <v>2500</v>
          </cell>
          <cell r="F89" t="str">
            <v>successful</v>
          </cell>
          <cell r="P89" t="str">
            <v>shorts</v>
          </cell>
        </row>
        <row r="90">
          <cell r="D90">
            <v>3500</v>
          </cell>
          <cell r="F90" t="str">
            <v>successful</v>
          </cell>
          <cell r="P90" t="str">
            <v>shorts</v>
          </cell>
        </row>
        <row r="91">
          <cell r="D91">
            <v>6000</v>
          </cell>
          <cell r="F91" t="str">
            <v>successful</v>
          </cell>
          <cell r="P91" t="str">
            <v>shorts</v>
          </cell>
        </row>
        <row r="92">
          <cell r="D92">
            <v>500</v>
          </cell>
          <cell r="F92" t="str">
            <v>successful</v>
          </cell>
          <cell r="P92" t="str">
            <v>shorts</v>
          </cell>
        </row>
        <row r="93">
          <cell r="D93">
            <v>3000</v>
          </cell>
          <cell r="F93" t="str">
            <v>successful</v>
          </cell>
          <cell r="P93" t="str">
            <v>shorts</v>
          </cell>
        </row>
        <row r="94">
          <cell r="D94">
            <v>5000</v>
          </cell>
          <cell r="F94" t="str">
            <v>successful</v>
          </cell>
          <cell r="P94" t="str">
            <v>shorts</v>
          </cell>
        </row>
        <row r="95">
          <cell r="D95">
            <v>1000</v>
          </cell>
          <cell r="F95" t="str">
            <v>successful</v>
          </cell>
          <cell r="P95" t="str">
            <v>shorts</v>
          </cell>
        </row>
        <row r="96">
          <cell r="D96">
            <v>250</v>
          </cell>
          <cell r="F96" t="str">
            <v>successful</v>
          </cell>
          <cell r="P96" t="str">
            <v>shorts</v>
          </cell>
        </row>
        <row r="97">
          <cell r="D97">
            <v>350</v>
          </cell>
          <cell r="F97" t="str">
            <v>successful</v>
          </cell>
          <cell r="P97" t="str">
            <v>shorts</v>
          </cell>
        </row>
        <row r="98">
          <cell r="D98">
            <v>1500</v>
          </cell>
          <cell r="F98" t="str">
            <v>successful</v>
          </cell>
          <cell r="P98" t="str">
            <v>shorts</v>
          </cell>
        </row>
        <row r="99">
          <cell r="D99">
            <v>400</v>
          </cell>
          <cell r="F99" t="str">
            <v>successful</v>
          </cell>
          <cell r="P99" t="str">
            <v>shorts</v>
          </cell>
        </row>
        <row r="100">
          <cell r="D100">
            <v>3200</v>
          </cell>
          <cell r="F100" t="str">
            <v>successful</v>
          </cell>
          <cell r="P100" t="str">
            <v>shorts</v>
          </cell>
        </row>
        <row r="101">
          <cell r="D101">
            <v>1500</v>
          </cell>
          <cell r="F101" t="str">
            <v>successful</v>
          </cell>
          <cell r="P101" t="str">
            <v>shorts</v>
          </cell>
        </row>
        <row r="102">
          <cell r="D102">
            <v>5000</v>
          </cell>
          <cell r="F102" t="str">
            <v>successful</v>
          </cell>
          <cell r="P102" t="str">
            <v>shorts</v>
          </cell>
        </row>
        <row r="103">
          <cell r="D103">
            <v>3500</v>
          </cell>
          <cell r="F103" t="str">
            <v>successful</v>
          </cell>
          <cell r="P103" t="str">
            <v>shorts</v>
          </cell>
        </row>
        <row r="104">
          <cell r="D104">
            <v>6000</v>
          </cell>
          <cell r="F104" t="str">
            <v>successful</v>
          </cell>
          <cell r="P104" t="str">
            <v>shorts</v>
          </cell>
        </row>
        <row r="105">
          <cell r="D105">
            <v>1300</v>
          </cell>
          <cell r="F105" t="str">
            <v>successful</v>
          </cell>
          <cell r="P105" t="str">
            <v>shorts</v>
          </cell>
        </row>
        <row r="106">
          <cell r="D106">
            <v>500</v>
          </cell>
          <cell r="F106" t="str">
            <v>successful</v>
          </cell>
          <cell r="P106" t="str">
            <v>shorts</v>
          </cell>
        </row>
        <row r="107">
          <cell r="D107">
            <v>2200</v>
          </cell>
          <cell r="F107" t="str">
            <v>successful</v>
          </cell>
          <cell r="P107" t="str">
            <v>shorts</v>
          </cell>
        </row>
        <row r="108">
          <cell r="D108">
            <v>5000</v>
          </cell>
          <cell r="F108" t="str">
            <v>successful</v>
          </cell>
          <cell r="P108" t="str">
            <v>shorts</v>
          </cell>
        </row>
        <row r="109">
          <cell r="D109">
            <v>7500</v>
          </cell>
          <cell r="F109" t="str">
            <v>successful</v>
          </cell>
          <cell r="P109" t="str">
            <v>shorts</v>
          </cell>
        </row>
        <row r="110">
          <cell r="D110">
            <v>1500</v>
          </cell>
          <cell r="F110" t="str">
            <v>successful</v>
          </cell>
          <cell r="P110" t="str">
            <v>shorts</v>
          </cell>
        </row>
        <row r="111">
          <cell r="D111">
            <v>1000</v>
          </cell>
          <cell r="F111" t="str">
            <v>successful</v>
          </cell>
          <cell r="P111" t="str">
            <v>shorts</v>
          </cell>
        </row>
        <row r="112">
          <cell r="D112">
            <v>1300</v>
          </cell>
          <cell r="F112" t="str">
            <v>successful</v>
          </cell>
          <cell r="P112" t="str">
            <v>shorts</v>
          </cell>
        </row>
        <row r="113">
          <cell r="D113">
            <v>3500</v>
          </cell>
          <cell r="F113" t="str">
            <v>successful</v>
          </cell>
          <cell r="P113" t="str">
            <v>shorts</v>
          </cell>
        </row>
        <row r="114">
          <cell r="D114">
            <v>5000</v>
          </cell>
          <cell r="F114" t="str">
            <v>successful</v>
          </cell>
          <cell r="P114" t="str">
            <v>shorts</v>
          </cell>
        </row>
        <row r="115">
          <cell r="D115">
            <v>5000</v>
          </cell>
          <cell r="F115" t="str">
            <v>successful</v>
          </cell>
          <cell r="P115" t="str">
            <v>shorts</v>
          </cell>
        </row>
        <row r="116">
          <cell r="D116">
            <v>3000</v>
          </cell>
          <cell r="F116" t="str">
            <v>successful</v>
          </cell>
          <cell r="P116" t="str">
            <v>shorts</v>
          </cell>
        </row>
        <row r="117">
          <cell r="D117">
            <v>450</v>
          </cell>
          <cell r="F117" t="str">
            <v>successful</v>
          </cell>
          <cell r="P117" t="str">
            <v>shorts</v>
          </cell>
        </row>
        <row r="118">
          <cell r="D118">
            <v>3500</v>
          </cell>
          <cell r="F118" t="str">
            <v>successful</v>
          </cell>
          <cell r="P118" t="str">
            <v>shorts</v>
          </cell>
        </row>
        <row r="119">
          <cell r="D119">
            <v>4500</v>
          </cell>
          <cell r="F119" t="str">
            <v>successful</v>
          </cell>
          <cell r="P119" t="str">
            <v>shorts</v>
          </cell>
        </row>
        <row r="120">
          <cell r="D120">
            <v>5000</v>
          </cell>
          <cell r="F120" t="str">
            <v>successful</v>
          </cell>
          <cell r="P120" t="str">
            <v>shorts</v>
          </cell>
        </row>
        <row r="121">
          <cell r="D121">
            <v>3250</v>
          </cell>
          <cell r="F121" t="str">
            <v>successful</v>
          </cell>
          <cell r="P121" t="str">
            <v>shorts</v>
          </cell>
        </row>
        <row r="122">
          <cell r="D122">
            <v>70000</v>
          </cell>
          <cell r="F122" t="str">
            <v>canceled</v>
          </cell>
          <cell r="P122" t="str">
            <v>science fiction</v>
          </cell>
        </row>
        <row r="123">
          <cell r="D123">
            <v>3000</v>
          </cell>
          <cell r="F123" t="str">
            <v>canceled</v>
          </cell>
          <cell r="P123" t="str">
            <v>science fiction</v>
          </cell>
        </row>
        <row r="124">
          <cell r="D124">
            <v>100000000</v>
          </cell>
          <cell r="F124" t="str">
            <v>canceled</v>
          </cell>
          <cell r="P124" t="str">
            <v>science fiction</v>
          </cell>
        </row>
        <row r="125">
          <cell r="D125">
            <v>55000</v>
          </cell>
          <cell r="F125" t="str">
            <v>canceled</v>
          </cell>
          <cell r="P125" t="str">
            <v>science fiction</v>
          </cell>
        </row>
        <row r="126">
          <cell r="D126">
            <v>4000</v>
          </cell>
          <cell r="F126" t="str">
            <v>canceled</v>
          </cell>
          <cell r="P126" t="str">
            <v>science fiction</v>
          </cell>
        </row>
        <row r="127">
          <cell r="D127">
            <v>500</v>
          </cell>
          <cell r="F127" t="str">
            <v>canceled</v>
          </cell>
          <cell r="P127" t="str">
            <v>science fiction</v>
          </cell>
        </row>
        <row r="128">
          <cell r="D128">
            <v>25000</v>
          </cell>
          <cell r="F128" t="str">
            <v>canceled</v>
          </cell>
          <cell r="P128" t="str">
            <v>science fiction</v>
          </cell>
        </row>
        <row r="129">
          <cell r="D129">
            <v>8000</v>
          </cell>
          <cell r="F129" t="str">
            <v>canceled</v>
          </cell>
          <cell r="P129" t="str">
            <v>science fiction</v>
          </cell>
        </row>
        <row r="130">
          <cell r="D130">
            <v>100000</v>
          </cell>
          <cell r="F130" t="str">
            <v>canceled</v>
          </cell>
          <cell r="P130" t="str">
            <v>science fiction</v>
          </cell>
        </row>
        <row r="131">
          <cell r="D131">
            <v>20000</v>
          </cell>
          <cell r="F131" t="str">
            <v>canceled</v>
          </cell>
          <cell r="P131" t="str">
            <v>science fiction</v>
          </cell>
        </row>
        <row r="132">
          <cell r="D132">
            <v>600</v>
          </cell>
          <cell r="F132" t="str">
            <v>canceled</v>
          </cell>
          <cell r="P132" t="str">
            <v>science fiction</v>
          </cell>
        </row>
        <row r="133">
          <cell r="D133">
            <v>1200</v>
          </cell>
          <cell r="F133" t="str">
            <v>canceled</v>
          </cell>
          <cell r="P133" t="str">
            <v>science fiction</v>
          </cell>
        </row>
        <row r="134">
          <cell r="D134">
            <v>80000</v>
          </cell>
          <cell r="F134" t="str">
            <v>canceled</v>
          </cell>
          <cell r="P134" t="str">
            <v>science fiction</v>
          </cell>
        </row>
        <row r="135">
          <cell r="D135">
            <v>71764</v>
          </cell>
          <cell r="F135" t="str">
            <v>canceled</v>
          </cell>
          <cell r="P135" t="str">
            <v>science fiction</v>
          </cell>
        </row>
        <row r="136">
          <cell r="D136">
            <v>5000</v>
          </cell>
          <cell r="F136" t="str">
            <v>canceled</v>
          </cell>
          <cell r="P136" t="str">
            <v>science fiction</v>
          </cell>
        </row>
        <row r="137">
          <cell r="D137">
            <v>3000</v>
          </cell>
          <cell r="F137" t="str">
            <v>canceled</v>
          </cell>
          <cell r="P137" t="str">
            <v>science fiction</v>
          </cell>
        </row>
        <row r="138">
          <cell r="D138">
            <v>3000</v>
          </cell>
          <cell r="F138" t="str">
            <v>canceled</v>
          </cell>
          <cell r="P138" t="str">
            <v>science fiction</v>
          </cell>
        </row>
        <row r="139">
          <cell r="D139">
            <v>55000</v>
          </cell>
          <cell r="F139" t="str">
            <v>canceled</v>
          </cell>
          <cell r="P139" t="str">
            <v>science fiction</v>
          </cell>
        </row>
        <row r="140">
          <cell r="D140">
            <v>150000</v>
          </cell>
          <cell r="F140" t="str">
            <v>canceled</v>
          </cell>
          <cell r="P140" t="str">
            <v>science fiction</v>
          </cell>
        </row>
        <row r="141">
          <cell r="D141">
            <v>500</v>
          </cell>
          <cell r="F141" t="str">
            <v>canceled</v>
          </cell>
          <cell r="P141" t="str">
            <v>science fiction</v>
          </cell>
        </row>
        <row r="142">
          <cell r="D142">
            <v>200000</v>
          </cell>
          <cell r="F142" t="str">
            <v>canceled</v>
          </cell>
          <cell r="P142" t="str">
            <v>science fiction</v>
          </cell>
        </row>
        <row r="143">
          <cell r="D143">
            <v>12000</v>
          </cell>
          <cell r="F143" t="str">
            <v>canceled</v>
          </cell>
          <cell r="P143" t="str">
            <v>science fiction</v>
          </cell>
        </row>
        <row r="144">
          <cell r="D144">
            <v>3000</v>
          </cell>
          <cell r="F144" t="str">
            <v>canceled</v>
          </cell>
          <cell r="P144" t="str">
            <v>science fiction</v>
          </cell>
        </row>
        <row r="145">
          <cell r="D145">
            <v>5500</v>
          </cell>
          <cell r="F145" t="str">
            <v>canceled</v>
          </cell>
          <cell r="P145" t="str">
            <v>science fiction</v>
          </cell>
        </row>
        <row r="146">
          <cell r="D146">
            <v>7500</v>
          </cell>
          <cell r="F146" t="str">
            <v>canceled</v>
          </cell>
          <cell r="P146" t="str">
            <v>science fiction</v>
          </cell>
        </row>
        <row r="147">
          <cell r="D147">
            <v>4500</v>
          </cell>
          <cell r="F147" t="str">
            <v>canceled</v>
          </cell>
          <cell r="P147" t="str">
            <v>science fiction</v>
          </cell>
        </row>
        <row r="148">
          <cell r="D148">
            <v>20000</v>
          </cell>
          <cell r="F148" t="str">
            <v>canceled</v>
          </cell>
          <cell r="P148" t="str">
            <v>science fiction</v>
          </cell>
        </row>
        <row r="149">
          <cell r="D149">
            <v>7000</v>
          </cell>
          <cell r="F149" t="str">
            <v>canceled</v>
          </cell>
          <cell r="P149" t="str">
            <v>science fiction</v>
          </cell>
        </row>
        <row r="150">
          <cell r="D150">
            <v>50000</v>
          </cell>
          <cell r="F150" t="str">
            <v>canceled</v>
          </cell>
          <cell r="P150" t="str">
            <v>science fiction</v>
          </cell>
        </row>
        <row r="151">
          <cell r="D151">
            <v>10000</v>
          </cell>
          <cell r="F151" t="str">
            <v>canceled</v>
          </cell>
          <cell r="P151" t="str">
            <v>science fiction</v>
          </cell>
        </row>
        <row r="152">
          <cell r="D152">
            <v>130000</v>
          </cell>
          <cell r="F152" t="str">
            <v>canceled</v>
          </cell>
          <cell r="P152" t="str">
            <v>science fiction</v>
          </cell>
        </row>
        <row r="153">
          <cell r="D153">
            <v>250000</v>
          </cell>
          <cell r="F153" t="str">
            <v>canceled</v>
          </cell>
          <cell r="P153" t="str">
            <v>science fiction</v>
          </cell>
        </row>
        <row r="154">
          <cell r="D154">
            <v>380000</v>
          </cell>
          <cell r="F154" t="str">
            <v>canceled</v>
          </cell>
          <cell r="P154" t="str">
            <v>science fiction</v>
          </cell>
        </row>
        <row r="155">
          <cell r="D155">
            <v>50000</v>
          </cell>
          <cell r="F155" t="str">
            <v>canceled</v>
          </cell>
          <cell r="P155" t="str">
            <v>science fiction</v>
          </cell>
        </row>
        <row r="156">
          <cell r="D156">
            <v>1500</v>
          </cell>
          <cell r="F156" t="str">
            <v>canceled</v>
          </cell>
          <cell r="P156" t="str">
            <v>science fiction</v>
          </cell>
        </row>
        <row r="157">
          <cell r="D157">
            <v>1350000</v>
          </cell>
          <cell r="F157" t="str">
            <v>canceled</v>
          </cell>
          <cell r="P157" t="str">
            <v>science fiction</v>
          </cell>
        </row>
        <row r="158">
          <cell r="D158">
            <v>35000</v>
          </cell>
          <cell r="F158" t="str">
            <v>canceled</v>
          </cell>
          <cell r="P158" t="str">
            <v>science fiction</v>
          </cell>
        </row>
        <row r="159">
          <cell r="D159">
            <v>2995</v>
          </cell>
          <cell r="F159" t="str">
            <v>canceled</v>
          </cell>
          <cell r="P159" t="str">
            <v>science fiction</v>
          </cell>
        </row>
        <row r="160">
          <cell r="D160">
            <v>5000</v>
          </cell>
          <cell r="F160" t="str">
            <v>canceled</v>
          </cell>
          <cell r="P160" t="str">
            <v>science fiction</v>
          </cell>
        </row>
        <row r="161">
          <cell r="D161">
            <v>500000</v>
          </cell>
          <cell r="F161" t="str">
            <v>canceled</v>
          </cell>
          <cell r="P161" t="str">
            <v>science fiction</v>
          </cell>
        </row>
        <row r="162">
          <cell r="D162">
            <v>5000</v>
          </cell>
          <cell r="F162" t="str">
            <v>failed</v>
          </cell>
          <cell r="P162" t="str">
            <v>drama</v>
          </cell>
        </row>
        <row r="163">
          <cell r="D163">
            <v>50000</v>
          </cell>
          <cell r="F163" t="str">
            <v>failed</v>
          </cell>
          <cell r="P163" t="str">
            <v>drama</v>
          </cell>
        </row>
        <row r="164">
          <cell r="D164">
            <v>2800</v>
          </cell>
          <cell r="F164" t="str">
            <v>failed</v>
          </cell>
          <cell r="P164" t="str">
            <v>drama</v>
          </cell>
        </row>
        <row r="165">
          <cell r="D165">
            <v>2000000</v>
          </cell>
          <cell r="F165" t="str">
            <v>failed</v>
          </cell>
          <cell r="P165" t="str">
            <v>drama</v>
          </cell>
        </row>
        <row r="166">
          <cell r="D166">
            <v>120000</v>
          </cell>
          <cell r="F166" t="str">
            <v>failed</v>
          </cell>
          <cell r="P166" t="str">
            <v>drama</v>
          </cell>
        </row>
        <row r="167">
          <cell r="D167">
            <v>17000</v>
          </cell>
          <cell r="F167" t="str">
            <v>failed</v>
          </cell>
          <cell r="P167" t="str">
            <v>drama</v>
          </cell>
        </row>
        <row r="168">
          <cell r="D168">
            <v>5000</v>
          </cell>
          <cell r="F168" t="str">
            <v>failed</v>
          </cell>
          <cell r="P168" t="str">
            <v>drama</v>
          </cell>
        </row>
        <row r="169">
          <cell r="D169">
            <v>110000</v>
          </cell>
          <cell r="F169" t="str">
            <v>failed</v>
          </cell>
          <cell r="P169" t="str">
            <v>drama</v>
          </cell>
        </row>
        <row r="170">
          <cell r="D170">
            <v>8000</v>
          </cell>
          <cell r="F170" t="str">
            <v>failed</v>
          </cell>
          <cell r="P170" t="str">
            <v>drama</v>
          </cell>
        </row>
        <row r="171">
          <cell r="D171">
            <v>2500</v>
          </cell>
          <cell r="F171" t="str">
            <v>failed</v>
          </cell>
          <cell r="P171" t="str">
            <v>drama</v>
          </cell>
        </row>
        <row r="172">
          <cell r="D172">
            <v>10000</v>
          </cell>
          <cell r="F172" t="str">
            <v>failed</v>
          </cell>
          <cell r="P172" t="str">
            <v>drama</v>
          </cell>
        </row>
        <row r="173">
          <cell r="D173">
            <v>50000</v>
          </cell>
          <cell r="F173" t="str">
            <v>failed</v>
          </cell>
          <cell r="P173" t="str">
            <v>drama</v>
          </cell>
        </row>
        <row r="174">
          <cell r="D174">
            <v>95000</v>
          </cell>
          <cell r="F174" t="str">
            <v>failed</v>
          </cell>
          <cell r="P174" t="str">
            <v>drama</v>
          </cell>
        </row>
        <row r="175">
          <cell r="D175">
            <v>1110</v>
          </cell>
          <cell r="F175" t="str">
            <v>failed</v>
          </cell>
          <cell r="P175" t="str">
            <v>drama</v>
          </cell>
        </row>
        <row r="176">
          <cell r="D176">
            <v>6000</v>
          </cell>
          <cell r="F176" t="str">
            <v>failed</v>
          </cell>
          <cell r="P176" t="str">
            <v>drama</v>
          </cell>
        </row>
        <row r="177">
          <cell r="D177">
            <v>20000</v>
          </cell>
          <cell r="F177" t="str">
            <v>failed</v>
          </cell>
          <cell r="P177" t="str">
            <v>drama</v>
          </cell>
        </row>
        <row r="178">
          <cell r="D178">
            <v>1500</v>
          </cell>
          <cell r="F178" t="str">
            <v>failed</v>
          </cell>
          <cell r="P178" t="str">
            <v>drama</v>
          </cell>
        </row>
        <row r="179">
          <cell r="D179">
            <v>450</v>
          </cell>
          <cell r="F179" t="str">
            <v>failed</v>
          </cell>
          <cell r="P179" t="str">
            <v>drama</v>
          </cell>
        </row>
        <row r="180">
          <cell r="D180">
            <v>500000</v>
          </cell>
          <cell r="F180" t="str">
            <v>failed</v>
          </cell>
          <cell r="P180" t="str">
            <v>drama</v>
          </cell>
        </row>
        <row r="181">
          <cell r="D181">
            <v>1000</v>
          </cell>
          <cell r="F181" t="str">
            <v>failed</v>
          </cell>
          <cell r="P181" t="str">
            <v>drama</v>
          </cell>
        </row>
        <row r="182">
          <cell r="D182">
            <v>1200</v>
          </cell>
          <cell r="F182" t="str">
            <v>failed</v>
          </cell>
          <cell r="P182" t="str">
            <v>drama</v>
          </cell>
        </row>
        <row r="183">
          <cell r="D183">
            <v>3423</v>
          </cell>
          <cell r="F183" t="str">
            <v>failed</v>
          </cell>
          <cell r="P183" t="str">
            <v>drama</v>
          </cell>
        </row>
        <row r="184">
          <cell r="D184">
            <v>1000</v>
          </cell>
          <cell r="F184" t="str">
            <v>failed</v>
          </cell>
          <cell r="P184" t="str">
            <v>drama</v>
          </cell>
        </row>
        <row r="185">
          <cell r="D185">
            <v>12500</v>
          </cell>
          <cell r="F185" t="str">
            <v>failed</v>
          </cell>
          <cell r="P185" t="str">
            <v>drama</v>
          </cell>
        </row>
        <row r="186">
          <cell r="D186">
            <v>1500</v>
          </cell>
          <cell r="F186" t="str">
            <v>failed</v>
          </cell>
          <cell r="P186" t="str">
            <v>drama</v>
          </cell>
        </row>
        <row r="187">
          <cell r="D187">
            <v>40000</v>
          </cell>
          <cell r="F187" t="str">
            <v>failed</v>
          </cell>
          <cell r="P187" t="str">
            <v>drama</v>
          </cell>
        </row>
        <row r="188">
          <cell r="D188">
            <v>5000</v>
          </cell>
          <cell r="F188" t="str">
            <v>failed</v>
          </cell>
          <cell r="P188" t="str">
            <v>drama</v>
          </cell>
        </row>
        <row r="189">
          <cell r="D189">
            <v>5000</v>
          </cell>
          <cell r="F189" t="str">
            <v>failed</v>
          </cell>
          <cell r="P189" t="str">
            <v>drama</v>
          </cell>
        </row>
        <row r="190">
          <cell r="D190">
            <v>1500</v>
          </cell>
          <cell r="F190" t="str">
            <v>failed</v>
          </cell>
          <cell r="P190" t="str">
            <v>drama</v>
          </cell>
        </row>
        <row r="191">
          <cell r="D191">
            <v>500000</v>
          </cell>
          <cell r="F191" t="str">
            <v>failed</v>
          </cell>
          <cell r="P191" t="str">
            <v>drama</v>
          </cell>
        </row>
        <row r="192">
          <cell r="D192">
            <v>12000</v>
          </cell>
          <cell r="F192" t="str">
            <v>failed</v>
          </cell>
          <cell r="P192" t="str">
            <v>drama</v>
          </cell>
        </row>
        <row r="193">
          <cell r="D193">
            <v>5000</v>
          </cell>
          <cell r="F193" t="str">
            <v>failed</v>
          </cell>
          <cell r="P193" t="str">
            <v>drama</v>
          </cell>
        </row>
        <row r="194">
          <cell r="D194">
            <v>1000000</v>
          </cell>
          <cell r="F194" t="str">
            <v>failed</v>
          </cell>
          <cell r="P194" t="str">
            <v>drama</v>
          </cell>
        </row>
        <row r="195">
          <cell r="D195">
            <v>1000</v>
          </cell>
          <cell r="F195" t="str">
            <v>failed</v>
          </cell>
          <cell r="P195" t="str">
            <v>drama</v>
          </cell>
        </row>
        <row r="196">
          <cell r="D196">
            <v>2500</v>
          </cell>
          <cell r="F196" t="str">
            <v>failed</v>
          </cell>
          <cell r="P196" t="str">
            <v>drama</v>
          </cell>
        </row>
        <row r="197">
          <cell r="D197">
            <v>2000000</v>
          </cell>
          <cell r="F197" t="str">
            <v>failed</v>
          </cell>
          <cell r="P197" t="str">
            <v>drama</v>
          </cell>
        </row>
        <row r="198">
          <cell r="D198">
            <v>3500</v>
          </cell>
          <cell r="F198" t="str">
            <v>failed</v>
          </cell>
          <cell r="P198" t="str">
            <v>drama</v>
          </cell>
        </row>
        <row r="199">
          <cell r="D199">
            <v>2500</v>
          </cell>
          <cell r="F199" t="str">
            <v>failed</v>
          </cell>
          <cell r="P199" t="str">
            <v>drama</v>
          </cell>
        </row>
        <row r="200">
          <cell r="D200">
            <v>25000</v>
          </cell>
          <cell r="F200" t="str">
            <v>failed</v>
          </cell>
          <cell r="P200" t="str">
            <v>drama</v>
          </cell>
        </row>
        <row r="201">
          <cell r="D201">
            <v>10000</v>
          </cell>
          <cell r="F201" t="str">
            <v>failed</v>
          </cell>
          <cell r="P201" t="str">
            <v>drama</v>
          </cell>
        </row>
        <row r="202">
          <cell r="D202">
            <v>6000</v>
          </cell>
          <cell r="F202" t="str">
            <v>failed</v>
          </cell>
          <cell r="P202" t="str">
            <v>drama</v>
          </cell>
        </row>
        <row r="203">
          <cell r="D203">
            <v>650</v>
          </cell>
          <cell r="F203" t="str">
            <v>failed</v>
          </cell>
          <cell r="P203" t="str">
            <v>drama</v>
          </cell>
        </row>
        <row r="204">
          <cell r="D204">
            <v>6000</v>
          </cell>
          <cell r="F204" t="str">
            <v>failed</v>
          </cell>
          <cell r="P204" t="str">
            <v>drama</v>
          </cell>
        </row>
        <row r="205">
          <cell r="D205">
            <v>2500</v>
          </cell>
          <cell r="F205" t="str">
            <v>failed</v>
          </cell>
          <cell r="P205" t="str">
            <v>drama</v>
          </cell>
        </row>
        <row r="206">
          <cell r="D206">
            <v>300000</v>
          </cell>
          <cell r="F206" t="str">
            <v>failed</v>
          </cell>
          <cell r="P206" t="str">
            <v>drama</v>
          </cell>
        </row>
        <row r="207">
          <cell r="D207">
            <v>8000</v>
          </cell>
          <cell r="F207" t="str">
            <v>failed</v>
          </cell>
          <cell r="P207" t="str">
            <v>drama</v>
          </cell>
        </row>
        <row r="208">
          <cell r="D208">
            <v>12700</v>
          </cell>
          <cell r="F208" t="str">
            <v>failed</v>
          </cell>
          <cell r="P208" t="str">
            <v>drama</v>
          </cell>
        </row>
        <row r="209">
          <cell r="D209">
            <v>14000</v>
          </cell>
          <cell r="F209" t="str">
            <v>failed</v>
          </cell>
          <cell r="P209" t="str">
            <v>drama</v>
          </cell>
        </row>
        <row r="210">
          <cell r="D210">
            <v>50000</v>
          </cell>
          <cell r="F210" t="str">
            <v>failed</v>
          </cell>
          <cell r="P210" t="str">
            <v>drama</v>
          </cell>
        </row>
        <row r="211">
          <cell r="D211">
            <v>25000</v>
          </cell>
          <cell r="F211" t="str">
            <v>failed</v>
          </cell>
          <cell r="P211" t="str">
            <v>drama</v>
          </cell>
        </row>
        <row r="212">
          <cell r="D212">
            <v>12000</v>
          </cell>
          <cell r="F212" t="str">
            <v>failed</v>
          </cell>
          <cell r="P212" t="str">
            <v>drama</v>
          </cell>
        </row>
        <row r="213">
          <cell r="D213">
            <v>5000</v>
          </cell>
          <cell r="F213" t="str">
            <v>failed</v>
          </cell>
          <cell r="P213" t="str">
            <v>drama</v>
          </cell>
        </row>
        <row r="214">
          <cell r="D214">
            <v>6300</v>
          </cell>
          <cell r="F214" t="str">
            <v>failed</v>
          </cell>
          <cell r="P214" t="str">
            <v>drama</v>
          </cell>
        </row>
        <row r="215">
          <cell r="D215">
            <v>50000</v>
          </cell>
          <cell r="F215" t="str">
            <v>failed</v>
          </cell>
          <cell r="P215" t="str">
            <v>drama</v>
          </cell>
        </row>
        <row r="216">
          <cell r="D216">
            <v>12500</v>
          </cell>
          <cell r="F216" t="str">
            <v>failed</v>
          </cell>
          <cell r="P216" t="str">
            <v>drama</v>
          </cell>
        </row>
        <row r="217">
          <cell r="D217">
            <v>4400</v>
          </cell>
          <cell r="F217" t="str">
            <v>failed</v>
          </cell>
          <cell r="P217" t="str">
            <v>drama</v>
          </cell>
        </row>
        <row r="218">
          <cell r="D218">
            <v>50000</v>
          </cell>
          <cell r="F218" t="str">
            <v>failed</v>
          </cell>
          <cell r="P218" t="str">
            <v>drama</v>
          </cell>
        </row>
        <row r="219">
          <cell r="D219">
            <v>100000</v>
          </cell>
          <cell r="F219" t="str">
            <v>failed</v>
          </cell>
          <cell r="P219" t="str">
            <v>drama</v>
          </cell>
        </row>
        <row r="220">
          <cell r="D220">
            <v>5000</v>
          </cell>
          <cell r="F220" t="str">
            <v>failed</v>
          </cell>
          <cell r="P220" t="str">
            <v>drama</v>
          </cell>
        </row>
        <row r="221">
          <cell r="D221">
            <v>50000</v>
          </cell>
          <cell r="F221" t="str">
            <v>failed</v>
          </cell>
          <cell r="P221" t="str">
            <v>drama</v>
          </cell>
        </row>
        <row r="222">
          <cell r="D222">
            <v>50000</v>
          </cell>
          <cell r="F222" t="str">
            <v>failed</v>
          </cell>
          <cell r="P222" t="str">
            <v>drama</v>
          </cell>
        </row>
        <row r="223">
          <cell r="D223">
            <v>50000</v>
          </cell>
          <cell r="F223" t="str">
            <v>failed</v>
          </cell>
          <cell r="P223" t="str">
            <v>drama</v>
          </cell>
        </row>
        <row r="224">
          <cell r="D224">
            <v>1000</v>
          </cell>
          <cell r="F224" t="str">
            <v>failed</v>
          </cell>
          <cell r="P224" t="str">
            <v>drama</v>
          </cell>
        </row>
        <row r="225">
          <cell r="D225">
            <v>1500000</v>
          </cell>
          <cell r="F225" t="str">
            <v>failed</v>
          </cell>
          <cell r="P225" t="str">
            <v>drama</v>
          </cell>
        </row>
        <row r="226">
          <cell r="D226">
            <v>6000000</v>
          </cell>
          <cell r="F226" t="str">
            <v>failed</v>
          </cell>
          <cell r="P226" t="str">
            <v>drama</v>
          </cell>
        </row>
        <row r="227">
          <cell r="D227">
            <v>200</v>
          </cell>
          <cell r="F227" t="str">
            <v>failed</v>
          </cell>
          <cell r="P227" t="str">
            <v>drama</v>
          </cell>
        </row>
        <row r="228">
          <cell r="D228">
            <v>29000</v>
          </cell>
          <cell r="F228" t="str">
            <v>failed</v>
          </cell>
          <cell r="P228" t="str">
            <v>drama</v>
          </cell>
        </row>
        <row r="229">
          <cell r="D229">
            <v>28000</v>
          </cell>
          <cell r="F229" t="str">
            <v>failed</v>
          </cell>
          <cell r="P229" t="str">
            <v>drama</v>
          </cell>
        </row>
        <row r="230">
          <cell r="D230">
            <v>8000</v>
          </cell>
          <cell r="F230" t="str">
            <v>failed</v>
          </cell>
          <cell r="P230" t="str">
            <v>drama</v>
          </cell>
        </row>
        <row r="231">
          <cell r="D231">
            <v>3000</v>
          </cell>
          <cell r="F231" t="str">
            <v>failed</v>
          </cell>
          <cell r="P231" t="str">
            <v>drama</v>
          </cell>
        </row>
        <row r="232">
          <cell r="D232">
            <v>15000</v>
          </cell>
          <cell r="F232" t="str">
            <v>failed</v>
          </cell>
          <cell r="P232" t="str">
            <v>drama</v>
          </cell>
        </row>
        <row r="233">
          <cell r="D233">
            <v>1500000</v>
          </cell>
          <cell r="F233" t="str">
            <v>failed</v>
          </cell>
          <cell r="P233" t="str">
            <v>drama</v>
          </cell>
        </row>
        <row r="234">
          <cell r="D234">
            <v>4000</v>
          </cell>
          <cell r="F234" t="str">
            <v>failed</v>
          </cell>
          <cell r="P234" t="str">
            <v>drama</v>
          </cell>
        </row>
        <row r="235">
          <cell r="D235">
            <v>350000</v>
          </cell>
          <cell r="F235" t="str">
            <v>failed</v>
          </cell>
          <cell r="P235" t="str">
            <v>drama</v>
          </cell>
        </row>
        <row r="236">
          <cell r="D236">
            <v>1000</v>
          </cell>
          <cell r="F236" t="str">
            <v>failed</v>
          </cell>
          <cell r="P236" t="str">
            <v>drama</v>
          </cell>
        </row>
        <row r="237">
          <cell r="D237">
            <v>10000</v>
          </cell>
          <cell r="F237" t="str">
            <v>failed</v>
          </cell>
          <cell r="P237" t="str">
            <v>drama</v>
          </cell>
        </row>
        <row r="238">
          <cell r="D238">
            <v>150000</v>
          </cell>
          <cell r="F238" t="str">
            <v>failed</v>
          </cell>
          <cell r="P238" t="str">
            <v>drama</v>
          </cell>
        </row>
        <row r="239">
          <cell r="D239">
            <v>15000</v>
          </cell>
          <cell r="F239" t="str">
            <v>failed</v>
          </cell>
          <cell r="P239" t="str">
            <v>drama</v>
          </cell>
        </row>
        <row r="240">
          <cell r="D240">
            <v>26000</v>
          </cell>
          <cell r="F240" t="str">
            <v>failed</v>
          </cell>
          <cell r="P240" t="str">
            <v>drama</v>
          </cell>
        </row>
        <row r="241">
          <cell r="D241">
            <v>1000</v>
          </cell>
          <cell r="F241" t="str">
            <v>failed</v>
          </cell>
          <cell r="P241" t="str">
            <v>drama</v>
          </cell>
        </row>
        <row r="242">
          <cell r="D242">
            <v>15000</v>
          </cell>
          <cell r="F242" t="str">
            <v>successful</v>
          </cell>
          <cell r="P242" t="str">
            <v>documentary</v>
          </cell>
        </row>
        <row r="243">
          <cell r="D243">
            <v>36400</v>
          </cell>
          <cell r="F243" t="str">
            <v>successful</v>
          </cell>
          <cell r="P243" t="str">
            <v>documentary</v>
          </cell>
        </row>
        <row r="244">
          <cell r="D244">
            <v>13000</v>
          </cell>
          <cell r="F244" t="str">
            <v>successful</v>
          </cell>
          <cell r="P244" t="str">
            <v>documentary</v>
          </cell>
        </row>
        <row r="245">
          <cell r="D245">
            <v>25000</v>
          </cell>
          <cell r="F245" t="str">
            <v>successful</v>
          </cell>
          <cell r="P245" t="str">
            <v>documentary</v>
          </cell>
        </row>
        <row r="246">
          <cell r="D246">
            <v>3500</v>
          </cell>
          <cell r="F246" t="str">
            <v>successful</v>
          </cell>
          <cell r="P246" t="str">
            <v>documentary</v>
          </cell>
        </row>
        <row r="247">
          <cell r="D247">
            <v>5000</v>
          </cell>
          <cell r="F247" t="str">
            <v>successful</v>
          </cell>
          <cell r="P247" t="str">
            <v>documentary</v>
          </cell>
        </row>
        <row r="248">
          <cell r="D248">
            <v>5000</v>
          </cell>
          <cell r="F248" t="str">
            <v>successful</v>
          </cell>
          <cell r="P248" t="str">
            <v>documentary</v>
          </cell>
        </row>
        <row r="249">
          <cell r="D249">
            <v>5000</v>
          </cell>
          <cell r="F249" t="str">
            <v>successful</v>
          </cell>
          <cell r="P249" t="str">
            <v>documentary</v>
          </cell>
        </row>
        <row r="250">
          <cell r="D250">
            <v>85000</v>
          </cell>
          <cell r="F250" t="str">
            <v>successful</v>
          </cell>
          <cell r="P250" t="str">
            <v>documentary</v>
          </cell>
        </row>
        <row r="251">
          <cell r="D251">
            <v>10000</v>
          </cell>
          <cell r="F251" t="str">
            <v>successful</v>
          </cell>
          <cell r="P251" t="str">
            <v>documentary</v>
          </cell>
        </row>
        <row r="252">
          <cell r="D252">
            <v>30000</v>
          </cell>
          <cell r="F252" t="str">
            <v>successful</v>
          </cell>
          <cell r="P252" t="str">
            <v>documentary</v>
          </cell>
        </row>
        <row r="253">
          <cell r="D253">
            <v>3500</v>
          </cell>
          <cell r="F253" t="str">
            <v>successful</v>
          </cell>
          <cell r="P253" t="str">
            <v>documentary</v>
          </cell>
        </row>
        <row r="254">
          <cell r="D254">
            <v>5000</v>
          </cell>
          <cell r="F254" t="str">
            <v>successful</v>
          </cell>
          <cell r="P254" t="str">
            <v>documentary</v>
          </cell>
        </row>
        <row r="255">
          <cell r="D255">
            <v>1500</v>
          </cell>
          <cell r="F255" t="str">
            <v>successful</v>
          </cell>
          <cell r="P255" t="str">
            <v>documentary</v>
          </cell>
        </row>
        <row r="256">
          <cell r="D256">
            <v>24000</v>
          </cell>
          <cell r="F256" t="str">
            <v>successful</v>
          </cell>
          <cell r="P256" t="str">
            <v>documentary</v>
          </cell>
        </row>
        <row r="257">
          <cell r="D257">
            <v>8000</v>
          </cell>
          <cell r="F257" t="str">
            <v>successful</v>
          </cell>
          <cell r="P257" t="str">
            <v>documentary</v>
          </cell>
        </row>
        <row r="258">
          <cell r="D258">
            <v>13000</v>
          </cell>
          <cell r="F258" t="str">
            <v>successful</v>
          </cell>
          <cell r="P258" t="str">
            <v>documentary</v>
          </cell>
        </row>
        <row r="259">
          <cell r="D259">
            <v>35000</v>
          </cell>
          <cell r="F259" t="str">
            <v>successful</v>
          </cell>
          <cell r="P259" t="str">
            <v>documentary</v>
          </cell>
        </row>
        <row r="260">
          <cell r="D260">
            <v>30000</v>
          </cell>
          <cell r="F260" t="str">
            <v>successful</v>
          </cell>
          <cell r="P260" t="str">
            <v>documentary</v>
          </cell>
        </row>
        <row r="261">
          <cell r="D261">
            <v>75000</v>
          </cell>
          <cell r="F261" t="str">
            <v>successful</v>
          </cell>
          <cell r="P261" t="str">
            <v>documentary</v>
          </cell>
        </row>
        <row r="262">
          <cell r="D262">
            <v>10000</v>
          </cell>
          <cell r="F262" t="str">
            <v>successful</v>
          </cell>
          <cell r="P262" t="str">
            <v>documentary</v>
          </cell>
        </row>
        <row r="263">
          <cell r="D263">
            <v>20000</v>
          </cell>
          <cell r="F263" t="str">
            <v>successful</v>
          </cell>
          <cell r="P263" t="str">
            <v>documentary</v>
          </cell>
        </row>
        <row r="264">
          <cell r="D264">
            <v>2500</v>
          </cell>
          <cell r="F264" t="str">
            <v>successful</v>
          </cell>
          <cell r="P264" t="str">
            <v>documentary</v>
          </cell>
        </row>
        <row r="265">
          <cell r="D265">
            <v>25000</v>
          </cell>
          <cell r="F265" t="str">
            <v>successful</v>
          </cell>
          <cell r="P265" t="str">
            <v>documentary</v>
          </cell>
        </row>
        <row r="266">
          <cell r="D266">
            <v>5000</v>
          </cell>
          <cell r="F266" t="str">
            <v>successful</v>
          </cell>
          <cell r="P266" t="str">
            <v>documentary</v>
          </cell>
        </row>
        <row r="267">
          <cell r="D267">
            <v>5000</v>
          </cell>
          <cell r="F267" t="str">
            <v>successful</v>
          </cell>
          <cell r="P267" t="str">
            <v>documentary</v>
          </cell>
        </row>
        <row r="268">
          <cell r="D268">
            <v>1000</v>
          </cell>
          <cell r="F268" t="str">
            <v>successful</v>
          </cell>
          <cell r="P268" t="str">
            <v>documentary</v>
          </cell>
        </row>
        <row r="269">
          <cell r="D269">
            <v>9850</v>
          </cell>
          <cell r="F269" t="str">
            <v>successful</v>
          </cell>
          <cell r="P269" t="str">
            <v>documentary</v>
          </cell>
        </row>
        <row r="270">
          <cell r="D270">
            <v>5000</v>
          </cell>
          <cell r="F270" t="str">
            <v>successful</v>
          </cell>
          <cell r="P270" t="str">
            <v>documentary</v>
          </cell>
        </row>
        <row r="271">
          <cell r="D271">
            <v>100000</v>
          </cell>
          <cell r="F271" t="str">
            <v>successful</v>
          </cell>
          <cell r="P271" t="str">
            <v>documentary</v>
          </cell>
        </row>
        <row r="272">
          <cell r="D272">
            <v>2300</v>
          </cell>
          <cell r="F272" t="str">
            <v>successful</v>
          </cell>
          <cell r="P272" t="str">
            <v>documentary</v>
          </cell>
        </row>
        <row r="273">
          <cell r="D273">
            <v>30000</v>
          </cell>
          <cell r="F273" t="str">
            <v>successful</v>
          </cell>
          <cell r="P273" t="str">
            <v>documentary</v>
          </cell>
        </row>
        <row r="274">
          <cell r="D274">
            <v>3000</v>
          </cell>
          <cell r="F274" t="str">
            <v>successful</v>
          </cell>
          <cell r="P274" t="str">
            <v>documentary</v>
          </cell>
        </row>
        <row r="275">
          <cell r="D275">
            <v>5000</v>
          </cell>
          <cell r="F275" t="str">
            <v>successful</v>
          </cell>
          <cell r="P275" t="str">
            <v>documentary</v>
          </cell>
        </row>
        <row r="276">
          <cell r="D276">
            <v>4000</v>
          </cell>
          <cell r="F276" t="str">
            <v>successful</v>
          </cell>
          <cell r="P276" t="str">
            <v>documentary</v>
          </cell>
        </row>
        <row r="277">
          <cell r="D277">
            <v>20000</v>
          </cell>
          <cell r="F277" t="str">
            <v>successful</v>
          </cell>
          <cell r="P277" t="str">
            <v>documentary</v>
          </cell>
        </row>
        <row r="278">
          <cell r="D278">
            <v>4000</v>
          </cell>
          <cell r="F278" t="str">
            <v>successful</v>
          </cell>
          <cell r="P278" t="str">
            <v>documentary</v>
          </cell>
        </row>
        <row r="279">
          <cell r="D279">
            <v>65000</v>
          </cell>
          <cell r="F279" t="str">
            <v>successful</v>
          </cell>
          <cell r="P279" t="str">
            <v>documentary</v>
          </cell>
        </row>
        <row r="280">
          <cell r="D280">
            <v>27000</v>
          </cell>
          <cell r="F280" t="str">
            <v>successful</v>
          </cell>
          <cell r="P280" t="str">
            <v>documentary</v>
          </cell>
        </row>
        <row r="281">
          <cell r="D281">
            <v>17000</v>
          </cell>
          <cell r="F281" t="str">
            <v>successful</v>
          </cell>
          <cell r="P281" t="str">
            <v>documentary</v>
          </cell>
        </row>
        <row r="282">
          <cell r="D282">
            <v>75000</v>
          </cell>
          <cell r="F282" t="str">
            <v>successful</v>
          </cell>
          <cell r="P282" t="str">
            <v>documentary</v>
          </cell>
        </row>
        <row r="283">
          <cell r="D283">
            <v>5500</v>
          </cell>
          <cell r="F283" t="str">
            <v>successful</v>
          </cell>
          <cell r="P283" t="str">
            <v>documentary</v>
          </cell>
        </row>
        <row r="284">
          <cell r="D284">
            <v>45000</v>
          </cell>
          <cell r="F284" t="str">
            <v>successful</v>
          </cell>
          <cell r="P284" t="str">
            <v>documentary</v>
          </cell>
        </row>
        <row r="285">
          <cell r="D285">
            <v>18000</v>
          </cell>
          <cell r="F285" t="str">
            <v>successful</v>
          </cell>
          <cell r="P285" t="str">
            <v>documentary</v>
          </cell>
        </row>
        <row r="286">
          <cell r="D286">
            <v>40000</v>
          </cell>
          <cell r="F286" t="str">
            <v>successful</v>
          </cell>
          <cell r="P286" t="str">
            <v>documentary</v>
          </cell>
        </row>
        <row r="287">
          <cell r="D287">
            <v>14000</v>
          </cell>
          <cell r="F287" t="str">
            <v>successful</v>
          </cell>
          <cell r="P287" t="str">
            <v>documentary</v>
          </cell>
        </row>
        <row r="288">
          <cell r="D288">
            <v>15000</v>
          </cell>
          <cell r="F288" t="str">
            <v>successful</v>
          </cell>
          <cell r="P288" t="str">
            <v>documentary</v>
          </cell>
        </row>
        <row r="289">
          <cell r="D289">
            <v>15000</v>
          </cell>
          <cell r="F289" t="str">
            <v>successful</v>
          </cell>
          <cell r="P289" t="str">
            <v>documentary</v>
          </cell>
        </row>
        <row r="290">
          <cell r="D290">
            <v>50000</v>
          </cell>
          <cell r="F290" t="str">
            <v>successful</v>
          </cell>
          <cell r="P290" t="str">
            <v>documentary</v>
          </cell>
        </row>
        <row r="291">
          <cell r="D291">
            <v>15000</v>
          </cell>
          <cell r="F291" t="str">
            <v>successful</v>
          </cell>
          <cell r="P291" t="str">
            <v>documentary</v>
          </cell>
        </row>
        <row r="292">
          <cell r="D292">
            <v>4500</v>
          </cell>
          <cell r="F292" t="str">
            <v>successful</v>
          </cell>
          <cell r="P292" t="str">
            <v>documentary</v>
          </cell>
        </row>
        <row r="293">
          <cell r="D293">
            <v>5000</v>
          </cell>
          <cell r="F293" t="str">
            <v>successful</v>
          </cell>
          <cell r="P293" t="str">
            <v>documentary</v>
          </cell>
        </row>
        <row r="294">
          <cell r="D294">
            <v>75000</v>
          </cell>
          <cell r="F294" t="str">
            <v>successful</v>
          </cell>
          <cell r="P294" t="str">
            <v>documentary</v>
          </cell>
        </row>
        <row r="295">
          <cell r="D295">
            <v>26000</v>
          </cell>
          <cell r="F295" t="str">
            <v>successful</v>
          </cell>
          <cell r="P295" t="str">
            <v>documentary</v>
          </cell>
        </row>
        <row r="296">
          <cell r="D296">
            <v>5000</v>
          </cell>
          <cell r="F296" t="str">
            <v>successful</v>
          </cell>
          <cell r="P296" t="str">
            <v>documentary</v>
          </cell>
        </row>
        <row r="297">
          <cell r="D297">
            <v>50000</v>
          </cell>
          <cell r="F297" t="str">
            <v>successful</v>
          </cell>
          <cell r="P297" t="str">
            <v>documentary</v>
          </cell>
        </row>
        <row r="298">
          <cell r="D298">
            <v>25000</v>
          </cell>
          <cell r="F298" t="str">
            <v>successful</v>
          </cell>
          <cell r="P298" t="str">
            <v>documentary</v>
          </cell>
        </row>
        <row r="299">
          <cell r="D299">
            <v>20000</v>
          </cell>
          <cell r="F299" t="str">
            <v>successful</v>
          </cell>
          <cell r="P299" t="str">
            <v>documentary</v>
          </cell>
        </row>
        <row r="300">
          <cell r="D300">
            <v>126000</v>
          </cell>
          <cell r="F300" t="str">
            <v>successful</v>
          </cell>
          <cell r="P300" t="str">
            <v>documentary</v>
          </cell>
        </row>
        <row r="301">
          <cell r="D301">
            <v>10000</v>
          </cell>
          <cell r="F301" t="str">
            <v>successful</v>
          </cell>
          <cell r="P301" t="str">
            <v>documentary</v>
          </cell>
        </row>
        <row r="302">
          <cell r="D302">
            <v>25000</v>
          </cell>
          <cell r="F302" t="str">
            <v>successful</v>
          </cell>
          <cell r="P302" t="str">
            <v>documentary</v>
          </cell>
        </row>
        <row r="303">
          <cell r="D303">
            <v>13000</v>
          </cell>
          <cell r="F303" t="str">
            <v>successful</v>
          </cell>
          <cell r="P303" t="str">
            <v>documentary</v>
          </cell>
        </row>
        <row r="304">
          <cell r="D304">
            <v>10000</v>
          </cell>
          <cell r="F304" t="str">
            <v>successful</v>
          </cell>
          <cell r="P304" t="str">
            <v>documentary</v>
          </cell>
        </row>
        <row r="305">
          <cell r="D305">
            <v>3000</v>
          </cell>
          <cell r="F305" t="str">
            <v>successful</v>
          </cell>
          <cell r="P305" t="str">
            <v>documentary</v>
          </cell>
        </row>
        <row r="306">
          <cell r="D306">
            <v>3400</v>
          </cell>
          <cell r="F306" t="str">
            <v>successful</v>
          </cell>
          <cell r="P306" t="str">
            <v>documentary</v>
          </cell>
        </row>
        <row r="307">
          <cell r="D307">
            <v>7500</v>
          </cell>
          <cell r="F307" t="str">
            <v>successful</v>
          </cell>
          <cell r="P307" t="str">
            <v>documentary</v>
          </cell>
        </row>
        <row r="308">
          <cell r="D308">
            <v>1000</v>
          </cell>
          <cell r="F308" t="str">
            <v>successful</v>
          </cell>
          <cell r="P308" t="str">
            <v>documentary</v>
          </cell>
        </row>
        <row r="309">
          <cell r="D309">
            <v>22000</v>
          </cell>
          <cell r="F309" t="str">
            <v>successful</v>
          </cell>
          <cell r="P309" t="str">
            <v>documentary</v>
          </cell>
        </row>
        <row r="310">
          <cell r="D310">
            <v>12000</v>
          </cell>
          <cell r="F310" t="str">
            <v>successful</v>
          </cell>
          <cell r="P310" t="str">
            <v>documentary</v>
          </cell>
        </row>
        <row r="311">
          <cell r="D311">
            <v>18000</v>
          </cell>
          <cell r="F311" t="str">
            <v>successful</v>
          </cell>
          <cell r="P311" t="str">
            <v>documentary</v>
          </cell>
        </row>
        <row r="312">
          <cell r="D312">
            <v>1000</v>
          </cell>
          <cell r="F312" t="str">
            <v>successful</v>
          </cell>
          <cell r="P312" t="str">
            <v>documentary</v>
          </cell>
        </row>
        <row r="313">
          <cell r="D313">
            <v>20000</v>
          </cell>
          <cell r="F313" t="str">
            <v>successful</v>
          </cell>
          <cell r="P313" t="str">
            <v>documentary</v>
          </cell>
        </row>
        <row r="314">
          <cell r="D314">
            <v>8000</v>
          </cell>
          <cell r="F314" t="str">
            <v>successful</v>
          </cell>
          <cell r="P314" t="str">
            <v>documentary</v>
          </cell>
        </row>
        <row r="315">
          <cell r="D315">
            <v>17000</v>
          </cell>
          <cell r="F315" t="str">
            <v>successful</v>
          </cell>
          <cell r="P315" t="str">
            <v>documentary</v>
          </cell>
        </row>
        <row r="316">
          <cell r="D316">
            <v>1000</v>
          </cell>
          <cell r="F316" t="str">
            <v>successful</v>
          </cell>
          <cell r="P316" t="str">
            <v>documentary</v>
          </cell>
        </row>
        <row r="317">
          <cell r="D317">
            <v>25000</v>
          </cell>
          <cell r="F317" t="str">
            <v>successful</v>
          </cell>
          <cell r="P317" t="str">
            <v>documentary</v>
          </cell>
        </row>
        <row r="318">
          <cell r="D318">
            <v>15000</v>
          </cell>
          <cell r="F318" t="str">
            <v>successful</v>
          </cell>
          <cell r="P318" t="str">
            <v>documentary</v>
          </cell>
        </row>
        <row r="319">
          <cell r="D319">
            <v>30000</v>
          </cell>
          <cell r="F319" t="str">
            <v>successful</v>
          </cell>
          <cell r="P319" t="str">
            <v>documentary</v>
          </cell>
        </row>
        <row r="320">
          <cell r="D320">
            <v>5000</v>
          </cell>
          <cell r="F320" t="str">
            <v>successful</v>
          </cell>
          <cell r="P320" t="str">
            <v>documentary</v>
          </cell>
        </row>
        <row r="321">
          <cell r="D321">
            <v>5000</v>
          </cell>
          <cell r="F321" t="str">
            <v>successful</v>
          </cell>
          <cell r="P321" t="str">
            <v>documentary</v>
          </cell>
        </row>
        <row r="322">
          <cell r="D322">
            <v>20000</v>
          </cell>
          <cell r="F322" t="str">
            <v>successful</v>
          </cell>
          <cell r="P322" t="str">
            <v>documentary</v>
          </cell>
        </row>
        <row r="323">
          <cell r="D323">
            <v>35000</v>
          </cell>
          <cell r="F323" t="str">
            <v>successful</v>
          </cell>
          <cell r="P323" t="str">
            <v>documentary</v>
          </cell>
        </row>
        <row r="324">
          <cell r="D324">
            <v>25000</v>
          </cell>
          <cell r="F324" t="str">
            <v>successful</v>
          </cell>
          <cell r="P324" t="str">
            <v>documentary</v>
          </cell>
        </row>
        <row r="325">
          <cell r="D325">
            <v>5400</v>
          </cell>
          <cell r="F325" t="str">
            <v>successful</v>
          </cell>
          <cell r="P325" t="str">
            <v>documentary</v>
          </cell>
        </row>
        <row r="326">
          <cell r="D326">
            <v>8500</v>
          </cell>
          <cell r="F326" t="str">
            <v>successful</v>
          </cell>
          <cell r="P326" t="str">
            <v>documentary</v>
          </cell>
        </row>
        <row r="327">
          <cell r="D327">
            <v>50000</v>
          </cell>
          <cell r="F327" t="str">
            <v>successful</v>
          </cell>
          <cell r="P327" t="str">
            <v>documentary</v>
          </cell>
        </row>
        <row r="328">
          <cell r="D328">
            <v>150000</v>
          </cell>
          <cell r="F328" t="str">
            <v>successful</v>
          </cell>
          <cell r="P328" t="str">
            <v>documentary</v>
          </cell>
        </row>
        <row r="329">
          <cell r="D329">
            <v>4000</v>
          </cell>
          <cell r="F329" t="str">
            <v>successful</v>
          </cell>
          <cell r="P329" t="str">
            <v>documentary</v>
          </cell>
        </row>
        <row r="330">
          <cell r="D330">
            <v>75000</v>
          </cell>
          <cell r="F330" t="str">
            <v>successful</v>
          </cell>
          <cell r="P330" t="str">
            <v>documentary</v>
          </cell>
        </row>
        <row r="331">
          <cell r="D331">
            <v>10000</v>
          </cell>
          <cell r="F331" t="str">
            <v>successful</v>
          </cell>
          <cell r="P331" t="str">
            <v>documentary</v>
          </cell>
        </row>
        <row r="332">
          <cell r="D332">
            <v>35000</v>
          </cell>
          <cell r="F332" t="str">
            <v>successful</v>
          </cell>
          <cell r="P332" t="str">
            <v>documentary</v>
          </cell>
        </row>
        <row r="333">
          <cell r="D333">
            <v>40000</v>
          </cell>
          <cell r="F333" t="str">
            <v>successful</v>
          </cell>
          <cell r="P333" t="str">
            <v>documentary</v>
          </cell>
        </row>
        <row r="334">
          <cell r="D334">
            <v>100000</v>
          </cell>
          <cell r="F334" t="str">
            <v>successful</v>
          </cell>
          <cell r="P334" t="str">
            <v>documentary</v>
          </cell>
        </row>
        <row r="335">
          <cell r="D335">
            <v>40000</v>
          </cell>
          <cell r="F335" t="str">
            <v>successful</v>
          </cell>
          <cell r="P335" t="str">
            <v>documentary</v>
          </cell>
        </row>
        <row r="336">
          <cell r="D336">
            <v>10000</v>
          </cell>
          <cell r="F336" t="str">
            <v>successful</v>
          </cell>
          <cell r="P336" t="str">
            <v>documentary</v>
          </cell>
        </row>
        <row r="337">
          <cell r="D337">
            <v>8500</v>
          </cell>
          <cell r="F337" t="str">
            <v>successful</v>
          </cell>
          <cell r="P337" t="str">
            <v>documentary</v>
          </cell>
        </row>
        <row r="338">
          <cell r="D338">
            <v>25000</v>
          </cell>
          <cell r="F338" t="str">
            <v>successful</v>
          </cell>
          <cell r="P338" t="str">
            <v>documentary</v>
          </cell>
        </row>
        <row r="339">
          <cell r="D339">
            <v>3000</v>
          </cell>
          <cell r="F339" t="str">
            <v>successful</v>
          </cell>
          <cell r="P339" t="str">
            <v>documentary</v>
          </cell>
        </row>
        <row r="340">
          <cell r="D340">
            <v>15000</v>
          </cell>
          <cell r="F340" t="str">
            <v>successful</v>
          </cell>
          <cell r="P340" t="str">
            <v>documentary</v>
          </cell>
        </row>
        <row r="341">
          <cell r="D341">
            <v>6000</v>
          </cell>
          <cell r="F341" t="str">
            <v>successful</v>
          </cell>
          <cell r="P341" t="str">
            <v>documentary</v>
          </cell>
        </row>
        <row r="342">
          <cell r="D342">
            <v>35000</v>
          </cell>
          <cell r="F342" t="str">
            <v>successful</v>
          </cell>
          <cell r="P342" t="str">
            <v>documentary</v>
          </cell>
        </row>
        <row r="343">
          <cell r="D343">
            <v>3500</v>
          </cell>
          <cell r="F343" t="str">
            <v>successful</v>
          </cell>
          <cell r="P343" t="str">
            <v>documentary</v>
          </cell>
        </row>
        <row r="344">
          <cell r="D344">
            <v>55000</v>
          </cell>
          <cell r="F344" t="str">
            <v>successful</v>
          </cell>
          <cell r="P344" t="str">
            <v>documentary</v>
          </cell>
        </row>
        <row r="345">
          <cell r="D345">
            <v>30000</v>
          </cell>
          <cell r="F345" t="str">
            <v>successful</v>
          </cell>
          <cell r="P345" t="str">
            <v>documentary</v>
          </cell>
        </row>
        <row r="346">
          <cell r="D346">
            <v>33500</v>
          </cell>
          <cell r="F346" t="str">
            <v>successful</v>
          </cell>
          <cell r="P346" t="str">
            <v>documentary</v>
          </cell>
        </row>
        <row r="347">
          <cell r="D347">
            <v>14500</v>
          </cell>
          <cell r="F347" t="str">
            <v>successful</v>
          </cell>
          <cell r="P347" t="str">
            <v>documentary</v>
          </cell>
        </row>
        <row r="348">
          <cell r="D348">
            <v>10000</v>
          </cell>
          <cell r="F348" t="str">
            <v>successful</v>
          </cell>
          <cell r="P348" t="str">
            <v>documentary</v>
          </cell>
        </row>
        <row r="349">
          <cell r="D349">
            <v>40000</v>
          </cell>
          <cell r="F349" t="str">
            <v>successful</v>
          </cell>
          <cell r="P349" t="str">
            <v>documentary</v>
          </cell>
        </row>
        <row r="350">
          <cell r="D350">
            <v>10000</v>
          </cell>
          <cell r="F350" t="str">
            <v>successful</v>
          </cell>
          <cell r="P350" t="str">
            <v>documentary</v>
          </cell>
        </row>
        <row r="351">
          <cell r="D351">
            <v>11260</v>
          </cell>
          <cell r="F351" t="str">
            <v>successful</v>
          </cell>
          <cell r="P351" t="str">
            <v>documentary</v>
          </cell>
        </row>
        <row r="352">
          <cell r="D352">
            <v>25000</v>
          </cell>
          <cell r="F352" t="str">
            <v>successful</v>
          </cell>
          <cell r="P352" t="str">
            <v>documentary</v>
          </cell>
        </row>
        <row r="353">
          <cell r="D353">
            <v>34000</v>
          </cell>
          <cell r="F353" t="str">
            <v>successful</v>
          </cell>
          <cell r="P353" t="str">
            <v>documentary</v>
          </cell>
        </row>
        <row r="354">
          <cell r="D354">
            <v>10000</v>
          </cell>
          <cell r="F354" t="str">
            <v>successful</v>
          </cell>
          <cell r="P354" t="str">
            <v>documentary</v>
          </cell>
        </row>
        <row r="355">
          <cell r="D355">
            <v>58425</v>
          </cell>
          <cell r="F355" t="str">
            <v>successful</v>
          </cell>
          <cell r="P355" t="str">
            <v>documentary</v>
          </cell>
        </row>
        <row r="356">
          <cell r="D356">
            <v>3500</v>
          </cell>
          <cell r="F356" t="str">
            <v>successful</v>
          </cell>
          <cell r="P356" t="str">
            <v>documentary</v>
          </cell>
        </row>
        <row r="357">
          <cell r="D357">
            <v>35000</v>
          </cell>
          <cell r="F357" t="str">
            <v>successful</v>
          </cell>
          <cell r="P357" t="str">
            <v>documentary</v>
          </cell>
        </row>
        <row r="358">
          <cell r="D358">
            <v>7500</v>
          </cell>
          <cell r="F358" t="str">
            <v>successful</v>
          </cell>
          <cell r="P358" t="str">
            <v>documentary</v>
          </cell>
        </row>
        <row r="359">
          <cell r="D359">
            <v>15000</v>
          </cell>
          <cell r="F359" t="str">
            <v>successful</v>
          </cell>
          <cell r="P359" t="str">
            <v>documentary</v>
          </cell>
        </row>
        <row r="360">
          <cell r="D360">
            <v>50000</v>
          </cell>
          <cell r="F360" t="str">
            <v>successful</v>
          </cell>
          <cell r="P360" t="str">
            <v>documentary</v>
          </cell>
        </row>
        <row r="361">
          <cell r="D361">
            <v>24200</v>
          </cell>
          <cell r="F361" t="str">
            <v>successful</v>
          </cell>
          <cell r="P361" t="str">
            <v>documentary</v>
          </cell>
        </row>
        <row r="362">
          <cell r="D362">
            <v>12000</v>
          </cell>
          <cell r="F362" t="str">
            <v>successful</v>
          </cell>
          <cell r="P362" t="str">
            <v>documentary</v>
          </cell>
        </row>
        <row r="363">
          <cell r="D363">
            <v>35000</v>
          </cell>
          <cell r="F363" t="str">
            <v>successful</v>
          </cell>
          <cell r="P363" t="str">
            <v>documentary</v>
          </cell>
        </row>
        <row r="364">
          <cell r="D364">
            <v>9665</v>
          </cell>
          <cell r="F364" t="str">
            <v>successful</v>
          </cell>
          <cell r="P364" t="str">
            <v>documentary</v>
          </cell>
        </row>
        <row r="365">
          <cell r="D365">
            <v>8925</v>
          </cell>
          <cell r="F365" t="str">
            <v>successful</v>
          </cell>
          <cell r="P365" t="str">
            <v>documentary</v>
          </cell>
        </row>
        <row r="366">
          <cell r="D366">
            <v>7000</v>
          </cell>
          <cell r="F366" t="str">
            <v>successful</v>
          </cell>
          <cell r="P366" t="str">
            <v>documentary</v>
          </cell>
        </row>
        <row r="367">
          <cell r="D367">
            <v>15000</v>
          </cell>
          <cell r="F367" t="str">
            <v>successful</v>
          </cell>
          <cell r="P367" t="str">
            <v>documentary</v>
          </cell>
        </row>
        <row r="368">
          <cell r="D368">
            <v>38000</v>
          </cell>
          <cell r="F368" t="str">
            <v>successful</v>
          </cell>
          <cell r="P368" t="str">
            <v>documentary</v>
          </cell>
        </row>
        <row r="369">
          <cell r="D369">
            <v>10000</v>
          </cell>
          <cell r="F369" t="str">
            <v>successful</v>
          </cell>
          <cell r="P369" t="str">
            <v>documentary</v>
          </cell>
        </row>
        <row r="370">
          <cell r="D370">
            <v>12500</v>
          </cell>
          <cell r="F370" t="str">
            <v>successful</v>
          </cell>
          <cell r="P370" t="str">
            <v>documentary</v>
          </cell>
        </row>
        <row r="371">
          <cell r="D371">
            <v>6500</v>
          </cell>
          <cell r="F371" t="str">
            <v>successful</v>
          </cell>
          <cell r="P371" t="str">
            <v>documentary</v>
          </cell>
        </row>
        <row r="372">
          <cell r="D372">
            <v>25000</v>
          </cell>
          <cell r="F372" t="str">
            <v>successful</v>
          </cell>
          <cell r="P372" t="str">
            <v>documentary</v>
          </cell>
        </row>
        <row r="373">
          <cell r="D373">
            <v>150000</v>
          </cell>
          <cell r="F373" t="str">
            <v>successful</v>
          </cell>
          <cell r="P373" t="str">
            <v>documentary</v>
          </cell>
        </row>
        <row r="374">
          <cell r="D374">
            <v>300</v>
          </cell>
          <cell r="F374" t="str">
            <v>successful</v>
          </cell>
          <cell r="P374" t="str">
            <v>documentary</v>
          </cell>
        </row>
        <row r="375">
          <cell r="D375">
            <v>7500</v>
          </cell>
          <cell r="F375" t="str">
            <v>successful</v>
          </cell>
          <cell r="P375" t="str">
            <v>documentary</v>
          </cell>
        </row>
        <row r="376">
          <cell r="D376">
            <v>6000</v>
          </cell>
          <cell r="F376" t="str">
            <v>successful</v>
          </cell>
          <cell r="P376" t="str">
            <v>documentary</v>
          </cell>
        </row>
        <row r="377">
          <cell r="D377">
            <v>500</v>
          </cell>
          <cell r="F377" t="str">
            <v>successful</v>
          </cell>
          <cell r="P377" t="str">
            <v>documentary</v>
          </cell>
        </row>
        <row r="378">
          <cell r="D378">
            <v>2450</v>
          </cell>
          <cell r="F378" t="str">
            <v>successful</v>
          </cell>
          <cell r="P378" t="str">
            <v>documentary</v>
          </cell>
        </row>
        <row r="379">
          <cell r="D379">
            <v>12000</v>
          </cell>
          <cell r="F379" t="str">
            <v>successful</v>
          </cell>
          <cell r="P379" t="str">
            <v>documentary</v>
          </cell>
        </row>
        <row r="380">
          <cell r="D380">
            <v>3000</v>
          </cell>
          <cell r="F380" t="str">
            <v>successful</v>
          </cell>
          <cell r="P380" t="str">
            <v>documentary</v>
          </cell>
        </row>
        <row r="381">
          <cell r="D381">
            <v>15000</v>
          </cell>
          <cell r="F381" t="str">
            <v>successful</v>
          </cell>
          <cell r="P381" t="str">
            <v>documentary</v>
          </cell>
        </row>
        <row r="382">
          <cell r="D382">
            <v>4000</v>
          </cell>
          <cell r="F382" t="str">
            <v>successful</v>
          </cell>
          <cell r="P382" t="str">
            <v>documentary</v>
          </cell>
        </row>
        <row r="383">
          <cell r="D383">
            <v>25000</v>
          </cell>
          <cell r="F383" t="str">
            <v>successful</v>
          </cell>
          <cell r="P383" t="str">
            <v>documentary</v>
          </cell>
        </row>
        <row r="384">
          <cell r="D384">
            <v>600</v>
          </cell>
          <cell r="F384" t="str">
            <v>successful</v>
          </cell>
          <cell r="P384" t="str">
            <v>documentary</v>
          </cell>
        </row>
        <row r="385">
          <cell r="D385">
            <v>999</v>
          </cell>
          <cell r="F385" t="str">
            <v>successful</v>
          </cell>
          <cell r="P385" t="str">
            <v>documentary</v>
          </cell>
        </row>
        <row r="386">
          <cell r="D386">
            <v>20000</v>
          </cell>
          <cell r="F386" t="str">
            <v>successful</v>
          </cell>
          <cell r="P386" t="str">
            <v>documentary</v>
          </cell>
        </row>
        <row r="387">
          <cell r="D387">
            <v>25000</v>
          </cell>
          <cell r="F387" t="str">
            <v>successful</v>
          </cell>
          <cell r="P387" t="str">
            <v>documentary</v>
          </cell>
        </row>
        <row r="388">
          <cell r="D388">
            <v>600</v>
          </cell>
          <cell r="F388" t="str">
            <v>successful</v>
          </cell>
          <cell r="P388" t="str">
            <v>documentary</v>
          </cell>
        </row>
        <row r="389">
          <cell r="D389">
            <v>38000</v>
          </cell>
          <cell r="F389" t="str">
            <v>successful</v>
          </cell>
          <cell r="P389" t="str">
            <v>documentary</v>
          </cell>
        </row>
        <row r="390">
          <cell r="D390">
            <v>5000</v>
          </cell>
          <cell r="F390" t="str">
            <v>successful</v>
          </cell>
          <cell r="P390" t="str">
            <v>documentary</v>
          </cell>
        </row>
        <row r="391">
          <cell r="D391">
            <v>68000</v>
          </cell>
          <cell r="F391" t="str">
            <v>successful</v>
          </cell>
          <cell r="P391" t="str">
            <v>documentary</v>
          </cell>
        </row>
        <row r="392">
          <cell r="D392">
            <v>1000</v>
          </cell>
          <cell r="F392" t="str">
            <v>successful</v>
          </cell>
          <cell r="P392" t="str">
            <v>documentary</v>
          </cell>
        </row>
        <row r="393">
          <cell r="D393">
            <v>20000</v>
          </cell>
          <cell r="F393" t="str">
            <v>successful</v>
          </cell>
          <cell r="P393" t="str">
            <v>documentary</v>
          </cell>
        </row>
        <row r="394">
          <cell r="D394">
            <v>18500</v>
          </cell>
          <cell r="F394" t="str">
            <v>successful</v>
          </cell>
          <cell r="P394" t="str">
            <v>documentary</v>
          </cell>
        </row>
        <row r="395">
          <cell r="D395">
            <v>50000</v>
          </cell>
          <cell r="F395" t="str">
            <v>successful</v>
          </cell>
          <cell r="P395" t="str">
            <v>documentary</v>
          </cell>
        </row>
        <row r="396">
          <cell r="D396">
            <v>4700</v>
          </cell>
          <cell r="F396" t="str">
            <v>successful</v>
          </cell>
          <cell r="P396" t="str">
            <v>documentary</v>
          </cell>
        </row>
        <row r="397">
          <cell r="D397">
            <v>10000</v>
          </cell>
          <cell r="F397" t="str">
            <v>successful</v>
          </cell>
          <cell r="P397" t="str">
            <v>documentary</v>
          </cell>
        </row>
        <row r="398">
          <cell r="D398">
            <v>15000</v>
          </cell>
          <cell r="F398" t="str">
            <v>successful</v>
          </cell>
          <cell r="P398" t="str">
            <v>documentary</v>
          </cell>
        </row>
        <row r="399">
          <cell r="D399">
            <v>12444</v>
          </cell>
          <cell r="F399" t="str">
            <v>successful</v>
          </cell>
          <cell r="P399" t="str">
            <v>documentary</v>
          </cell>
        </row>
        <row r="400">
          <cell r="D400">
            <v>7500</v>
          </cell>
          <cell r="F400" t="str">
            <v>successful</v>
          </cell>
          <cell r="P400" t="str">
            <v>documentary</v>
          </cell>
        </row>
        <row r="401">
          <cell r="D401">
            <v>20000</v>
          </cell>
          <cell r="F401" t="str">
            <v>successful</v>
          </cell>
          <cell r="P401" t="str">
            <v>documentary</v>
          </cell>
        </row>
        <row r="402">
          <cell r="D402">
            <v>10000</v>
          </cell>
          <cell r="F402" t="str">
            <v>successful</v>
          </cell>
          <cell r="P402" t="str">
            <v>documentary</v>
          </cell>
        </row>
        <row r="403">
          <cell r="D403">
            <v>50000</v>
          </cell>
          <cell r="F403" t="str">
            <v>successful</v>
          </cell>
          <cell r="P403" t="str">
            <v>documentary</v>
          </cell>
        </row>
        <row r="404">
          <cell r="D404">
            <v>2000</v>
          </cell>
          <cell r="F404" t="str">
            <v>successful</v>
          </cell>
          <cell r="P404" t="str">
            <v>documentary</v>
          </cell>
        </row>
        <row r="405">
          <cell r="D405">
            <v>5000</v>
          </cell>
          <cell r="F405" t="str">
            <v>successful</v>
          </cell>
          <cell r="P405" t="str">
            <v>documentary</v>
          </cell>
        </row>
        <row r="406">
          <cell r="D406">
            <v>35000</v>
          </cell>
          <cell r="F406" t="str">
            <v>successful</v>
          </cell>
          <cell r="P406" t="str">
            <v>documentary</v>
          </cell>
        </row>
        <row r="407">
          <cell r="D407">
            <v>2820</v>
          </cell>
          <cell r="F407" t="str">
            <v>successful</v>
          </cell>
          <cell r="P407" t="str">
            <v>documentary</v>
          </cell>
        </row>
        <row r="408">
          <cell r="D408">
            <v>2800</v>
          </cell>
          <cell r="F408" t="str">
            <v>successful</v>
          </cell>
          <cell r="P408" t="str">
            <v>documentary</v>
          </cell>
        </row>
        <row r="409">
          <cell r="D409">
            <v>2000</v>
          </cell>
          <cell r="F409" t="str">
            <v>successful</v>
          </cell>
          <cell r="P409" t="str">
            <v>documentary</v>
          </cell>
        </row>
        <row r="410">
          <cell r="D410">
            <v>6000</v>
          </cell>
          <cell r="F410" t="str">
            <v>successful</v>
          </cell>
          <cell r="P410" t="str">
            <v>documentary</v>
          </cell>
        </row>
        <row r="411">
          <cell r="D411">
            <v>500</v>
          </cell>
          <cell r="F411" t="str">
            <v>successful</v>
          </cell>
          <cell r="P411" t="str">
            <v>documentary</v>
          </cell>
        </row>
        <row r="412">
          <cell r="D412">
            <v>1000</v>
          </cell>
          <cell r="F412" t="str">
            <v>successful</v>
          </cell>
          <cell r="P412" t="str">
            <v>documentary</v>
          </cell>
        </row>
        <row r="413">
          <cell r="D413">
            <v>30000</v>
          </cell>
          <cell r="F413" t="str">
            <v>successful</v>
          </cell>
          <cell r="P413" t="str">
            <v>documentary</v>
          </cell>
        </row>
        <row r="414">
          <cell r="D414">
            <v>2500</v>
          </cell>
          <cell r="F414" t="str">
            <v>successful</v>
          </cell>
          <cell r="P414" t="str">
            <v>documentary</v>
          </cell>
        </row>
        <row r="415">
          <cell r="D415">
            <v>12800</v>
          </cell>
          <cell r="F415" t="str">
            <v>successful</v>
          </cell>
          <cell r="P415" t="str">
            <v>documentary</v>
          </cell>
        </row>
        <row r="416">
          <cell r="D416">
            <v>18500</v>
          </cell>
          <cell r="F416" t="str">
            <v>successful</v>
          </cell>
          <cell r="P416" t="str">
            <v>documentary</v>
          </cell>
        </row>
        <row r="417">
          <cell r="D417">
            <v>1400</v>
          </cell>
          <cell r="F417" t="str">
            <v>successful</v>
          </cell>
          <cell r="P417" t="str">
            <v>documentary</v>
          </cell>
        </row>
        <row r="418">
          <cell r="D418">
            <v>1000</v>
          </cell>
          <cell r="F418" t="str">
            <v>successful</v>
          </cell>
          <cell r="P418" t="str">
            <v>documentary</v>
          </cell>
        </row>
        <row r="419">
          <cell r="D419">
            <v>10500</v>
          </cell>
          <cell r="F419" t="str">
            <v>successful</v>
          </cell>
          <cell r="P419" t="str">
            <v>documentary</v>
          </cell>
        </row>
        <row r="420">
          <cell r="D420">
            <v>22400</v>
          </cell>
          <cell r="F420" t="str">
            <v>successful</v>
          </cell>
          <cell r="P420" t="str">
            <v>documentary</v>
          </cell>
        </row>
        <row r="421">
          <cell r="D421">
            <v>8000</v>
          </cell>
          <cell r="F421" t="str">
            <v>successful</v>
          </cell>
          <cell r="P421" t="str">
            <v>documentary</v>
          </cell>
        </row>
        <row r="422">
          <cell r="D422">
            <v>3300</v>
          </cell>
          <cell r="F422" t="str">
            <v>failed</v>
          </cell>
          <cell r="P422" t="str">
            <v>animation</v>
          </cell>
        </row>
        <row r="423">
          <cell r="D423">
            <v>15000</v>
          </cell>
          <cell r="F423" t="str">
            <v>failed</v>
          </cell>
          <cell r="P423" t="str">
            <v>animation</v>
          </cell>
        </row>
        <row r="424">
          <cell r="D424">
            <v>40000</v>
          </cell>
          <cell r="F424" t="str">
            <v>failed</v>
          </cell>
          <cell r="P424" t="str">
            <v>animation</v>
          </cell>
        </row>
        <row r="425">
          <cell r="D425">
            <v>20000</v>
          </cell>
          <cell r="F425" t="str">
            <v>failed</v>
          </cell>
          <cell r="P425" t="str">
            <v>animation</v>
          </cell>
        </row>
        <row r="426">
          <cell r="D426">
            <v>3000</v>
          </cell>
          <cell r="F426" t="str">
            <v>failed</v>
          </cell>
          <cell r="P426" t="str">
            <v>animation</v>
          </cell>
        </row>
        <row r="427">
          <cell r="D427">
            <v>50000</v>
          </cell>
          <cell r="F427" t="str">
            <v>failed</v>
          </cell>
          <cell r="P427" t="str">
            <v>animation</v>
          </cell>
        </row>
        <row r="428">
          <cell r="D428">
            <v>10000</v>
          </cell>
          <cell r="F428" t="str">
            <v>failed</v>
          </cell>
          <cell r="P428" t="str">
            <v>animation</v>
          </cell>
        </row>
        <row r="429">
          <cell r="D429">
            <v>6500</v>
          </cell>
          <cell r="F429" t="str">
            <v>failed</v>
          </cell>
          <cell r="P429" t="str">
            <v>animation</v>
          </cell>
        </row>
        <row r="430">
          <cell r="D430">
            <v>12000</v>
          </cell>
          <cell r="F430" t="str">
            <v>failed</v>
          </cell>
          <cell r="P430" t="str">
            <v>animation</v>
          </cell>
        </row>
        <row r="431">
          <cell r="D431">
            <v>5000</v>
          </cell>
          <cell r="F431" t="str">
            <v>failed</v>
          </cell>
          <cell r="P431" t="str">
            <v>animation</v>
          </cell>
        </row>
        <row r="432">
          <cell r="D432">
            <v>1000</v>
          </cell>
          <cell r="F432" t="str">
            <v>failed</v>
          </cell>
          <cell r="P432" t="str">
            <v>animation</v>
          </cell>
        </row>
        <row r="433">
          <cell r="D433">
            <v>3000</v>
          </cell>
          <cell r="F433" t="str">
            <v>failed</v>
          </cell>
          <cell r="P433" t="str">
            <v>animation</v>
          </cell>
        </row>
        <row r="434">
          <cell r="D434">
            <v>6000</v>
          </cell>
          <cell r="F434" t="str">
            <v>failed</v>
          </cell>
          <cell r="P434" t="str">
            <v>animation</v>
          </cell>
        </row>
        <row r="435">
          <cell r="D435">
            <v>3000</v>
          </cell>
          <cell r="F435" t="str">
            <v>failed</v>
          </cell>
          <cell r="P435" t="str">
            <v>animation</v>
          </cell>
        </row>
        <row r="436">
          <cell r="D436">
            <v>2500</v>
          </cell>
          <cell r="F436" t="str">
            <v>failed</v>
          </cell>
          <cell r="P436" t="str">
            <v>animation</v>
          </cell>
        </row>
        <row r="437">
          <cell r="D437">
            <v>110000</v>
          </cell>
          <cell r="F437" t="str">
            <v>failed</v>
          </cell>
          <cell r="P437" t="str">
            <v>animation</v>
          </cell>
        </row>
        <row r="438">
          <cell r="D438">
            <v>1000</v>
          </cell>
          <cell r="F438" t="str">
            <v>failed</v>
          </cell>
          <cell r="P438" t="str">
            <v>animation</v>
          </cell>
        </row>
        <row r="439">
          <cell r="D439">
            <v>7000</v>
          </cell>
          <cell r="F439" t="str">
            <v>failed</v>
          </cell>
          <cell r="P439" t="str">
            <v>animation</v>
          </cell>
        </row>
        <row r="440">
          <cell r="D440">
            <v>20000</v>
          </cell>
          <cell r="F440" t="str">
            <v>failed</v>
          </cell>
          <cell r="P440" t="str">
            <v>animation</v>
          </cell>
        </row>
        <row r="441">
          <cell r="D441">
            <v>450</v>
          </cell>
          <cell r="F441" t="str">
            <v>failed</v>
          </cell>
          <cell r="P441" t="str">
            <v>animation</v>
          </cell>
        </row>
        <row r="442">
          <cell r="D442">
            <v>5000</v>
          </cell>
          <cell r="F442" t="str">
            <v>failed</v>
          </cell>
          <cell r="P442" t="str">
            <v>animation</v>
          </cell>
        </row>
        <row r="443">
          <cell r="D443">
            <v>400</v>
          </cell>
          <cell r="F443" t="str">
            <v>failed</v>
          </cell>
          <cell r="P443" t="str">
            <v>animation</v>
          </cell>
        </row>
        <row r="444">
          <cell r="D444">
            <v>17000</v>
          </cell>
          <cell r="F444" t="str">
            <v>failed</v>
          </cell>
          <cell r="P444" t="str">
            <v>animation</v>
          </cell>
        </row>
        <row r="445">
          <cell r="D445">
            <v>10000</v>
          </cell>
          <cell r="F445" t="str">
            <v>failed</v>
          </cell>
          <cell r="P445" t="str">
            <v>animation</v>
          </cell>
        </row>
        <row r="446">
          <cell r="D446">
            <v>1000</v>
          </cell>
          <cell r="F446" t="str">
            <v>failed</v>
          </cell>
          <cell r="P446" t="str">
            <v>animation</v>
          </cell>
        </row>
        <row r="447">
          <cell r="D447">
            <v>60000</v>
          </cell>
          <cell r="F447" t="str">
            <v>failed</v>
          </cell>
          <cell r="P447" t="str">
            <v>animation</v>
          </cell>
        </row>
        <row r="448">
          <cell r="D448">
            <v>10500</v>
          </cell>
          <cell r="F448" t="str">
            <v>failed</v>
          </cell>
          <cell r="P448" t="str">
            <v>animation</v>
          </cell>
        </row>
        <row r="449">
          <cell r="D449">
            <v>30000</v>
          </cell>
          <cell r="F449" t="str">
            <v>failed</v>
          </cell>
          <cell r="P449" t="str">
            <v>animation</v>
          </cell>
        </row>
        <row r="450">
          <cell r="D450">
            <v>2500</v>
          </cell>
          <cell r="F450" t="str">
            <v>failed</v>
          </cell>
          <cell r="P450" t="str">
            <v>animation</v>
          </cell>
        </row>
        <row r="451">
          <cell r="D451">
            <v>2000</v>
          </cell>
          <cell r="F451" t="str">
            <v>failed</v>
          </cell>
          <cell r="P451" t="str">
            <v>animation</v>
          </cell>
        </row>
        <row r="452">
          <cell r="D452">
            <v>50000</v>
          </cell>
          <cell r="F452" t="str">
            <v>failed</v>
          </cell>
          <cell r="P452" t="str">
            <v>animation</v>
          </cell>
        </row>
        <row r="453">
          <cell r="D453">
            <v>20000</v>
          </cell>
          <cell r="F453" t="str">
            <v>failed</v>
          </cell>
          <cell r="P453" t="str">
            <v>animation</v>
          </cell>
        </row>
        <row r="454">
          <cell r="D454">
            <v>750</v>
          </cell>
          <cell r="F454" t="str">
            <v>failed</v>
          </cell>
          <cell r="P454" t="str">
            <v>animation</v>
          </cell>
        </row>
        <row r="455">
          <cell r="D455">
            <v>94875</v>
          </cell>
          <cell r="F455" t="str">
            <v>failed</v>
          </cell>
          <cell r="P455" t="str">
            <v>animation</v>
          </cell>
        </row>
        <row r="456">
          <cell r="D456">
            <v>10000</v>
          </cell>
          <cell r="F456" t="str">
            <v>failed</v>
          </cell>
          <cell r="P456" t="str">
            <v>animation</v>
          </cell>
        </row>
        <row r="457">
          <cell r="D457">
            <v>65000</v>
          </cell>
          <cell r="F457" t="str">
            <v>failed</v>
          </cell>
          <cell r="P457" t="str">
            <v>animation</v>
          </cell>
        </row>
        <row r="458">
          <cell r="D458">
            <v>8888</v>
          </cell>
          <cell r="F458" t="str">
            <v>failed</v>
          </cell>
          <cell r="P458" t="str">
            <v>animation</v>
          </cell>
        </row>
        <row r="459">
          <cell r="D459">
            <v>20000</v>
          </cell>
          <cell r="F459" t="str">
            <v>failed</v>
          </cell>
          <cell r="P459" t="str">
            <v>animation</v>
          </cell>
        </row>
        <row r="460">
          <cell r="D460">
            <v>10000</v>
          </cell>
          <cell r="F460" t="str">
            <v>failed</v>
          </cell>
          <cell r="P460" t="str">
            <v>animation</v>
          </cell>
        </row>
        <row r="461">
          <cell r="D461">
            <v>39000</v>
          </cell>
          <cell r="F461" t="str">
            <v>failed</v>
          </cell>
          <cell r="P461" t="str">
            <v>animation</v>
          </cell>
        </row>
        <row r="462">
          <cell r="D462">
            <v>8500</v>
          </cell>
          <cell r="F462" t="str">
            <v>failed</v>
          </cell>
          <cell r="P462" t="str">
            <v>animation</v>
          </cell>
        </row>
        <row r="463">
          <cell r="D463">
            <v>550</v>
          </cell>
          <cell r="F463" t="str">
            <v>failed</v>
          </cell>
          <cell r="P463" t="str">
            <v>animation</v>
          </cell>
        </row>
        <row r="464">
          <cell r="D464">
            <v>100000</v>
          </cell>
          <cell r="F464" t="str">
            <v>failed</v>
          </cell>
          <cell r="P464" t="str">
            <v>animation</v>
          </cell>
        </row>
        <row r="465">
          <cell r="D465">
            <v>55000</v>
          </cell>
          <cell r="F465" t="str">
            <v>failed</v>
          </cell>
          <cell r="P465" t="str">
            <v>animation</v>
          </cell>
        </row>
        <row r="466">
          <cell r="D466">
            <v>1010</v>
          </cell>
          <cell r="F466" t="str">
            <v>failed</v>
          </cell>
          <cell r="P466" t="str">
            <v>animation</v>
          </cell>
        </row>
        <row r="467">
          <cell r="D467">
            <v>512</v>
          </cell>
          <cell r="F467" t="str">
            <v>failed</v>
          </cell>
          <cell r="P467" t="str">
            <v>animation</v>
          </cell>
        </row>
        <row r="468">
          <cell r="D468">
            <v>10000</v>
          </cell>
          <cell r="F468" t="str">
            <v>failed</v>
          </cell>
          <cell r="P468" t="str">
            <v>animation</v>
          </cell>
        </row>
        <row r="469">
          <cell r="D469">
            <v>20000</v>
          </cell>
          <cell r="F469" t="str">
            <v>failed</v>
          </cell>
          <cell r="P469" t="str">
            <v>animation</v>
          </cell>
        </row>
        <row r="470">
          <cell r="D470">
            <v>7500</v>
          </cell>
          <cell r="F470" t="str">
            <v>failed</v>
          </cell>
          <cell r="P470" t="str">
            <v>animation</v>
          </cell>
        </row>
        <row r="471">
          <cell r="D471">
            <v>6000</v>
          </cell>
          <cell r="F471" t="str">
            <v>failed</v>
          </cell>
          <cell r="P471" t="str">
            <v>animation</v>
          </cell>
        </row>
        <row r="472">
          <cell r="D472">
            <v>5000</v>
          </cell>
          <cell r="F472" t="str">
            <v>failed</v>
          </cell>
          <cell r="P472" t="str">
            <v>animation</v>
          </cell>
        </row>
        <row r="473">
          <cell r="D473">
            <v>55000</v>
          </cell>
          <cell r="F473" t="str">
            <v>failed</v>
          </cell>
          <cell r="P473" t="str">
            <v>animation</v>
          </cell>
        </row>
        <row r="474">
          <cell r="D474">
            <v>800</v>
          </cell>
          <cell r="F474" t="str">
            <v>failed</v>
          </cell>
          <cell r="P474" t="str">
            <v>animation</v>
          </cell>
        </row>
        <row r="475">
          <cell r="D475">
            <v>30000</v>
          </cell>
          <cell r="F475" t="str">
            <v>failed</v>
          </cell>
          <cell r="P475" t="str">
            <v>animation</v>
          </cell>
        </row>
        <row r="476">
          <cell r="D476">
            <v>3300</v>
          </cell>
          <cell r="F476" t="str">
            <v>failed</v>
          </cell>
          <cell r="P476" t="str">
            <v>animation</v>
          </cell>
        </row>
        <row r="477">
          <cell r="D477">
            <v>2000</v>
          </cell>
          <cell r="F477" t="str">
            <v>failed</v>
          </cell>
          <cell r="P477" t="str">
            <v>animation</v>
          </cell>
        </row>
        <row r="478">
          <cell r="D478">
            <v>220000</v>
          </cell>
          <cell r="F478" t="str">
            <v>failed</v>
          </cell>
          <cell r="P478" t="str">
            <v>animation</v>
          </cell>
        </row>
        <row r="479">
          <cell r="D479">
            <v>1500</v>
          </cell>
          <cell r="F479" t="str">
            <v>failed</v>
          </cell>
          <cell r="P479" t="str">
            <v>animation</v>
          </cell>
        </row>
        <row r="480">
          <cell r="D480">
            <v>10000</v>
          </cell>
          <cell r="F480" t="str">
            <v>failed</v>
          </cell>
          <cell r="P480" t="str">
            <v>animation</v>
          </cell>
        </row>
        <row r="481">
          <cell r="D481">
            <v>15000</v>
          </cell>
          <cell r="F481" t="str">
            <v>failed</v>
          </cell>
          <cell r="P481" t="str">
            <v>animation</v>
          </cell>
        </row>
        <row r="482">
          <cell r="D482">
            <v>40000</v>
          </cell>
          <cell r="F482" t="str">
            <v>failed</v>
          </cell>
          <cell r="P482" t="str">
            <v>animation</v>
          </cell>
        </row>
        <row r="483">
          <cell r="D483">
            <v>30000</v>
          </cell>
          <cell r="F483" t="str">
            <v>failed</v>
          </cell>
          <cell r="P483" t="str">
            <v>animation</v>
          </cell>
        </row>
        <row r="484">
          <cell r="D484">
            <v>10000</v>
          </cell>
          <cell r="F484" t="str">
            <v>failed</v>
          </cell>
          <cell r="P484" t="str">
            <v>animation</v>
          </cell>
        </row>
        <row r="485">
          <cell r="D485">
            <v>15000</v>
          </cell>
          <cell r="F485" t="str">
            <v>failed</v>
          </cell>
          <cell r="P485" t="str">
            <v>animation</v>
          </cell>
        </row>
        <row r="486">
          <cell r="D486">
            <v>80000</v>
          </cell>
          <cell r="F486" t="str">
            <v>failed</v>
          </cell>
          <cell r="P486" t="str">
            <v>animation</v>
          </cell>
        </row>
        <row r="487">
          <cell r="D487">
            <v>37956</v>
          </cell>
          <cell r="F487" t="str">
            <v>failed</v>
          </cell>
          <cell r="P487" t="str">
            <v>animation</v>
          </cell>
        </row>
        <row r="488">
          <cell r="D488">
            <v>550000</v>
          </cell>
          <cell r="F488" t="str">
            <v>failed</v>
          </cell>
          <cell r="P488" t="str">
            <v>animation</v>
          </cell>
        </row>
        <row r="489">
          <cell r="D489">
            <v>50000</v>
          </cell>
          <cell r="F489" t="str">
            <v>failed</v>
          </cell>
          <cell r="P489" t="str">
            <v>animation</v>
          </cell>
        </row>
        <row r="490">
          <cell r="D490">
            <v>12000</v>
          </cell>
          <cell r="F490" t="str">
            <v>failed</v>
          </cell>
          <cell r="P490" t="str">
            <v>animation</v>
          </cell>
        </row>
        <row r="491">
          <cell r="D491">
            <v>74997</v>
          </cell>
          <cell r="F491" t="str">
            <v>failed</v>
          </cell>
          <cell r="P491" t="str">
            <v>animation</v>
          </cell>
        </row>
        <row r="492">
          <cell r="D492">
            <v>1000</v>
          </cell>
          <cell r="F492" t="str">
            <v>failed</v>
          </cell>
          <cell r="P492" t="str">
            <v>animation</v>
          </cell>
        </row>
        <row r="493">
          <cell r="D493">
            <v>10000</v>
          </cell>
          <cell r="F493" t="str">
            <v>failed</v>
          </cell>
          <cell r="P493" t="str">
            <v>animation</v>
          </cell>
        </row>
        <row r="494">
          <cell r="D494">
            <v>10000000</v>
          </cell>
          <cell r="F494" t="str">
            <v>failed</v>
          </cell>
          <cell r="P494" t="str">
            <v>animation</v>
          </cell>
        </row>
        <row r="495">
          <cell r="D495">
            <v>30000</v>
          </cell>
          <cell r="F495" t="str">
            <v>failed</v>
          </cell>
          <cell r="P495" t="str">
            <v>animation</v>
          </cell>
        </row>
        <row r="496">
          <cell r="D496">
            <v>20000</v>
          </cell>
          <cell r="F496" t="str">
            <v>failed</v>
          </cell>
          <cell r="P496" t="str">
            <v>animation</v>
          </cell>
        </row>
        <row r="497">
          <cell r="D497">
            <v>7000</v>
          </cell>
          <cell r="F497" t="str">
            <v>failed</v>
          </cell>
          <cell r="P497" t="str">
            <v>animation</v>
          </cell>
        </row>
        <row r="498">
          <cell r="D498">
            <v>60000</v>
          </cell>
          <cell r="F498" t="str">
            <v>failed</v>
          </cell>
          <cell r="P498" t="str">
            <v>animation</v>
          </cell>
        </row>
        <row r="499">
          <cell r="D499">
            <v>4480</v>
          </cell>
          <cell r="F499" t="str">
            <v>failed</v>
          </cell>
          <cell r="P499" t="str">
            <v>animation</v>
          </cell>
        </row>
        <row r="500">
          <cell r="D500">
            <v>65108</v>
          </cell>
          <cell r="F500" t="str">
            <v>failed</v>
          </cell>
          <cell r="P500" t="str">
            <v>animation</v>
          </cell>
        </row>
        <row r="501">
          <cell r="D501">
            <v>20000</v>
          </cell>
          <cell r="F501" t="str">
            <v>failed</v>
          </cell>
          <cell r="P501" t="str">
            <v>animation</v>
          </cell>
        </row>
        <row r="502">
          <cell r="D502">
            <v>6500</v>
          </cell>
          <cell r="F502" t="str">
            <v>failed</v>
          </cell>
          <cell r="P502" t="str">
            <v>animation</v>
          </cell>
        </row>
        <row r="503">
          <cell r="D503">
            <v>10000</v>
          </cell>
          <cell r="F503" t="str">
            <v>failed</v>
          </cell>
          <cell r="P503" t="str">
            <v>animation</v>
          </cell>
        </row>
        <row r="504">
          <cell r="D504">
            <v>20000</v>
          </cell>
          <cell r="F504" t="str">
            <v>failed</v>
          </cell>
          <cell r="P504" t="str">
            <v>animation</v>
          </cell>
        </row>
        <row r="505">
          <cell r="D505">
            <v>6500</v>
          </cell>
          <cell r="F505" t="str">
            <v>failed</v>
          </cell>
          <cell r="P505" t="str">
            <v>animation</v>
          </cell>
        </row>
        <row r="506">
          <cell r="D506">
            <v>24500</v>
          </cell>
          <cell r="F506" t="str">
            <v>failed</v>
          </cell>
          <cell r="P506" t="str">
            <v>animation</v>
          </cell>
        </row>
        <row r="507">
          <cell r="D507">
            <v>12000</v>
          </cell>
          <cell r="F507" t="str">
            <v>failed</v>
          </cell>
          <cell r="P507" t="str">
            <v>animation</v>
          </cell>
        </row>
        <row r="508">
          <cell r="D508">
            <v>200000</v>
          </cell>
          <cell r="F508" t="str">
            <v>failed</v>
          </cell>
          <cell r="P508" t="str">
            <v>animation</v>
          </cell>
        </row>
        <row r="509">
          <cell r="D509">
            <v>20000</v>
          </cell>
          <cell r="F509" t="str">
            <v>failed</v>
          </cell>
          <cell r="P509" t="str">
            <v>animation</v>
          </cell>
        </row>
        <row r="510">
          <cell r="D510">
            <v>50000</v>
          </cell>
          <cell r="F510" t="str">
            <v>failed</v>
          </cell>
          <cell r="P510" t="str">
            <v>animation</v>
          </cell>
        </row>
        <row r="511">
          <cell r="D511">
            <v>5000</v>
          </cell>
          <cell r="F511" t="str">
            <v>failed</v>
          </cell>
          <cell r="P511" t="str">
            <v>animation</v>
          </cell>
        </row>
        <row r="512">
          <cell r="D512">
            <v>14000</v>
          </cell>
          <cell r="F512" t="str">
            <v>failed</v>
          </cell>
          <cell r="P512" t="str">
            <v>animation</v>
          </cell>
        </row>
        <row r="513">
          <cell r="D513">
            <v>5000</v>
          </cell>
          <cell r="F513" t="str">
            <v>failed</v>
          </cell>
          <cell r="P513" t="str">
            <v>animation</v>
          </cell>
        </row>
        <row r="514">
          <cell r="D514">
            <v>8000</v>
          </cell>
          <cell r="F514" t="str">
            <v>failed</v>
          </cell>
          <cell r="P514" t="str">
            <v>animation</v>
          </cell>
        </row>
        <row r="515">
          <cell r="D515">
            <v>50000</v>
          </cell>
          <cell r="F515" t="str">
            <v>failed</v>
          </cell>
          <cell r="P515" t="str">
            <v>animation</v>
          </cell>
        </row>
        <row r="516">
          <cell r="D516">
            <v>1500</v>
          </cell>
          <cell r="F516" t="str">
            <v>failed</v>
          </cell>
          <cell r="P516" t="str">
            <v>animation</v>
          </cell>
        </row>
        <row r="517">
          <cell r="D517">
            <v>97000</v>
          </cell>
          <cell r="F517" t="str">
            <v>failed</v>
          </cell>
          <cell r="P517" t="str">
            <v>animation</v>
          </cell>
        </row>
        <row r="518">
          <cell r="D518">
            <v>5000</v>
          </cell>
          <cell r="F518" t="str">
            <v>failed</v>
          </cell>
          <cell r="P518" t="str">
            <v>animation</v>
          </cell>
        </row>
        <row r="519">
          <cell r="D519">
            <v>15000</v>
          </cell>
          <cell r="F519" t="str">
            <v>failed</v>
          </cell>
          <cell r="P519" t="str">
            <v>animation</v>
          </cell>
        </row>
        <row r="520">
          <cell r="D520">
            <v>7175</v>
          </cell>
          <cell r="F520" t="str">
            <v>failed</v>
          </cell>
          <cell r="P520" t="str">
            <v>animation</v>
          </cell>
        </row>
        <row r="521">
          <cell r="D521">
            <v>12001</v>
          </cell>
          <cell r="F521" t="str">
            <v>failed</v>
          </cell>
          <cell r="P521" t="str">
            <v>animation</v>
          </cell>
        </row>
        <row r="522">
          <cell r="D522">
            <v>5000</v>
          </cell>
          <cell r="F522" t="str">
            <v>successful</v>
          </cell>
          <cell r="P522" t="str">
            <v>plays</v>
          </cell>
        </row>
        <row r="523">
          <cell r="D523">
            <v>5000</v>
          </cell>
          <cell r="F523" t="str">
            <v>successful</v>
          </cell>
          <cell r="P523" t="str">
            <v>plays</v>
          </cell>
        </row>
        <row r="524">
          <cell r="D524">
            <v>3000</v>
          </cell>
          <cell r="F524" t="str">
            <v>successful</v>
          </cell>
          <cell r="P524" t="str">
            <v>plays</v>
          </cell>
        </row>
        <row r="525">
          <cell r="D525">
            <v>5000</v>
          </cell>
          <cell r="F525" t="str">
            <v>successful</v>
          </cell>
          <cell r="P525" t="str">
            <v>plays</v>
          </cell>
        </row>
        <row r="526">
          <cell r="D526">
            <v>3500</v>
          </cell>
          <cell r="F526" t="str">
            <v>successful</v>
          </cell>
          <cell r="P526" t="str">
            <v>plays</v>
          </cell>
        </row>
        <row r="527">
          <cell r="D527">
            <v>12000</v>
          </cell>
          <cell r="F527" t="str">
            <v>successful</v>
          </cell>
          <cell r="P527" t="str">
            <v>plays</v>
          </cell>
        </row>
        <row r="528">
          <cell r="D528">
            <v>1500</v>
          </cell>
          <cell r="F528" t="str">
            <v>successful</v>
          </cell>
          <cell r="P528" t="str">
            <v>plays</v>
          </cell>
        </row>
        <row r="529">
          <cell r="D529">
            <v>10000</v>
          </cell>
          <cell r="F529" t="str">
            <v>successful</v>
          </cell>
          <cell r="P529" t="str">
            <v>plays</v>
          </cell>
        </row>
        <row r="530">
          <cell r="D530">
            <v>1150</v>
          </cell>
          <cell r="F530" t="str">
            <v>successful</v>
          </cell>
          <cell r="P530" t="str">
            <v>plays</v>
          </cell>
        </row>
        <row r="531">
          <cell r="D531">
            <v>1200</v>
          </cell>
          <cell r="F531" t="str">
            <v>successful</v>
          </cell>
          <cell r="P531" t="str">
            <v>plays</v>
          </cell>
        </row>
        <row r="532">
          <cell r="D532">
            <v>3405</v>
          </cell>
          <cell r="F532" t="str">
            <v>successful</v>
          </cell>
          <cell r="P532" t="str">
            <v>plays</v>
          </cell>
        </row>
        <row r="533">
          <cell r="D533">
            <v>4000</v>
          </cell>
          <cell r="F533" t="str">
            <v>successful</v>
          </cell>
          <cell r="P533" t="str">
            <v>plays</v>
          </cell>
        </row>
        <row r="534">
          <cell r="D534">
            <v>10000</v>
          </cell>
          <cell r="F534" t="str">
            <v>successful</v>
          </cell>
          <cell r="P534" t="str">
            <v>plays</v>
          </cell>
        </row>
        <row r="535">
          <cell r="D535">
            <v>2000</v>
          </cell>
          <cell r="F535" t="str">
            <v>successful</v>
          </cell>
          <cell r="P535" t="str">
            <v>plays</v>
          </cell>
        </row>
        <row r="536">
          <cell r="D536">
            <v>15000</v>
          </cell>
          <cell r="F536" t="str">
            <v>successful</v>
          </cell>
          <cell r="P536" t="str">
            <v>plays</v>
          </cell>
        </row>
        <row r="537">
          <cell r="D537">
            <v>2000</v>
          </cell>
          <cell r="F537" t="str">
            <v>successful</v>
          </cell>
          <cell r="P537" t="str">
            <v>plays</v>
          </cell>
        </row>
        <row r="538">
          <cell r="D538">
            <v>3300</v>
          </cell>
          <cell r="F538" t="str">
            <v>successful</v>
          </cell>
          <cell r="P538" t="str">
            <v>plays</v>
          </cell>
        </row>
        <row r="539">
          <cell r="D539">
            <v>2000</v>
          </cell>
          <cell r="F539" t="str">
            <v>successful</v>
          </cell>
          <cell r="P539" t="str">
            <v>plays</v>
          </cell>
        </row>
        <row r="540">
          <cell r="D540">
            <v>5000</v>
          </cell>
          <cell r="F540" t="str">
            <v>successful</v>
          </cell>
          <cell r="P540" t="str">
            <v>plays</v>
          </cell>
        </row>
        <row r="541">
          <cell r="D541">
            <v>500</v>
          </cell>
          <cell r="F541" t="str">
            <v>successful</v>
          </cell>
          <cell r="P541" t="str">
            <v>plays</v>
          </cell>
        </row>
        <row r="542">
          <cell r="D542">
            <v>15000</v>
          </cell>
          <cell r="F542" t="str">
            <v>failed</v>
          </cell>
          <cell r="P542" t="str">
            <v>web</v>
          </cell>
        </row>
        <row r="543">
          <cell r="D543">
            <v>4500</v>
          </cell>
          <cell r="F543" t="str">
            <v>failed</v>
          </cell>
          <cell r="P543" t="str">
            <v>web</v>
          </cell>
        </row>
        <row r="544">
          <cell r="D544">
            <v>250000</v>
          </cell>
          <cell r="F544" t="str">
            <v>failed</v>
          </cell>
          <cell r="P544" t="str">
            <v>web</v>
          </cell>
        </row>
        <row r="545">
          <cell r="D545">
            <v>22000</v>
          </cell>
          <cell r="F545" t="str">
            <v>failed</v>
          </cell>
          <cell r="P545" t="str">
            <v>web</v>
          </cell>
        </row>
        <row r="546">
          <cell r="D546">
            <v>500</v>
          </cell>
          <cell r="F546" t="str">
            <v>failed</v>
          </cell>
          <cell r="P546" t="str">
            <v>web</v>
          </cell>
        </row>
        <row r="547">
          <cell r="D547">
            <v>50000</v>
          </cell>
          <cell r="F547" t="str">
            <v>failed</v>
          </cell>
          <cell r="P547" t="str">
            <v>web</v>
          </cell>
        </row>
        <row r="548">
          <cell r="D548">
            <v>60000</v>
          </cell>
          <cell r="F548" t="str">
            <v>failed</v>
          </cell>
          <cell r="P548" t="str">
            <v>web</v>
          </cell>
        </row>
        <row r="549">
          <cell r="D549">
            <v>7500</v>
          </cell>
          <cell r="F549" t="str">
            <v>failed</v>
          </cell>
          <cell r="P549" t="str">
            <v>web</v>
          </cell>
        </row>
        <row r="550">
          <cell r="D550">
            <v>10000</v>
          </cell>
          <cell r="F550" t="str">
            <v>failed</v>
          </cell>
          <cell r="P550" t="str">
            <v>web</v>
          </cell>
        </row>
        <row r="551">
          <cell r="D551">
            <v>2500</v>
          </cell>
          <cell r="F551" t="str">
            <v>failed</v>
          </cell>
          <cell r="P551" t="str">
            <v>web</v>
          </cell>
        </row>
        <row r="552">
          <cell r="D552">
            <v>5000</v>
          </cell>
          <cell r="F552" t="str">
            <v>failed</v>
          </cell>
          <cell r="P552" t="str">
            <v>web</v>
          </cell>
        </row>
        <row r="553">
          <cell r="D553">
            <v>75000</v>
          </cell>
          <cell r="F553" t="str">
            <v>failed</v>
          </cell>
          <cell r="P553" t="str">
            <v>web</v>
          </cell>
        </row>
        <row r="554">
          <cell r="D554">
            <v>45000</v>
          </cell>
          <cell r="F554" t="str">
            <v>failed</v>
          </cell>
          <cell r="P554" t="str">
            <v>web</v>
          </cell>
        </row>
        <row r="555">
          <cell r="D555">
            <v>25000</v>
          </cell>
          <cell r="F555" t="str">
            <v>failed</v>
          </cell>
          <cell r="P555" t="str">
            <v>web</v>
          </cell>
        </row>
        <row r="556">
          <cell r="D556">
            <v>3870</v>
          </cell>
          <cell r="F556" t="str">
            <v>failed</v>
          </cell>
          <cell r="P556" t="str">
            <v>web</v>
          </cell>
        </row>
        <row r="557">
          <cell r="D557">
            <v>7500</v>
          </cell>
          <cell r="F557" t="str">
            <v>failed</v>
          </cell>
          <cell r="P557" t="str">
            <v>web</v>
          </cell>
        </row>
        <row r="558">
          <cell r="D558">
            <v>8000</v>
          </cell>
          <cell r="F558" t="str">
            <v>failed</v>
          </cell>
          <cell r="P558" t="str">
            <v>web</v>
          </cell>
        </row>
        <row r="559">
          <cell r="D559">
            <v>150000</v>
          </cell>
          <cell r="F559" t="str">
            <v>failed</v>
          </cell>
          <cell r="P559" t="str">
            <v>web</v>
          </cell>
        </row>
        <row r="560">
          <cell r="D560">
            <v>750</v>
          </cell>
          <cell r="F560" t="str">
            <v>failed</v>
          </cell>
          <cell r="P560" t="str">
            <v>web</v>
          </cell>
        </row>
        <row r="561">
          <cell r="D561">
            <v>240000</v>
          </cell>
          <cell r="F561" t="str">
            <v>failed</v>
          </cell>
          <cell r="P561" t="str">
            <v>web</v>
          </cell>
        </row>
        <row r="562">
          <cell r="D562">
            <v>100000</v>
          </cell>
          <cell r="F562" t="str">
            <v>failed</v>
          </cell>
          <cell r="P562" t="str">
            <v>web</v>
          </cell>
        </row>
        <row r="563">
          <cell r="D563">
            <v>15000</v>
          </cell>
          <cell r="F563" t="str">
            <v>failed</v>
          </cell>
          <cell r="P563" t="str">
            <v>web</v>
          </cell>
        </row>
        <row r="564">
          <cell r="D564">
            <v>50000</v>
          </cell>
          <cell r="F564" t="str">
            <v>failed</v>
          </cell>
          <cell r="P564" t="str">
            <v>web</v>
          </cell>
        </row>
        <row r="565">
          <cell r="D565">
            <v>75000</v>
          </cell>
          <cell r="F565" t="str">
            <v>failed</v>
          </cell>
          <cell r="P565" t="str">
            <v>web</v>
          </cell>
        </row>
        <row r="566">
          <cell r="D566">
            <v>18000</v>
          </cell>
          <cell r="F566" t="str">
            <v>failed</v>
          </cell>
          <cell r="P566" t="str">
            <v>web</v>
          </cell>
        </row>
        <row r="567">
          <cell r="D567">
            <v>25000</v>
          </cell>
          <cell r="F567" t="str">
            <v>failed</v>
          </cell>
          <cell r="P567" t="str">
            <v>web</v>
          </cell>
        </row>
        <row r="568">
          <cell r="D568">
            <v>5000</v>
          </cell>
          <cell r="F568" t="str">
            <v>failed</v>
          </cell>
          <cell r="P568" t="str">
            <v>web</v>
          </cell>
        </row>
        <row r="569">
          <cell r="D569">
            <v>10000</v>
          </cell>
          <cell r="F569" t="str">
            <v>failed</v>
          </cell>
          <cell r="P569" t="str">
            <v>web</v>
          </cell>
        </row>
        <row r="570">
          <cell r="D570">
            <v>24500</v>
          </cell>
          <cell r="F570" t="str">
            <v>failed</v>
          </cell>
          <cell r="P570" t="str">
            <v>web</v>
          </cell>
        </row>
        <row r="571">
          <cell r="D571">
            <v>2500</v>
          </cell>
          <cell r="F571" t="str">
            <v>failed</v>
          </cell>
          <cell r="P571" t="str">
            <v>web</v>
          </cell>
        </row>
        <row r="572">
          <cell r="D572">
            <v>85000</v>
          </cell>
          <cell r="F572" t="str">
            <v>failed</v>
          </cell>
          <cell r="P572" t="str">
            <v>web</v>
          </cell>
        </row>
        <row r="573">
          <cell r="D573">
            <v>25000</v>
          </cell>
          <cell r="F573" t="str">
            <v>failed</v>
          </cell>
          <cell r="P573" t="str">
            <v>web</v>
          </cell>
        </row>
        <row r="574">
          <cell r="D574">
            <v>2500</v>
          </cell>
          <cell r="F574" t="str">
            <v>failed</v>
          </cell>
          <cell r="P574" t="str">
            <v>web</v>
          </cell>
        </row>
        <row r="575">
          <cell r="D575">
            <v>88888</v>
          </cell>
          <cell r="F575" t="str">
            <v>failed</v>
          </cell>
          <cell r="P575" t="str">
            <v>web</v>
          </cell>
        </row>
        <row r="576">
          <cell r="D576">
            <v>11180</v>
          </cell>
          <cell r="F576" t="str">
            <v>failed</v>
          </cell>
          <cell r="P576" t="str">
            <v>web</v>
          </cell>
        </row>
        <row r="577">
          <cell r="D577">
            <v>60000</v>
          </cell>
          <cell r="F577" t="str">
            <v>failed</v>
          </cell>
          <cell r="P577" t="str">
            <v>web</v>
          </cell>
        </row>
        <row r="578">
          <cell r="D578">
            <v>80000</v>
          </cell>
          <cell r="F578" t="str">
            <v>failed</v>
          </cell>
          <cell r="P578" t="str">
            <v>web</v>
          </cell>
        </row>
        <row r="579">
          <cell r="D579">
            <v>5000</v>
          </cell>
          <cell r="F579" t="str">
            <v>failed</v>
          </cell>
          <cell r="P579" t="str">
            <v>web</v>
          </cell>
        </row>
        <row r="580">
          <cell r="D580">
            <v>125000</v>
          </cell>
          <cell r="F580" t="str">
            <v>failed</v>
          </cell>
          <cell r="P580" t="str">
            <v>web</v>
          </cell>
        </row>
        <row r="581">
          <cell r="D581">
            <v>12000</v>
          </cell>
          <cell r="F581" t="str">
            <v>failed</v>
          </cell>
          <cell r="P581" t="str">
            <v>web</v>
          </cell>
        </row>
        <row r="582">
          <cell r="D582">
            <v>3000</v>
          </cell>
          <cell r="F582" t="str">
            <v>failed</v>
          </cell>
          <cell r="P582" t="str">
            <v>web</v>
          </cell>
        </row>
        <row r="583">
          <cell r="D583">
            <v>400</v>
          </cell>
          <cell r="F583" t="str">
            <v>failed</v>
          </cell>
          <cell r="P583" t="str">
            <v>web</v>
          </cell>
        </row>
        <row r="584">
          <cell r="D584">
            <v>100000</v>
          </cell>
          <cell r="F584" t="str">
            <v>failed</v>
          </cell>
          <cell r="P584" t="str">
            <v>web</v>
          </cell>
        </row>
        <row r="585">
          <cell r="D585">
            <v>9000</v>
          </cell>
          <cell r="F585" t="str">
            <v>failed</v>
          </cell>
          <cell r="P585" t="str">
            <v>web</v>
          </cell>
        </row>
        <row r="586">
          <cell r="D586">
            <v>1000</v>
          </cell>
          <cell r="F586" t="str">
            <v>failed</v>
          </cell>
          <cell r="P586" t="str">
            <v>web</v>
          </cell>
        </row>
        <row r="587">
          <cell r="D587">
            <v>9000</v>
          </cell>
          <cell r="F587" t="str">
            <v>failed</v>
          </cell>
          <cell r="P587" t="str">
            <v>web</v>
          </cell>
        </row>
        <row r="588">
          <cell r="D588">
            <v>10000</v>
          </cell>
          <cell r="F588" t="str">
            <v>failed</v>
          </cell>
          <cell r="P588" t="str">
            <v>web</v>
          </cell>
        </row>
        <row r="589">
          <cell r="D589">
            <v>30000</v>
          </cell>
          <cell r="F589" t="str">
            <v>failed</v>
          </cell>
          <cell r="P589" t="str">
            <v>web</v>
          </cell>
        </row>
        <row r="590">
          <cell r="D590">
            <v>9000</v>
          </cell>
          <cell r="F590" t="str">
            <v>failed</v>
          </cell>
          <cell r="P590" t="str">
            <v>web</v>
          </cell>
        </row>
        <row r="591">
          <cell r="D591">
            <v>7500</v>
          </cell>
          <cell r="F591" t="str">
            <v>failed</v>
          </cell>
          <cell r="P591" t="str">
            <v>web</v>
          </cell>
        </row>
        <row r="592">
          <cell r="D592">
            <v>5000</v>
          </cell>
          <cell r="F592" t="str">
            <v>failed</v>
          </cell>
          <cell r="P592" t="str">
            <v>web</v>
          </cell>
        </row>
        <row r="593">
          <cell r="D593">
            <v>100000</v>
          </cell>
          <cell r="F593" t="str">
            <v>failed</v>
          </cell>
          <cell r="P593" t="str">
            <v>web</v>
          </cell>
        </row>
        <row r="594">
          <cell r="D594">
            <v>7500</v>
          </cell>
          <cell r="F594" t="str">
            <v>failed</v>
          </cell>
          <cell r="P594" t="str">
            <v>web</v>
          </cell>
        </row>
        <row r="595">
          <cell r="D595">
            <v>500</v>
          </cell>
          <cell r="F595" t="str">
            <v>failed</v>
          </cell>
          <cell r="P595" t="str">
            <v>web</v>
          </cell>
        </row>
        <row r="596">
          <cell r="D596">
            <v>25000</v>
          </cell>
          <cell r="F596" t="str">
            <v>failed</v>
          </cell>
          <cell r="P596" t="str">
            <v>web</v>
          </cell>
        </row>
        <row r="597">
          <cell r="D597">
            <v>100000</v>
          </cell>
          <cell r="F597" t="str">
            <v>failed</v>
          </cell>
          <cell r="P597" t="str">
            <v>web</v>
          </cell>
        </row>
        <row r="598">
          <cell r="D598">
            <v>20000</v>
          </cell>
          <cell r="F598" t="str">
            <v>failed</v>
          </cell>
          <cell r="P598" t="str">
            <v>web</v>
          </cell>
        </row>
        <row r="599">
          <cell r="D599">
            <v>7500</v>
          </cell>
          <cell r="F599" t="str">
            <v>failed</v>
          </cell>
          <cell r="P599" t="str">
            <v>web</v>
          </cell>
        </row>
        <row r="600">
          <cell r="D600">
            <v>2500</v>
          </cell>
          <cell r="F600" t="str">
            <v>failed</v>
          </cell>
          <cell r="P600" t="str">
            <v>web</v>
          </cell>
        </row>
        <row r="601">
          <cell r="D601">
            <v>50000</v>
          </cell>
          <cell r="F601" t="str">
            <v>failed</v>
          </cell>
          <cell r="P601" t="str">
            <v>web</v>
          </cell>
        </row>
        <row r="602">
          <cell r="D602">
            <v>5000</v>
          </cell>
          <cell r="F602" t="str">
            <v>canceled</v>
          </cell>
          <cell r="P602" t="str">
            <v>web</v>
          </cell>
        </row>
        <row r="603">
          <cell r="D603">
            <v>10000</v>
          </cell>
          <cell r="F603" t="str">
            <v>canceled</v>
          </cell>
          <cell r="P603" t="str">
            <v>web</v>
          </cell>
        </row>
        <row r="604">
          <cell r="D604">
            <v>70000</v>
          </cell>
          <cell r="F604" t="str">
            <v>canceled</v>
          </cell>
          <cell r="P604" t="str">
            <v>web</v>
          </cell>
        </row>
        <row r="605">
          <cell r="D605">
            <v>15000</v>
          </cell>
          <cell r="F605" t="str">
            <v>canceled</v>
          </cell>
          <cell r="P605" t="str">
            <v>web</v>
          </cell>
        </row>
        <row r="606">
          <cell r="D606">
            <v>1500</v>
          </cell>
          <cell r="F606" t="str">
            <v>canceled</v>
          </cell>
          <cell r="P606" t="str">
            <v>web</v>
          </cell>
        </row>
        <row r="607">
          <cell r="D607">
            <v>5000</v>
          </cell>
          <cell r="F607" t="str">
            <v>canceled</v>
          </cell>
          <cell r="P607" t="str">
            <v>web</v>
          </cell>
        </row>
        <row r="608">
          <cell r="D608">
            <v>5000</v>
          </cell>
          <cell r="F608" t="str">
            <v>canceled</v>
          </cell>
          <cell r="P608" t="str">
            <v>web</v>
          </cell>
        </row>
        <row r="609">
          <cell r="D609">
            <v>250</v>
          </cell>
          <cell r="F609" t="str">
            <v>canceled</v>
          </cell>
          <cell r="P609" t="str">
            <v>web</v>
          </cell>
        </row>
        <row r="610">
          <cell r="D610">
            <v>150000</v>
          </cell>
          <cell r="F610" t="str">
            <v>canceled</v>
          </cell>
          <cell r="P610" t="str">
            <v>web</v>
          </cell>
        </row>
        <row r="611">
          <cell r="D611">
            <v>780</v>
          </cell>
          <cell r="F611" t="str">
            <v>canceled</v>
          </cell>
          <cell r="P611" t="str">
            <v>web</v>
          </cell>
        </row>
        <row r="612">
          <cell r="D612">
            <v>13803</v>
          </cell>
          <cell r="F612" t="str">
            <v>canceled</v>
          </cell>
          <cell r="P612" t="str">
            <v>web</v>
          </cell>
        </row>
        <row r="613">
          <cell r="D613">
            <v>80000</v>
          </cell>
          <cell r="F613" t="str">
            <v>canceled</v>
          </cell>
          <cell r="P613" t="str">
            <v>web</v>
          </cell>
        </row>
        <row r="614">
          <cell r="D614">
            <v>10000</v>
          </cell>
          <cell r="F614" t="str">
            <v>canceled</v>
          </cell>
          <cell r="P614" t="str">
            <v>web</v>
          </cell>
        </row>
        <row r="615">
          <cell r="D615">
            <v>60000</v>
          </cell>
          <cell r="F615" t="str">
            <v>canceled</v>
          </cell>
          <cell r="P615" t="str">
            <v>web</v>
          </cell>
        </row>
        <row r="616">
          <cell r="D616">
            <v>10000</v>
          </cell>
          <cell r="F616" t="str">
            <v>canceled</v>
          </cell>
          <cell r="P616" t="str">
            <v>web</v>
          </cell>
        </row>
        <row r="617">
          <cell r="D617">
            <v>515</v>
          </cell>
          <cell r="F617" t="str">
            <v>canceled</v>
          </cell>
          <cell r="P617" t="str">
            <v>web</v>
          </cell>
        </row>
        <row r="618">
          <cell r="D618">
            <v>5000</v>
          </cell>
          <cell r="F618" t="str">
            <v>canceled</v>
          </cell>
          <cell r="P618" t="str">
            <v>web</v>
          </cell>
        </row>
        <row r="619">
          <cell r="D619">
            <v>2000</v>
          </cell>
          <cell r="F619" t="str">
            <v>canceled</v>
          </cell>
          <cell r="P619" t="str">
            <v>web</v>
          </cell>
        </row>
        <row r="620">
          <cell r="D620">
            <v>400</v>
          </cell>
          <cell r="F620" t="str">
            <v>canceled</v>
          </cell>
          <cell r="P620" t="str">
            <v>web</v>
          </cell>
        </row>
        <row r="621">
          <cell r="D621">
            <v>2500000</v>
          </cell>
          <cell r="F621" t="str">
            <v>canceled</v>
          </cell>
          <cell r="P621" t="str">
            <v>web</v>
          </cell>
        </row>
        <row r="622">
          <cell r="D622">
            <v>30000</v>
          </cell>
          <cell r="F622" t="str">
            <v>canceled</v>
          </cell>
          <cell r="P622" t="str">
            <v>web</v>
          </cell>
        </row>
        <row r="623">
          <cell r="D623">
            <v>25000</v>
          </cell>
          <cell r="F623" t="str">
            <v>canceled</v>
          </cell>
          <cell r="P623" t="str">
            <v>web</v>
          </cell>
        </row>
        <row r="624">
          <cell r="D624">
            <v>6000</v>
          </cell>
          <cell r="F624" t="str">
            <v>canceled</v>
          </cell>
          <cell r="P624" t="str">
            <v>web</v>
          </cell>
        </row>
        <row r="625">
          <cell r="D625">
            <v>75000</v>
          </cell>
          <cell r="F625" t="str">
            <v>canceled</v>
          </cell>
          <cell r="P625" t="str">
            <v>web</v>
          </cell>
        </row>
        <row r="626">
          <cell r="D626">
            <v>5000</v>
          </cell>
          <cell r="F626" t="str">
            <v>canceled</v>
          </cell>
          <cell r="P626" t="str">
            <v>web</v>
          </cell>
        </row>
        <row r="627">
          <cell r="D627">
            <v>25000</v>
          </cell>
          <cell r="F627" t="str">
            <v>canceled</v>
          </cell>
          <cell r="P627" t="str">
            <v>web</v>
          </cell>
        </row>
        <row r="628">
          <cell r="D628">
            <v>25000</v>
          </cell>
          <cell r="F628" t="str">
            <v>canceled</v>
          </cell>
          <cell r="P628" t="str">
            <v>web</v>
          </cell>
        </row>
        <row r="629">
          <cell r="D629">
            <v>450000</v>
          </cell>
          <cell r="F629" t="str">
            <v>canceled</v>
          </cell>
          <cell r="P629" t="str">
            <v>web</v>
          </cell>
        </row>
        <row r="630">
          <cell r="D630">
            <v>5000</v>
          </cell>
          <cell r="F630" t="str">
            <v>canceled</v>
          </cell>
          <cell r="P630" t="str">
            <v>web</v>
          </cell>
        </row>
        <row r="631">
          <cell r="D631">
            <v>200000</v>
          </cell>
          <cell r="F631" t="str">
            <v>canceled</v>
          </cell>
          <cell r="P631" t="str">
            <v>web</v>
          </cell>
        </row>
        <row r="632">
          <cell r="D632">
            <v>11999</v>
          </cell>
          <cell r="F632" t="str">
            <v>canceled</v>
          </cell>
          <cell r="P632" t="str">
            <v>web</v>
          </cell>
        </row>
        <row r="633">
          <cell r="D633">
            <v>50000</v>
          </cell>
          <cell r="F633" t="str">
            <v>canceled</v>
          </cell>
          <cell r="P633" t="str">
            <v>web</v>
          </cell>
        </row>
        <row r="634">
          <cell r="D634">
            <v>20000</v>
          </cell>
          <cell r="F634" t="str">
            <v>canceled</v>
          </cell>
          <cell r="P634" t="str">
            <v>web</v>
          </cell>
        </row>
        <row r="635">
          <cell r="D635">
            <v>10000</v>
          </cell>
          <cell r="F635" t="str">
            <v>canceled</v>
          </cell>
          <cell r="P635" t="str">
            <v>web</v>
          </cell>
        </row>
        <row r="636">
          <cell r="D636">
            <v>5000</v>
          </cell>
          <cell r="F636" t="str">
            <v>canceled</v>
          </cell>
          <cell r="P636" t="str">
            <v>web</v>
          </cell>
        </row>
        <row r="637">
          <cell r="D637">
            <v>25000</v>
          </cell>
          <cell r="F637" t="str">
            <v>canceled</v>
          </cell>
          <cell r="P637" t="str">
            <v>web</v>
          </cell>
        </row>
        <row r="638">
          <cell r="D638">
            <v>2000</v>
          </cell>
          <cell r="F638" t="str">
            <v>canceled</v>
          </cell>
          <cell r="P638" t="str">
            <v>web</v>
          </cell>
        </row>
        <row r="639">
          <cell r="D639">
            <v>100000</v>
          </cell>
          <cell r="F639" t="str">
            <v>canceled</v>
          </cell>
          <cell r="P639" t="str">
            <v>web</v>
          </cell>
        </row>
        <row r="640">
          <cell r="D640">
            <v>200000</v>
          </cell>
          <cell r="F640" t="str">
            <v>canceled</v>
          </cell>
          <cell r="P640" t="str">
            <v>web</v>
          </cell>
        </row>
        <row r="641">
          <cell r="D641">
            <v>1000000</v>
          </cell>
          <cell r="F641" t="str">
            <v>canceled</v>
          </cell>
          <cell r="P641" t="str">
            <v>web</v>
          </cell>
        </row>
        <row r="642">
          <cell r="D642">
            <v>70</v>
          </cell>
          <cell r="F642" t="str">
            <v>successful</v>
          </cell>
          <cell r="P642" t="str">
            <v>wearables</v>
          </cell>
        </row>
        <row r="643">
          <cell r="D643">
            <v>40000</v>
          </cell>
          <cell r="F643" t="str">
            <v>successful</v>
          </cell>
          <cell r="P643" t="str">
            <v>wearables</v>
          </cell>
        </row>
        <row r="644">
          <cell r="D644">
            <v>20000</v>
          </cell>
          <cell r="F644" t="str">
            <v>successful</v>
          </cell>
          <cell r="P644" t="str">
            <v>wearables</v>
          </cell>
        </row>
        <row r="645">
          <cell r="D645">
            <v>25000</v>
          </cell>
          <cell r="F645" t="str">
            <v>successful</v>
          </cell>
          <cell r="P645" t="str">
            <v>wearables</v>
          </cell>
        </row>
        <row r="646">
          <cell r="D646">
            <v>25000</v>
          </cell>
          <cell r="F646" t="str">
            <v>successful</v>
          </cell>
          <cell r="P646" t="str">
            <v>wearables</v>
          </cell>
        </row>
        <row r="647">
          <cell r="D647">
            <v>2000</v>
          </cell>
          <cell r="F647" t="str">
            <v>successful</v>
          </cell>
          <cell r="P647" t="str">
            <v>wearables</v>
          </cell>
        </row>
        <row r="648">
          <cell r="D648">
            <v>800</v>
          </cell>
          <cell r="F648" t="str">
            <v>successful</v>
          </cell>
          <cell r="P648" t="str">
            <v>wearables</v>
          </cell>
        </row>
        <row r="649">
          <cell r="D649">
            <v>2000</v>
          </cell>
          <cell r="F649" t="str">
            <v>successful</v>
          </cell>
          <cell r="P649" t="str">
            <v>wearables</v>
          </cell>
        </row>
        <row r="650">
          <cell r="D650">
            <v>35000</v>
          </cell>
          <cell r="F650" t="str">
            <v>successful</v>
          </cell>
          <cell r="P650" t="str">
            <v>wearables</v>
          </cell>
        </row>
        <row r="651">
          <cell r="D651">
            <v>2500</v>
          </cell>
          <cell r="F651" t="str">
            <v>successful</v>
          </cell>
          <cell r="P651" t="str">
            <v>wearables</v>
          </cell>
        </row>
        <row r="652">
          <cell r="D652">
            <v>1500</v>
          </cell>
          <cell r="F652" t="str">
            <v>successful</v>
          </cell>
          <cell r="P652" t="str">
            <v>wearables</v>
          </cell>
        </row>
        <row r="653">
          <cell r="D653">
            <v>25000</v>
          </cell>
          <cell r="F653" t="str">
            <v>successful</v>
          </cell>
          <cell r="P653" t="str">
            <v>wearables</v>
          </cell>
        </row>
        <row r="654">
          <cell r="D654">
            <v>3000</v>
          </cell>
          <cell r="F654" t="str">
            <v>successful</v>
          </cell>
          <cell r="P654" t="str">
            <v>wearables</v>
          </cell>
        </row>
        <row r="655">
          <cell r="D655">
            <v>75000</v>
          </cell>
          <cell r="F655" t="str">
            <v>successful</v>
          </cell>
          <cell r="P655" t="str">
            <v>wearables</v>
          </cell>
        </row>
        <row r="656">
          <cell r="D656">
            <v>12000</v>
          </cell>
          <cell r="F656" t="str">
            <v>successful</v>
          </cell>
          <cell r="P656" t="str">
            <v>wearables</v>
          </cell>
        </row>
        <row r="657">
          <cell r="D657">
            <v>8000</v>
          </cell>
          <cell r="F657" t="str">
            <v>successful</v>
          </cell>
          <cell r="P657" t="str">
            <v>wearables</v>
          </cell>
        </row>
        <row r="658">
          <cell r="D658">
            <v>5000</v>
          </cell>
          <cell r="F658" t="str">
            <v>successful</v>
          </cell>
          <cell r="P658" t="str">
            <v>wearables</v>
          </cell>
        </row>
        <row r="659">
          <cell r="D659">
            <v>15000</v>
          </cell>
          <cell r="F659" t="str">
            <v>successful</v>
          </cell>
          <cell r="P659" t="str">
            <v>wearables</v>
          </cell>
        </row>
        <row r="660">
          <cell r="D660">
            <v>28888</v>
          </cell>
          <cell r="F660" t="str">
            <v>successful</v>
          </cell>
          <cell r="P660" t="str">
            <v>wearables</v>
          </cell>
        </row>
        <row r="661">
          <cell r="D661">
            <v>3000</v>
          </cell>
          <cell r="F661" t="str">
            <v>successful</v>
          </cell>
          <cell r="P661" t="str">
            <v>wearables</v>
          </cell>
        </row>
        <row r="662">
          <cell r="D662">
            <v>50000</v>
          </cell>
          <cell r="F662" t="str">
            <v>failed</v>
          </cell>
          <cell r="P662" t="str">
            <v>wearables</v>
          </cell>
        </row>
        <row r="663">
          <cell r="D663">
            <v>10000</v>
          </cell>
          <cell r="F663" t="str">
            <v>failed</v>
          </cell>
          <cell r="P663" t="str">
            <v>wearables</v>
          </cell>
        </row>
        <row r="664">
          <cell r="D664">
            <v>39000</v>
          </cell>
          <cell r="F664" t="str">
            <v>failed</v>
          </cell>
          <cell r="P664" t="str">
            <v>wearables</v>
          </cell>
        </row>
        <row r="665">
          <cell r="D665">
            <v>200000</v>
          </cell>
          <cell r="F665" t="str">
            <v>failed</v>
          </cell>
          <cell r="P665" t="str">
            <v>wearables</v>
          </cell>
        </row>
        <row r="666">
          <cell r="D666">
            <v>12000</v>
          </cell>
          <cell r="F666" t="str">
            <v>failed</v>
          </cell>
          <cell r="P666" t="str">
            <v>wearables</v>
          </cell>
        </row>
        <row r="667">
          <cell r="D667">
            <v>10000</v>
          </cell>
          <cell r="F667" t="str">
            <v>failed</v>
          </cell>
          <cell r="P667" t="str">
            <v>wearables</v>
          </cell>
        </row>
        <row r="668">
          <cell r="D668">
            <v>200000</v>
          </cell>
          <cell r="F668" t="str">
            <v>failed</v>
          </cell>
          <cell r="P668" t="str">
            <v>wearables</v>
          </cell>
        </row>
        <row r="669">
          <cell r="D669">
            <v>50000</v>
          </cell>
          <cell r="F669" t="str">
            <v>failed</v>
          </cell>
          <cell r="P669" t="str">
            <v>wearables</v>
          </cell>
        </row>
        <row r="670">
          <cell r="D670">
            <v>15000</v>
          </cell>
          <cell r="F670" t="str">
            <v>failed</v>
          </cell>
          <cell r="P670" t="str">
            <v>wearables</v>
          </cell>
        </row>
        <row r="671">
          <cell r="D671">
            <v>200000</v>
          </cell>
          <cell r="F671" t="str">
            <v>failed</v>
          </cell>
          <cell r="P671" t="str">
            <v>wearables</v>
          </cell>
        </row>
        <row r="672">
          <cell r="D672">
            <v>90000</v>
          </cell>
          <cell r="F672" t="str">
            <v>failed</v>
          </cell>
          <cell r="P672" t="str">
            <v>wearables</v>
          </cell>
        </row>
        <row r="673">
          <cell r="D673">
            <v>30000</v>
          </cell>
          <cell r="F673" t="str">
            <v>failed</v>
          </cell>
          <cell r="P673" t="str">
            <v>wearables</v>
          </cell>
        </row>
        <row r="674">
          <cell r="D674">
            <v>50000</v>
          </cell>
          <cell r="F674" t="str">
            <v>failed</v>
          </cell>
          <cell r="P674" t="str">
            <v>wearables</v>
          </cell>
        </row>
        <row r="675">
          <cell r="D675">
            <v>100000</v>
          </cell>
          <cell r="F675" t="str">
            <v>failed</v>
          </cell>
          <cell r="P675" t="str">
            <v>wearables</v>
          </cell>
        </row>
        <row r="676">
          <cell r="D676">
            <v>50000</v>
          </cell>
          <cell r="F676" t="str">
            <v>failed</v>
          </cell>
          <cell r="P676" t="str">
            <v>wearables</v>
          </cell>
        </row>
        <row r="677">
          <cell r="D677">
            <v>6000</v>
          </cell>
          <cell r="F677" t="str">
            <v>failed</v>
          </cell>
          <cell r="P677" t="str">
            <v>wearables</v>
          </cell>
        </row>
        <row r="678">
          <cell r="D678">
            <v>100000</v>
          </cell>
          <cell r="F678" t="str">
            <v>failed</v>
          </cell>
          <cell r="P678" t="str">
            <v>wearables</v>
          </cell>
        </row>
        <row r="679">
          <cell r="D679">
            <v>50000</v>
          </cell>
          <cell r="F679" t="str">
            <v>failed</v>
          </cell>
          <cell r="P679" t="str">
            <v>wearables</v>
          </cell>
        </row>
        <row r="680">
          <cell r="D680">
            <v>29000</v>
          </cell>
          <cell r="F680" t="str">
            <v>failed</v>
          </cell>
          <cell r="P680" t="str">
            <v>wearables</v>
          </cell>
        </row>
        <row r="681">
          <cell r="D681">
            <v>57000</v>
          </cell>
          <cell r="F681" t="str">
            <v>failed</v>
          </cell>
          <cell r="P681" t="str">
            <v>wearables</v>
          </cell>
        </row>
        <row r="682">
          <cell r="D682">
            <v>75000</v>
          </cell>
          <cell r="F682" t="str">
            <v>failed</v>
          </cell>
          <cell r="P682" t="str">
            <v>wearables</v>
          </cell>
        </row>
        <row r="683">
          <cell r="D683">
            <v>2500</v>
          </cell>
          <cell r="F683" t="str">
            <v>failed</v>
          </cell>
          <cell r="P683" t="str">
            <v>wearables</v>
          </cell>
        </row>
        <row r="684">
          <cell r="D684">
            <v>50000</v>
          </cell>
          <cell r="F684" t="str">
            <v>failed</v>
          </cell>
          <cell r="P684" t="str">
            <v>wearables</v>
          </cell>
        </row>
        <row r="685">
          <cell r="D685">
            <v>35000</v>
          </cell>
          <cell r="F685" t="str">
            <v>failed</v>
          </cell>
          <cell r="P685" t="str">
            <v>wearables</v>
          </cell>
        </row>
        <row r="686">
          <cell r="D686">
            <v>320000</v>
          </cell>
          <cell r="F686" t="str">
            <v>failed</v>
          </cell>
          <cell r="P686" t="str">
            <v>wearables</v>
          </cell>
        </row>
        <row r="687">
          <cell r="D687">
            <v>2000</v>
          </cell>
          <cell r="F687" t="str">
            <v>failed</v>
          </cell>
          <cell r="P687" t="str">
            <v>wearables</v>
          </cell>
        </row>
        <row r="688">
          <cell r="D688">
            <v>500000</v>
          </cell>
          <cell r="F688" t="str">
            <v>failed</v>
          </cell>
          <cell r="P688" t="str">
            <v>wearables</v>
          </cell>
        </row>
        <row r="689">
          <cell r="D689">
            <v>100000</v>
          </cell>
          <cell r="F689" t="str">
            <v>failed</v>
          </cell>
          <cell r="P689" t="str">
            <v>wearables</v>
          </cell>
        </row>
        <row r="690">
          <cell r="D690">
            <v>20000</v>
          </cell>
          <cell r="F690" t="str">
            <v>failed</v>
          </cell>
          <cell r="P690" t="str">
            <v>wearables</v>
          </cell>
        </row>
        <row r="691">
          <cell r="D691">
            <v>200000</v>
          </cell>
          <cell r="F691" t="str">
            <v>failed</v>
          </cell>
          <cell r="P691" t="str">
            <v>wearables</v>
          </cell>
        </row>
        <row r="692">
          <cell r="D692">
            <v>20000</v>
          </cell>
          <cell r="F692" t="str">
            <v>failed</v>
          </cell>
          <cell r="P692" t="str">
            <v>wearables</v>
          </cell>
        </row>
        <row r="693">
          <cell r="D693">
            <v>50000</v>
          </cell>
          <cell r="F693" t="str">
            <v>failed</v>
          </cell>
          <cell r="P693" t="str">
            <v>wearables</v>
          </cell>
        </row>
        <row r="694">
          <cell r="D694">
            <v>20000</v>
          </cell>
          <cell r="F694" t="str">
            <v>failed</v>
          </cell>
          <cell r="P694" t="str">
            <v>wearables</v>
          </cell>
        </row>
        <row r="695">
          <cell r="D695">
            <v>100000</v>
          </cell>
          <cell r="F695" t="str">
            <v>failed</v>
          </cell>
          <cell r="P695" t="str">
            <v>wearables</v>
          </cell>
        </row>
        <row r="696">
          <cell r="D696">
            <v>150000</v>
          </cell>
          <cell r="F696" t="str">
            <v>failed</v>
          </cell>
          <cell r="P696" t="str">
            <v>wearables</v>
          </cell>
        </row>
        <row r="697">
          <cell r="D697">
            <v>60000</v>
          </cell>
          <cell r="F697" t="str">
            <v>failed</v>
          </cell>
          <cell r="P697" t="str">
            <v>wearables</v>
          </cell>
        </row>
        <row r="698">
          <cell r="D698">
            <v>175000</v>
          </cell>
          <cell r="F698" t="str">
            <v>failed</v>
          </cell>
          <cell r="P698" t="str">
            <v>wearables</v>
          </cell>
        </row>
        <row r="699">
          <cell r="D699">
            <v>5000</v>
          </cell>
          <cell r="F699" t="str">
            <v>failed</v>
          </cell>
          <cell r="P699" t="str">
            <v>wearables</v>
          </cell>
        </row>
        <row r="700">
          <cell r="D700">
            <v>100000</v>
          </cell>
          <cell r="F700" t="str">
            <v>failed</v>
          </cell>
          <cell r="P700" t="str">
            <v>wearables</v>
          </cell>
        </row>
        <row r="701">
          <cell r="D701">
            <v>130000</v>
          </cell>
          <cell r="F701" t="str">
            <v>failed</v>
          </cell>
          <cell r="P701" t="str">
            <v>wearables</v>
          </cell>
        </row>
        <row r="702">
          <cell r="D702">
            <v>15000</v>
          </cell>
          <cell r="F702" t="str">
            <v>failed</v>
          </cell>
          <cell r="P702" t="str">
            <v>wearables</v>
          </cell>
        </row>
        <row r="703">
          <cell r="D703">
            <v>23000</v>
          </cell>
          <cell r="F703" t="str">
            <v>failed</v>
          </cell>
          <cell r="P703" t="str">
            <v>wearables</v>
          </cell>
        </row>
        <row r="704">
          <cell r="D704">
            <v>15000</v>
          </cell>
          <cell r="F704" t="str">
            <v>failed</v>
          </cell>
          <cell r="P704" t="str">
            <v>wearables</v>
          </cell>
        </row>
        <row r="705">
          <cell r="D705">
            <v>15000</v>
          </cell>
          <cell r="F705" t="str">
            <v>failed</v>
          </cell>
          <cell r="P705" t="str">
            <v>wearables</v>
          </cell>
        </row>
        <row r="706">
          <cell r="D706">
            <v>55000</v>
          </cell>
          <cell r="F706" t="str">
            <v>failed</v>
          </cell>
          <cell r="P706" t="str">
            <v>wearables</v>
          </cell>
        </row>
        <row r="707">
          <cell r="D707">
            <v>100000</v>
          </cell>
          <cell r="F707" t="str">
            <v>failed</v>
          </cell>
          <cell r="P707" t="str">
            <v>wearables</v>
          </cell>
        </row>
        <row r="708">
          <cell r="D708">
            <v>100000</v>
          </cell>
          <cell r="F708" t="str">
            <v>failed</v>
          </cell>
          <cell r="P708" t="str">
            <v>wearables</v>
          </cell>
        </row>
        <row r="709">
          <cell r="D709">
            <v>68000</v>
          </cell>
          <cell r="F709" t="str">
            <v>failed</v>
          </cell>
          <cell r="P709" t="str">
            <v>wearables</v>
          </cell>
        </row>
        <row r="710">
          <cell r="D710">
            <v>40000</v>
          </cell>
          <cell r="F710" t="str">
            <v>failed</v>
          </cell>
          <cell r="P710" t="str">
            <v>wearables</v>
          </cell>
        </row>
        <row r="711">
          <cell r="D711">
            <v>15000</v>
          </cell>
          <cell r="F711" t="str">
            <v>failed</v>
          </cell>
          <cell r="P711" t="str">
            <v>wearables</v>
          </cell>
        </row>
        <row r="712">
          <cell r="D712">
            <v>1200</v>
          </cell>
          <cell r="F712" t="str">
            <v>failed</v>
          </cell>
          <cell r="P712" t="str">
            <v>wearables</v>
          </cell>
        </row>
        <row r="713">
          <cell r="D713">
            <v>100000</v>
          </cell>
          <cell r="F713" t="str">
            <v>failed</v>
          </cell>
          <cell r="P713" t="str">
            <v>wearables</v>
          </cell>
        </row>
        <row r="714">
          <cell r="D714">
            <v>48500</v>
          </cell>
          <cell r="F714" t="str">
            <v>failed</v>
          </cell>
          <cell r="P714" t="str">
            <v>wearables</v>
          </cell>
        </row>
        <row r="715">
          <cell r="D715">
            <v>25000</v>
          </cell>
          <cell r="F715" t="str">
            <v>failed</v>
          </cell>
          <cell r="P715" t="str">
            <v>wearables</v>
          </cell>
        </row>
        <row r="716">
          <cell r="D716">
            <v>15000</v>
          </cell>
          <cell r="F716" t="str">
            <v>failed</v>
          </cell>
          <cell r="P716" t="str">
            <v>wearables</v>
          </cell>
        </row>
        <row r="717">
          <cell r="D717">
            <v>27500</v>
          </cell>
          <cell r="F717" t="str">
            <v>failed</v>
          </cell>
          <cell r="P717" t="str">
            <v>wearables</v>
          </cell>
        </row>
        <row r="718">
          <cell r="D718">
            <v>7000</v>
          </cell>
          <cell r="F718" t="str">
            <v>failed</v>
          </cell>
          <cell r="P718" t="str">
            <v>wearables</v>
          </cell>
        </row>
        <row r="719">
          <cell r="D719">
            <v>100000</v>
          </cell>
          <cell r="F719" t="str">
            <v>failed</v>
          </cell>
          <cell r="P719" t="str">
            <v>wearables</v>
          </cell>
        </row>
        <row r="720">
          <cell r="D720">
            <v>12000</v>
          </cell>
          <cell r="F720" t="str">
            <v>failed</v>
          </cell>
          <cell r="P720" t="str">
            <v>wearables</v>
          </cell>
        </row>
        <row r="721">
          <cell r="D721">
            <v>15000</v>
          </cell>
          <cell r="F721" t="str">
            <v>failed</v>
          </cell>
          <cell r="P721" t="str">
            <v>wearables</v>
          </cell>
        </row>
        <row r="722">
          <cell r="D722">
            <v>1900</v>
          </cell>
          <cell r="F722" t="str">
            <v>successful</v>
          </cell>
          <cell r="P722" t="str">
            <v>nonfiction</v>
          </cell>
        </row>
        <row r="723">
          <cell r="D723">
            <v>8200</v>
          </cell>
          <cell r="F723" t="str">
            <v>successful</v>
          </cell>
          <cell r="P723" t="str">
            <v>nonfiction</v>
          </cell>
        </row>
        <row r="724">
          <cell r="D724">
            <v>25000</v>
          </cell>
          <cell r="F724" t="str">
            <v>successful</v>
          </cell>
          <cell r="P724" t="str">
            <v>nonfiction</v>
          </cell>
        </row>
        <row r="725">
          <cell r="D725">
            <v>5000</v>
          </cell>
          <cell r="F725" t="str">
            <v>successful</v>
          </cell>
          <cell r="P725" t="str">
            <v>nonfiction</v>
          </cell>
        </row>
        <row r="726">
          <cell r="D726">
            <v>7000</v>
          </cell>
          <cell r="F726" t="str">
            <v>successful</v>
          </cell>
          <cell r="P726" t="str">
            <v>nonfiction</v>
          </cell>
        </row>
        <row r="727">
          <cell r="D727">
            <v>20000</v>
          </cell>
          <cell r="F727" t="str">
            <v>successful</v>
          </cell>
          <cell r="P727" t="str">
            <v>nonfiction</v>
          </cell>
        </row>
        <row r="728">
          <cell r="D728">
            <v>2500</v>
          </cell>
          <cell r="F728" t="str">
            <v>successful</v>
          </cell>
          <cell r="P728" t="str">
            <v>nonfiction</v>
          </cell>
        </row>
        <row r="729">
          <cell r="D729">
            <v>3500</v>
          </cell>
          <cell r="F729" t="str">
            <v>successful</v>
          </cell>
          <cell r="P729" t="str">
            <v>nonfiction</v>
          </cell>
        </row>
        <row r="730">
          <cell r="D730">
            <v>7500</v>
          </cell>
          <cell r="F730" t="str">
            <v>successful</v>
          </cell>
          <cell r="P730" t="str">
            <v>nonfiction</v>
          </cell>
        </row>
        <row r="731">
          <cell r="D731">
            <v>4000</v>
          </cell>
          <cell r="F731" t="str">
            <v>successful</v>
          </cell>
          <cell r="P731" t="str">
            <v>nonfiction</v>
          </cell>
        </row>
        <row r="732">
          <cell r="D732">
            <v>20000</v>
          </cell>
          <cell r="F732" t="str">
            <v>successful</v>
          </cell>
          <cell r="P732" t="str">
            <v>nonfiction</v>
          </cell>
        </row>
        <row r="733">
          <cell r="D733">
            <v>5000</v>
          </cell>
          <cell r="F733" t="str">
            <v>successful</v>
          </cell>
          <cell r="P733" t="str">
            <v>nonfiction</v>
          </cell>
        </row>
        <row r="734">
          <cell r="D734">
            <v>40</v>
          </cell>
          <cell r="F734" t="str">
            <v>successful</v>
          </cell>
          <cell r="P734" t="str">
            <v>nonfiction</v>
          </cell>
        </row>
        <row r="735">
          <cell r="D735">
            <v>2500</v>
          </cell>
          <cell r="F735" t="str">
            <v>successful</v>
          </cell>
          <cell r="P735" t="str">
            <v>nonfiction</v>
          </cell>
        </row>
        <row r="736">
          <cell r="D736">
            <v>8500</v>
          </cell>
          <cell r="F736" t="str">
            <v>successful</v>
          </cell>
          <cell r="P736" t="str">
            <v>nonfiction</v>
          </cell>
        </row>
        <row r="737">
          <cell r="D737">
            <v>47000</v>
          </cell>
          <cell r="F737" t="str">
            <v>successful</v>
          </cell>
          <cell r="P737" t="str">
            <v>nonfiction</v>
          </cell>
        </row>
        <row r="738">
          <cell r="D738">
            <v>3600</v>
          </cell>
          <cell r="F738" t="str">
            <v>successful</v>
          </cell>
          <cell r="P738" t="str">
            <v>nonfiction</v>
          </cell>
        </row>
        <row r="739">
          <cell r="D739">
            <v>5000</v>
          </cell>
          <cell r="F739" t="str">
            <v>successful</v>
          </cell>
          <cell r="P739" t="str">
            <v>nonfiction</v>
          </cell>
        </row>
        <row r="740">
          <cell r="D740">
            <v>1500</v>
          </cell>
          <cell r="F740" t="str">
            <v>successful</v>
          </cell>
          <cell r="P740" t="str">
            <v>nonfiction</v>
          </cell>
        </row>
        <row r="741">
          <cell r="D741">
            <v>6000</v>
          </cell>
          <cell r="F741" t="str">
            <v>successful</v>
          </cell>
          <cell r="P741" t="str">
            <v>nonfiction</v>
          </cell>
        </row>
        <row r="742">
          <cell r="D742">
            <v>3000</v>
          </cell>
          <cell r="F742" t="str">
            <v>successful</v>
          </cell>
          <cell r="P742" t="str">
            <v>nonfiction</v>
          </cell>
        </row>
        <row r="743">
          <cell r="D743">
            <v>13000</v>
          </cell>
          <cell r="F743" t="str">
            <v>successful</v>
          </cell>
          <cell r="P743" t="str">
            <v>nonfiction</v>
          </cell>
        </row>
        <row r="744">
          <cell r="D744">
            <v>1400</v>
          </cell>
          <cell r="F744" t="str">
            <v>successful</v>
          </cell>
          <cell r="P744" t="str">
            <v>nonfiction</v>
          </cell>
        </row>
        <row r="745">
          <cell r="D745">
            <v>550</v>
          </cell>
          <cell r="F745" t="str">
            <v>successful</v>
          </cell>
          <cell r="P745" t="str">
            <v>nonfiction</v>
          </cell>
        </row>
        <row r="746">
          <cell r="D746">
            <v>5000</v>
          </cell>
          <cell r="F746" t="str">
            <v>successful</v>
          </cell>
          <cell r="P746" t="str">
            <v>nonfiction</v>
          </cell>
        </row>
        <row r="747">
          <cell r="D747">
            <v>2220</v>
          </cell>
          <cell r="F747" t="str">
            <v>successful</v>
          </cell>
          <cell r="P747" t="str">
            <v>nonfiction</v>
          </cell>
        </row>
        <row r="748">
          <cell r="D748">
            <v>2987</v>
          </cell>
          <cell r="F748" t="str">
            <v>successful</v>
          </cell>
          <cell r="P748" t="str">
            <v>nonfiction</v>
          </cell>
        </row>
        <row r="749">
          <cell r="D749">
            <v>7000</v>
          </cell>
          <cell r="F749" t="str">
            <v>successful</v>
          </cell>
          <cell r="P749" t="str">
            <v>nonfiction</v>
          </cell>
        </row>
        <row r="750">
          <cell r="D750">
            <v>2000</v>
          </cell>
          <cell r="F750" t="str">
            <v>successful</v>
          </cell>
          <cell r="P750" t="str">
            <v>nonfiction</v>
          </cell>
        </row>
        <row r="751">
          <cell r="D751">
            <v>10000</v>
          </cell>
          <cell r="F751" t="str">
            <v>successful</v>
          </cell>
          <cell r="P751" t="str">
            <v>nonfiction</v>
          </cell>
        </row>
        <row r="752">
          <cell r="D752">
            <v>4444</v>
          </cell>
          <cell r="F752" t="str">
            <v>successful</v>
          </cell>
          <cell r="P752" t="str">
            <v>nonfiction</v>
          </cell>
        </row>
        <row r="753">
          <cell r="D753">
            <v>3000</v>
          </cell>
          <cell r="F753" t="str">
            <v>successful</v>
          </cell>
          <cell r="P753" t="str">
            <v>nonfiction</v>
          </cell>
        </row>
        <row r="754">
          <cell r="D754">
            <v>5000</v>
          </cell>
          <cell r="F754" t="str">
            <v>successful</v>
          </cell>
          <cell r="P754" t="str">
            <v>nonfiction</v>
          </cell>
        </row>
        <row r="755">
          <cell r="D755">
            <v>10000</v>
          </cell>
          <cell r="F755" t="str">
            <v>successful</v>
          </cell>
          <cell r="P755" t="str">
            <v>nonfiction</v>
          </cell>
        </row>
        <row r="756">
          <cell r="D756">
            <v>2000</v>
          </cell>
          <cell r="F756" t="str">
            <v>successful</v>
          </cell>
          <cell r="P756" t="str">
            <v>nonfiction</v>
          </cell>
        </row>
        <row r="757">
          <cell r="D757">
            <v>2500</v>
          </cell>
          <cell r="F757" t="str">
            <v>successful</v>
          </cell>
          <cell r="P757" t="str">
            <v>nonfiction</v>
          </cell>
        </row>
        <row r="758">
          <cell r="D758">
            <v>700</v>
          </cell>
          <cell r="F758" t="str">
            <v>successful</v>
          </cell>
          <cell r="P758" t="str">
            <v>nonfiction</v>
          </cell>
        </row>
        <row r="759">
          <cell r="D759">
            <v>250</v>
          </cell>
          <cell r="F759" t="str">
            <v>successful</v>
          </cell>
          <cell r="P759" t="str">
            <v>nonfiction</v>
          </cell>
        </row>
        <row r="760">
          <cell r="D760">
            <v>2500</v>
          </cell>
          <cell r="F760" t="str">
            <v>successful</v>
          </cell>
          <cell r="P760" t="str">
            <v>nonfiction</v>
          </cell>
        </row>
        <row r="761">
          <cell r="D761">
            <v>5000</v>
          </cell>
          <cell r="F761" t="str">
            <v>successful</v>
          </cell>
          <cell r="P761" t="str">
            <v>nonfiction</v>
          </cell>
        </row>
        <row r="762">
          <cell r="D762">
            <v>2200</v>
          </cell>
          <cell r="F762" t="str">
            <v>failed</v>
          </cell>
          <cell r="P762" t="str">
            <v>fiction</v>
          </cell>
        </row>
        <row r="763">
          <cell r="D763">
            <v>5000</v>
          </cell>
          <cell r="F763" t="str">
            <v>failed</v>
          </cell>
          <cell r="P763" t="str">
            <v>fiction</v>
          </cell>
        </row>
        <row r="764">
          <cell r="D764">
            <v>3500</v>
          </cell>
          <cell r="F764" t="str">
            <v>failed</v>
          </cell>
          <cell r="P764" t="str">
            <v>fiction</v>
          </cell>
        </row>
        <row r="765">
          <cell r="D765">
            <v>4290</v>
          </cell>
          <cell r="F765" t="str">
            <v>failed</v>
          </cell>
          <cell r="P765" t="str">
            <v>fiction</v>
          </cell>
        </row>
        <row r="766">
          <cell r="D766">
            <v>5000</v>
          </cell>
          <cell r="F766" t="str">
            <v>failed</v>
          </cell>
          <cell r="P766" t="str">
            <v>fiction</v>
          </cell>
        </row>
        <row r="767">
          <cell r="D767">
            <v>7000</v>
          </cell>
          <cell r="F767" t="str">
            <v>failed</v>
          </cell>
          <cell r="P767" t="str">
            <v>fiction</v>
          </cell>
        </row>
        <row r="768">
          <cell r="D768">
            <v>4000</v>
          </cell>
          <cell r="F768" t="str">
            <v>failed</v>
          </cell>
          <cell r="P768" t="str">
            <v>fiction</v>
          </cell>
        </row>
        <row r="769">
          <cell r="D769">
            <v>5000</v>
          </cell>
          <cell r="F769" t="str">
            <v>failed</v>
          </cell>
          <cell r="P769" t="str">
            <v>fiction</v>
          </cell>
        </row>
        <row r="770">
          <cell r="D770">
            <v>2500</v>
          </cell>
          <cell r="F770" t="str">
            <v>failed</v>
          </cell>
          <cell r="P770" t="str">
            <v>fiction</v>
          </cell>
        </row>
        <row r="771">
          <cell r="D771">
            <v>4000</v>
          </cell>
          <cell r="F771" t="str">
            <v>failed</v>
          </cell>
          <cell r="P771" t="str">
            <v>fiction</v>
          </cell>
        </row>
        <row r="772">
          <cell r="D772">
            <v>17500</v>
          </cell>
          <cell r="F772" t="str">
            <v>failed</v>
          </cell>
          <cell r="P772" t="str">
            <v>fiction</v>
          </cell>
        </row>
        <row r="773">
          <cell r="D773">
            <v>38000</v>
          </cell>
          <cell r="F773" t="str">
            <v>failed</v>
          </cell>
          <cell r="P773" t="str">
            <v>fiction</v>
          </cell>
        </row>
        <row r="774">
          <cell r="D774">
            <v>1500</v>
          </cell>
          <cell r="F774" t="str">
            <v>failed</v>
          </cell>
          <cell r="P774" t="str">
            <v>fiction</v>
          </cell>
        </row>
        <row r="775">
          <cell r="D775">
            <v>3759</v>
          </cell>
          <cell r="F775" t="str">
            <v>failed</v>
          </cell>
          <cell r="P775" t="str">
            <v>fiction</v>
          </cell>
        </row>
        <row r="776">
          <cell r="D776">
            <v>500</v>
          </cell>
          <cell r="F776" t="str">
            <v>failed</v>
          </cell>
          <cell r="P776" t="str">
            <v>fiction</v>
          </cell>
        </row>
        <row r="777">
          <cell r="D777">
            <v>10000</v>
          </cell>
          <cell r="F777" t="str">
            <v>failed</v>
          </cell>
          <cell r="P777" t="str">
            <v>fiction</v>
          </cell>
        </row>
        <row r="778">
          <cell r="D778">
            <v>7000</v>
          </cell>
          <cell r="F778" t="str">
            <v>failed</v>
          </cell>
          <cell r="P778" t="str">
            <v>fiction</v>
          </cell>
        </row>
        <row r="779">
          <cell r="D779">
            <v>3000</v>
          </cell>
          <cell r="F779" t="str">
            <v>failed</v>
          </cell>
          <cell r="P779" t="str">
            <v>fiction</v>
          </cell>
        </row>
        <row r="780">
          <cell r="D780">
            <v>500</v>
          </cell>
          <cell r="F780" t="str">
            <v>failed</v>
          </cell>
          <cell r="P780" t="str">
            <v>fiction</v>
          </cell>
        </row>
        <row r="781">
          <cell r="D781">
            <v>15000</v>
          </cell>
          <cell r="F781" t="str">
            <v>failed</v>
          </cell>
          <cell r="P781" t="str">
            <v>fiction</v>
          </cell>
        </row>
        <row r="782">
          <cell r="D782">
            <v>1000</v>
          </cell>
          <cell r="F782" t="str">
            <v>successful</v>
          </cell>
          <cell r="P782" t="str">
            <v>rock</v>
          </cell>
        </row>
        <row r="783">
          <cell r="D783">
            <v>800</v>
          </cell>
          <cell r="F783" t="str">
            <v>successful</v>
          </cell>
          <cell r="P783" t="str">
            <v>rock</v>
          </cell>
        </row>
        <row r="784">
          <cell r="D784">
            <v>700</v>
          </cell>
          <cell r="F784" t="str">
            <v>successful</v>
          </cell>
          <cell r="P784" t="str">
            <v>rock</v>
          </cell>
        </row>
        <row r="785">
          <cell r="D785">
            <v>1500</v>
          </cell>
          <cell r="F785" t="str">
            <v>successful</v>
          </cell>
          <cell r="P785" t="str">
            <v>rock</v>
          </cell>
        </row>
        <row r="786">
          <cell r="D786">
            <v>1000</v>
          </cell>
          <cell r="F786" t="str">
            <v>successful</v>
          </cell>
          <cell r="P786" t="str">
            <v>rock</v>
          </cell>
        </row>
        <row r="787">
          <cell r="D787">
            <v>500</v>
          </cell>
          <cell r="F787" t="str">
            <v>successful</v>
          </cell>
          <cell r="P787" t="str">
            <v>rock</v>
          </cell>
        </row>
        <row r="788">
          <cell r="D788">
            <v>5000</v>
          </cell>
          <cell r="F788" t="str">
            <v>successful</v>
          </cell>
          <cell r="P788" t="str">
            <v>rock</v>
          </cell>
        </row>
        <row r="789">
          <cell r="D789">
            <v>1200</v>
          </cell>
          <cell r="F789" t="str">
            <v>successful</v>
          </cell>
          <cell r="P789" t="str">
            <v>rock</v>
          </cell>
        </row>
        <row r="790">
          <cell r="D790">
            <v>1000</v>
          </cell>
          <cell r="F790" t="str">
            <v>successful</v>
          </cell>
          <cell r="P790" t="str">
            <v>rock</v>
          </cell>
        </row>
        <row r="791">
          <cell r="D791">
            <v>1700</v>
          </cell>
          <cell r="F791" t="str">
            <v>successful</v>
          </cell>
          <cell r="P791" t="str">
            <v>rock</v>
          </cell>
        </row>
        <row r="792">
          <cell r="D792">
            <v>10000</v>
          </cell>
          <cell r="F792" t="str">
            <v>successful</v>
          </cell>
          <cell r="P792" t="str">
            <v>rock</v>
          </cell>
        </row>
        <row r="793">
          <cell r="D793">
            <v>7500</v>
          </cell>
          <cell r="F793" t="str">
            <v>successful</v>
          </cell>
          <cell r="P793" t="str">
            <v>rock</v>
          </cell>
        </row>
        <row r="794">
          <cell r="D794">
            <v>2500</v>
          </cell>
          <cell r="F794" t="str">
            <v>successful</v>
          </cell>
          <cell r="P794" t="str">
            <v>rock</v>
          </cell>
        </row>
        <row r="795">
          <cell r="D795">
            <v>2750</v>
          </cell>
          <cell r="F795" t="str">
            <v>successful</v>
          </cell>
          <cell r="P795" t="str">
            <v>rock</v>
          </cell>
        </row>
        <row r="796">
          <cell r="D796">
            <v>8000</v>
          </cell>
          <cell r="F796" t="str">
            <v>successful</v>
          </cell>
          <cell r="P796" t="str">
            <v>rock</v>
          </cell>
        </row>
        <row r="797">
          <cell r="D797">
            <v>14000</v>
          </cell>
          <cell r="F797" t="str">
            <v>successful</v>
          </cell>
          <cell r="P797" t="str">
            <v>rock</v>
          </cell>
        </row>
        <row r="798">
          <cell r="D798">
            <v>10000</v>
          </cell>
          <cell r="F798" t="str">
            <v>successful</v>
          </cell>
          <cell r="P798" t="str">
            <v>rock</v>
          </cell>
        </row>
        <row r="799">
          <cell r="D799">
            <v>3000</v>
          </cell>
          <cell r="F799" t="str">
            <v>successful</v>
          </cell>
          <cell r="P799" t="str">
            <v>rock</v>
          </cell>
        </row>
        <row r="800">
          <cell r="D800">
            <v>3500</v>
          </cell>
          <cell r="F800" t="str">
            <v>successful</v>
          </cell>
          <cell r="P800" t="str">
            <v>rock</v>
          </cell>
        </row>
        <row r="801">
          <cell r="D801">
            <v>5000</v>
          </cell>
          <cell r="F801" t="str">
            <v>successful</v>
          </cell>
          <cell r="P801" t="str">
            <v>rock</v>
          </cell>
        </row>
        <row r="802">
          <cell r="D802">
            <v>1500</v>
          </cell>
          <cell r="F802" t="str">
            <v>successful</v>
          </cell>
          <cell r="P802" t="str">
            <v>rock</v>
          </cell>
        </row>
        <row r="803">
          <cell r="D803">
            <v>2000</v>
          </cell>
          <cell r="F803" t="str">
            <v>successful</v>
          </cell>
          <cell r="P803" t="str">
            <v>rock</v>
          </cell>
        </row>
        <row r="804">
          <cell r="D804">
            <v>6000</v>
          </cell>
          <cell r="F804" t="str">
            <v>successful</v>
          </cell>
          <cell r="P804" t="str">
            <v>rock</v>
          </cell>
        </row>
        <row r="805">
          <cell r="D805">
            <v>2300</v>
          </cell>
          <cell r="F805" t="str">
            <v>successful</v>
          </cell>
          <cell r="P805" t="str">
            <v>rock</v>
          </cell>
        </row>
        <row r="806">
          <cell r="D806">
            <v>5500</v>
          </cell>
          <cell r="F806" t="str">
            <v>successful</v>
          </cell>
          <cell r="P806" t="str">
            <v>rock</v>
          </cell>
        </row>
        <row r="807">
          <cell r="D807">
            <v>3000</v>
          </cell>
          <cell r="F807" t="str">
            <v>successful</v>
          </cell>
          <cell r="P807" t="str">
            <v>rock</v>
          </cell>
        </row>
        <row r="808">
          <cell r="D808">
            <v>8000</v>
          </cell>
          <cell r="F808" t="str">
            <v>successful</v>
          </cell>
          <cell r="P808" t="str">
            <v>rock</v>
          </cell>
        </row>
        <row r="809">
          <cell r="D809">
            <v>4000</v>
          </cell>
          <cell r="F809" t="str">
            <v>successful</v>
          </cell>
          <cell r="P809" t="str">
            <v>rock</v>
          </cell>
        </row>
        <row r="810">
          <cell r="D810">
            <v>4500</v>
          </cell>
          <cell r="F810" t="str">
            <v>successful</v>
          </cell>
          <cell r="P810" t="str">
            <v>rock</v>
          </cell>
        </row>
        <row r="811">
          <cell r="D811">
            <v>4000</v>
          </cell>
          <cell r="F811" t="str">
            <v>successful</v>
          </cell>
          <cell r="P811" t="str">
            <v>rock</v>
          </cell>
        </row>
        <row r="812">
          <cell r="D812">
            <v>1500</v>
          </cell>
          <cell r="F812" t="str">
            <v>successful</v>
          </cell>
          <cell r="P812" t="str">
            <v>rock</v>
          </cell>
        </row>
        <row r="813">
          <cell r="D813">
            <v>1000</v>
          </cell>
          <cell r="F813" t="str">
            <v>successful</v>
          </cell>
          <cell r="P813" t="str">
            <v>rock</v>
          </cell>
        </row>
        <row r="814">
          <cell r="D814">
            <v>600</v>
          </cell>
          <cell r="F814" t="str">
            <v>successful</v>
          </cell>
          <cell r="P814" t="str">
            <v>rock</v>
          </cell>
        </row>
        <row r="815">
          <cell r="D815">
            <v>1500</v>
          </cell>
          <cell r="F815" t="str">
            <v>successful</v>
          </cell>
          <cell r="P815" t="str">
            <v>rock</v>
          </cell>
        </row>
        <row r="816">
          <cell r="D816">
            <v>1000</v>
          </cell>
          <cell r="F816" t="str">
            <v>successful</v>
          </cell>
          <cell r="P816" t="str">
            <v>rock</v>
          </cell>
        </row>
        <row r="817">
          <cell r="D817">
            <v>4000</v>
          </cell>
          <cell r="F817" t="str">
            <v>successful</v>
          </cell>
          <cell r="P817" t="str">
            <v>rock</v>
          </cell>
        </row>
        <row r="818">
          <cell r="D818">
            <v>7000</v>
          </cell>
          <cell r="F818" t="str">
            <v>successful</v>
          </cell>
          <cell r="P818" t="str">
            <v>rock</v>
          </cell>
        </row>
        <row r="819">
          <cell r="D819">
            <v>1500</v>
          </cell>
          <cell r="F819" t="str">
            <v>successful</v>
          </cell>
          <cell r="P819" t="str">
            <v>rock</v>
          </cell>
        </row>
        <row r="820">
          <cell r="D820">
            <v>350</v>
          </cell>
          <cell r="F820" t="str">
            <v>successful</v>
          </cell>
          <cell r="P820" t="str">
            <v>rock</v>
          </cell>
        </row>
        <row r="821">
          <cell r="D821">
            <v>400</v>
          </cell>
          <cell r="F821" t="str">
            <v>successful</v>
          </cell>
          <cell r="P821" t="str">
            <v>rock</v>
          </cell>
        </row>
        <row r="822">
          <cell r="D822">
            <v>2000</v>
          </cell>
          <cell r="F822" t="str">
            <v>successful</v>
          </cell>
          <cell r="P822" t="str">
            <v>rock</v>
          </cell>
        </row>
        <row r="823">
          <cell r="D823">
            <v>17482</v>
          </cell>
          <cell r="F823" t="str">
            <v>successful</v>
          </cell>
          <cell r="P823" t="str">
            <v>rock</v>
          </cell>
        </row>
        <row r="824">
          <cell r="D824">
            <v>3000</v>
          </cell>
          <cell r="F824" t="str">
            <v>successful</v>
          </cell>
          <cell r="P824" t="str">
            <v>rock</v>
          </cell>
        </row>
        <row r="825">
          <cell r="D825">
            <v>800</v>
          </cell>
          <cell r="F825" t="str">
            <v>successful</v>
          </cell>
          <cell r="P825" t="str">
            <v>rock</v>
          </cell>
        </row>
        <row r="826">
          <cell r="D826">
            <v>1600</v>
          </cell>
          <cell r="F826" t="str">
            <v>successful</v>
          </cell>
          <cell r="P826" t="str">
            <v>rock</v>
          </cell>
        </row>
        <row r="827">
          <cell r="D827">
            <v>12500</v>
          </cell>
          <cell r="F827" t="str">
            <v>successful</v>
          </cell>
          <cell r="P827" t="str">
            <v>rock</v>
          </cell>
        </row>
        <row r="828">
          <cell r="D828">
            <v>5500</v>
          </cell>
          <cell r="F828" t="str">
            <v>successful</v>
          </cell>
          <cell r="P828" t="str">
            <v>rock</v>
          </cell>
        </row>
        <row r="829">
          <cell r="D829">
            <v>300</v>
          </cell>
          <cell r="F829" t="str">
            <v>successful</v>
          </cell>
          <cell r="P829" t="str">
            <v>rock</v>
          </cell>
        </row>
        <row r="830">
          <cell r="D830">
            <v>1300</v>
          </cell>
          <cell r="F830" t="str">
            <v>successful</v>
          </cell>
          <cell r="P830" t="str">
            <v>rock</v>
          </cell>
        </row>
        <row r="831">
          <cell r="D831">
            <v>500</v>
          </cell>
          <cell r="F831" t="str">
            <v>successful</v>
          </cell>
          <cell r="P831" t="str">
            <v>rock</v>
          </cell>
        </row>
        <row r="832">
          <cell r="D832">
            <v>1800</v>
          </cell>
          <cell r="F832" t="str">
            <v>successful</v>
          </cell>
          <cell r="P832" t="str">
            <v>rock</v>
          </cell>
        </row>
        <row r="833">
          <cell r="D833">
            <v>1500</v>
          </cell>
          <cell r="F833" t="str">
            <v>successful</v>
          </cell>
          <cell r="P833" t="str">
            <v>rock</v>
          </cell>
        </row>
        <row r="834">
          <cell r="D834">
            <v>15000</v>
          </cell>
          <cell r="F834" t="str">
            <v>successful</v>
          </cell>
          <cell r="P834" t="str">
            <v>rock</v>
          </cell>
        </row>
        <row r="835">
          <cell r="D835">
            <v>6000</v>
          </cell>
          <cell r="F835" t="str">
            <v>successful</v>
          </cell>
          <cell r="P835" t="str">
            <v>rock</v>
          </cell>
        </row>
        <row r="836">
          <cell r="D836">
            <v>5500</v>
          </cell>
          <cell r="F836" t="str">
            <v>successful</v>
          </cell>
          <cell r="P836" t="str">
            <v>rock</v>
          </cell>
        </row>
        <row r="837">
          <cell r="D837">
            <v>2000</v>
          </cell>
          <cell r="F837" t="str">
            <v>successful</v>
          </cell>
          <cell r="P837" t="str">
            <v>rock</v>
          </cell>
        </row>
        <row r="838">
          <cell r="D838">
            <v>5000</v>
          </cell>
          <cell r="F838" t="str">
            <v>successful</v>
          </cell>
          <cell r="P838" t="str">
            <v>rock</v>
          </cell>
        </row>
        <row r="839">
          <cell r="D839">
            <v>2500</v>
          </cell>
          <cell r="F839" t="str">
            <v>successful</v>
          </cell>
          <cell r="P839" t="str">
            <v>rock</v>
          </cell>
        </row>
        <row r="840">
          <cell r="D840">
            <v>2000</v>
          </cell>
          <cell r="F840" t="str">
            <v>successful</v>
          </cell>
          <cell r="P840" t="str">
            <v>rock</v>
          </cell>
        </row>
        <row r="841">
          <cell r="D841">
            <v>5000</v>
          </cell>
          <cell r="F841" t="str">
            <v>successful</v>
          </cell>
          <cell r="P841" t="str">
            <v>rock</v>
          </cell>
        </row>
        <row r="842">
          <cell r="D842">
            <v>10000</v>
          </cell>
          <cell r="F842" t="str">
            <v>successful</v>
          </cell>
          <cell r="P842" t="str">
            <v>metal</v>
          </cell>
        </row>
        <row r="843">
          <cell r="D843">
            <v>5000</v>
          </cell>
          <cell r="F843" t="str">
            <v>successful</v>
          </cell>
          <cell r="P843" t="str">
            <v>metal</v>
          </cell>
        </row>
        <row r="844">
          <cell r="D844">
            <v>2500</v>
          </cell>
          <cell r="F844" t="str">
            <v>successful</v>
          </cell>
          <cell r="P844" t="str">
            <v>metal</v>
          </cell>
        </row>
        <row r="845">
          <cell r="D845">
            <v>3000</v>
          </cell>
          <cell r="F845" t="str">
            <v>successful</v>
          </cell>
          <cell r="P845" t="str">
            <v>metal</v>
          </cell>
        </row>
        <row r="846">
          <cell r="D846">
            <v>3000</v>
          </cell>
          <cell r="F846" t="str">
            <v>successful</v>
          </cell>
          <cell r="P846" t="str">
            <v>metal</v>
          </cell>
        </row>
        <row r="847">
          <cell r="D847">
            <v>5000</v>
          </cell>
          <cell r="F847" t="str">
            <v>successful</v>
          </cell>
          <cell r="P847" t="str">
            <v>metal</v>
          </cell>
        </row>
        <row r="848">
          <cell r="D848">
            <v>1100</v>
          </cell>
          <cell r="F848" t="str">
            <v>successful</v>
          </cell>
          <cell r="P848" t="str">
            <v>metal</v>
          </cell>
        </row>
        <row r="849">
          <cell r="D849">
            <v>10</v>
          </cell>
          <cell r="F849" t="str">
            <v>successful</v>
          </cell>
          <cell r="P849" t="str">
            <v>metal</v>
          </cell>
        </row>
        <row r="850">
          <cell r="D850">
            <v>300</v>
          </cell>
          <cell r="F850" t="str">
            <v>successful</v>
          </cell>
          <cell r="P850" t="str">
            <v>metal</v>
          </cell>
        </row>
        <row r="851">
          <cell r="D851">
            <v>4000</v>
          </cell>
          <cell r="F851" t="str">
            <v>successful</v>
          </cell>
          <cell r="P851" t="str">
            <v>metal</v>
          </cell>
        </row>
        <row r="852">
          <cell r="D852">
            <v>4000</v>
          </cell>
          <cell r="F852" t="str">
            <v>successful</v>
          </cell>
          <cell r="P852" t="str">
            <v>metal</v>
          </cell>
        </row>
        <row r="853">
          <cell r="D853">
            <v>2000</v>
          </cell>
          <cell r="F853" t="str">
            <v>successful</v>
          </cell>
          <cell r="P853" t="str">
            <v>metal</v>
          </cell>
        </row>
        <row r="854">
          <cell r="D854">
            <v>3500</v>
          </cell>
          <cell r="F854" t="str">
            <v>successful</v>
          </cell>
          <cell r="P854" t="str">
            <v>metal</v>
          </cell>
        </row>
        <row r="855">
          <cell r="D855">
            <v>300</v>
          </cell>
          <cell r="F855" t="str">
            <v>successful</v>
          </cell>
          <cell r="P855" t="str">
            <v>metal</v>
          </cell>
        </row>
        <row r="856">
          <cell r="D856">
            <v>27800</v>
          </cell>
          <cell r="F856" t="str">
            <v>successful</v>
          </cell>
          <cell r="P856" t="str">
            <v>metal</v>
          </cell>
        </row>
        <row r="857">
          <cell r="D857">
            <v>1450</v>
          </cell>
          <cell r="F857" t="str">
            <v>successful</v>
          </cell>
          <cell r="P857" t="str">
            <v>metal</v>
          </cell>
        </row>
        <row r="858">
          <cell r="D858">
            <v>250</v>
          </cell>
          <cell r="F858" t="str">
            <v>successful</v>
          </cell>
          <cell r="P858" t="str">
            <v>metal</v>
          </cell>
        </row>
        <row r="859">
          <cell r="D859">
            <v>1200</v>
          </cell>
          <cell r="F859" t="str">
            <v>successful</v>
          </cell>
          <cell r="P859" t="str">
            <v>metal</v>
          </cell>
        </row>
        <row r="860">
          <cell r="D860">
            <v>1200</v>
          </cell>
          <cell r="F860" t="str">
            <v>successful</v>
          </cell>
          <cell r="P860" t="str">
            <v>metal</v>
          </cell>
        </row>
        <row r="861">
          <cell r="D861">
            <v>4000</v>
          </cell>
          <cell r="F861" t="str">
            <v>successful</v>
          </cell>
          <cell r="P861" t="str">
            <v>metal</v>
          </cell>
        </row>
        <row r="862">
          <cell r="D862">
            <v>14000</v>
          </cell>
          <cell r="F862" t="str">
            <v>failed</v>
          </cell>
          <cell r="P862" t="str">
            <v>jazz</v>
          </cell>
        </row>
        <row r="863">
          <cell r="D863">
            <v>4500</v>
          </cell>
          <cell r="F863" t="str">
            <v>failed</v>
          </cell>
          <cell r="P863" t="str">
            <v>jazz</v>
          </cell>
        </row>
        <row r="864">
          <cell r="D864">
            <v>50000</v>
          </cell>
          <cell r="F864" t="str">
            <v>failed</v>
          </cell>
          <cell r="P864" t="str">
            <v>jazz</v>
          </cell>
        </row>
        <row r="865">
          <cell r="D865">
            <v>2000</v>
          </cell>
          <cell r="F865" t="str">
            <v>failed</v>
          </cell>
          <cell r="P865" t="str">
            <v>jazz</v>
          </cell>
        </row>
        <row r="866">
          <cell r="D866">
            <v>6500</v>
          </cell>
          <cell r="F866" t="str">
            <v>failed</v>
          </cell>
          <cell r="P866" t="str">
            <v>jazz</v>
          </cell>
        </row>
        <row r="867">
          <cell r="D867">
            <v>2200</v>
          </cell>
          <cell r="F867" t="str">
            <v>failed</v>
          </cell>
          <cell r="P867" t="str">
            <v>jazz</v>
          </cell>
        </row>
        <row r="868">
          <cell r="D868">
            <v>3500</v>
          </cell>
          <cell r="F868" t="str">
            <v>failed</v>
          </cell>
          <cell r="P868" t="str">
            <v>jazz</v>
          </cell>
        </row>
        <row r="869">
          <cell r="D869">
            <v>5000</v>
          </cell>
          <cell r="F869" t="str">
            <v>failed</v>
          </cell>
          <cell r="P869" t="str">
            <v>jazz</v>
          </cell>
        </row>
        <row r="870">
          <cell r="D870">
            <v>45000</v>
          </cell>
          <cell r="F870" t="str">
            <v>failed</v>
          </cell>
          <cell r="P870" t="str">
            <v>jazz</v>
          </cell>
        </row>
        <row r="871">
          <cell r="D871">
            <v>8800</v>
          </cell>
          <cell r="F871" t="str">
            <v>failed</v>
          </cell>
          <cell r="P871" t="str">
            <v>jazz</v>
          </cell>
        </row>
        <row r="872">
          <cell r="D872">
            <v>20000</v>
          </cell>
          <cell r="F872" t="str">
            <v>failed</v>
          </cell>
          <cell r="P872" t="str">
            <v>jazz</v>
          </cell>
        </row>
        <row r="873">
          <cell r="D873">
            <v>6000</v>
          </cell>
          <cell r="F873" t="str">
            <v>failed</v>
          </cell>
          <cell r="P873" t="str">
            <v>jazz</v>
          </cell>
        </row>
        <row r="874">
          <cell r="D874">
            <v>8000</v>
          </cell>
          <cell r="F874" t="str">
            <v>failed</v>
          </cell>
          <cell r="P874" t="str">
            <v>jazz</v>
          </cell>
        </row>
        <row r="875">
          <cell r="D875">
            <v>3500</v>
          </cell>
          <cell r="F875" t="str">
            <v>failed</v>
          </cell>
          <cell r="P875" t="str">
            <v>jazz</v>
          </cell>
        </row>
        <row r="876">
          <cell r="D876">
            <v>3000</v>
          </cell>
          <cell r="F876" t="str">
            <v>failed</v>
          </cell>
          <cell r="P876" t="str">
            <v>jazz</v>
          </cell>
        </row>
        <row r="877">
          <cell r="D877">
            <v>5000</v>
          </cell>
          <cell r="F877" t="str">
            <v>failed</v>
          </cell>
          <cell r="P877" t="str">
            <v>jazz</v>
          </cell>
        </row>
        <row r="878">
          <cell r="D878">
            <v>3152</v>
          </cell>
          <cell r="F878" t="str">
            <v>failed</v>
          </cell>
          <cell r="P878" t="str">
            <v>jazz</v>
          </cell>
        </row>
        <row r="879">
          <cell r="D879">
            <v>2000</v>
          </cell>
          <cell r="F879" t="str">
            <v>failed</v>
          </cell>
          <cell r="P879" t="str">
            <v>jazz</v>
          </cell>
        </row>
        <row r="880">
          <cell r="D880">
            <v>5000</v>
          </cell>
          <cell r="F880" t="str">
            <v>failed</v>
          </cell>
          <cell r="P880" t="str">
            <v>jazz</v>
          </cell>
        </row>
        <row r="881">
          <cell r="D881">
            <v>2100</v>
          </cell>
          <cell r="F881" t="str">
            <v>failed</v>
          </cell>
          <cell r="P881" t="str">
            <v>jazz</v>
          </cell>
        </row>
        <row r="882">
          <cell r="D882">
            <v>3780</v>
          </cell>
          <cell r="F882" t="str">
            <v>failed</v>
          </cell>
          <cell r="P882" t="str">
            <v>indie rock</v>
          </cell>
        </row>
        <row r="883">
          <cell r="D883">
            <v>3750</v>
          </cell>
          <cell r="F883" t="str">
            <v>failed</v>
          </cell>
          <cell r="P883" t="str">
            <v>indie rock</v>
          </cell>
        </row>
        <row r="884">
          <cell r="D884">
            <v>1500</v>
          </cell>
          <cell r="F884" t="str">
            <v>failed</v>
          </cell>
          <cell r="P884" t="str">
            <v>indie rock</v>
          </cell>
        </row>
        <row r="885">
          <cell r="D885">
            <v>5000</v>
          </cell>
          <cell r="F885" t="str">
            <v>failed</v>
          </cell>
          <cell r="P885" t="str">
            <v>indie rock</v>
          </cell>
        </row>
        <row r="886">
          <cell r="D886">
            <v>2000</v>
          </cell>
          <cell r="F886" t="str">
            <v>failed</v>
          </cell>
          <cell r="P886" t="str">
            <v>indie rock</v>
          </cell>
        </row>
        <row r="887">
          <cell r="D887">
            <v>1000</v>
          </cell>
          <cell r="F887" t="str">
            <v>failed</v>
          </cell>
          <cell r="P887" t="str">
            <v>indie rock</v>
          </cell>
        </row>
        <row r="888">
          <cell r="D888">
            <v>500</v>
          </cell>
          <cell r="F888" t="str">
            <v>failed</v>
          </cell>
          <cell r="P888" t="str">
            <v>indie rock</v>
          </cell>
        </row>
        <row r="889">
          <cell r="D889">
            <v>1000</v>
          </cell>
          <cell r="F889" t="str">
            <v>failed</v>
          </cell>
          <cell r="P889" t="str">
            <v>indie rock</v>
          </cell>
        </row>
        <row r="890">
          <cell r="D890">
            <v>1000</v>
          </cell>
          <cell r="F890" t="str">
            <v>failed</v>
          </cell>
          <cell r="P890" t="str">
            <v>indie rock</v>
          </cell>
        </row>
        <row r="891">
          <cell r="D891">
            <v>25000</v>
          </cell>
          <cell r="F891" t="str">
            <v>failed</v>
          </cell>
          <cell r="P891" t="str">
            <v>indie rock</v>
          </cell>
        </row>
        <row r="892">
          <cell r="D892">
            <v>3000</v>
          </cell>
          <cell r="F892" t="str">
            <v>failed</v>
          </cell>
          <cell r="P892" t="str">
            <v>indie rock</v>
          </cell>
        </row>
        <row r="893">
          <cell r="D893">
            <v>8000</v>
          </cell>
          <cell r="F893" t="str">
            <v>failed</v>
          </cell>
          <cell r="P893" t="str">
            <v>indie rock</v>
          </cell>
        </row>
        <row r="894">
          <cell r="D894">
            <v>6000</v>
          </cell>
          <cell r="F894" t="str">
            <v>failed</v>
          </cell>
          <cell r="P894" t="str">
            <v>indie rock</v>
          </cell>
        </row>
        <row r="895">
          <cell r="D895">
            <v>2000</v>
          </cell>
          <cell r="F895" t="str">
            <v>failed</v>
          </cell>
          <cell r="P895" t="str">
            <v>indie rock</v>
          </cell>
        </row>
        <row r="896">
          <cell r="D896">
            <v>20000</v>
          </cell>
          <cell r="F896" t="str">
            <v>failed</v>
          </cell>
          <cell r="P896" t="str">
            <v>indie rock</v>
          </cell>
        </row>
        <row r="897">
          <cell r="D897">
            <v>8000</v>
          </cell>
          <cell r="F897" t="str">
            <v>failed</v>
          </cell>
          <cell r="P897" t="str">
            <v>indie rock</v>
          </cell>
        </row>
        <row r="898">
          <cell r="D898">
            <v>8000</v>
          </cell>
          <cell r="F898" t="str">
            <v>failed</v>
          </cell>
          <cell r="P898" t="str">
            <v>indie rock</v>
          </cell>
        </row>
        <row r="899">
          <cell r="D899">
            <v>3000</v>
          </cell>
          <cell r="F899" t="str">
            <v>failed</v>
          </cell>
          <cell r="P899" t="str">
            <v>indie rock</v>
          </cell>
        </row>
        <row r="900">
          <cell r="D900">
            <v>2500</v>
          </cell>
          <cell r="F900" t="str">
            <v>failed</v>
          </cell>
          <cell r="P900" t="str">
            <v>indie rock</v>
          </cell>
        </row>
        <row r="901">
          <cell r="D901">
            <v>750</v>
          </cell>
          <cell r="F901" t="str">
            <v>failed</v>
          </cell>
          <cell r="P901" t="str">
            <v>indie rock</v>
          </cell>
        </row>
        <row r="902">
          <cell r="D902">
            <v>5000</v>
          </cell>
          <cell r="F902" t="str">
            <v>failed</v>
          </cell>
          <cell r="P902" t="str">
            <v>jazz</v>
          </cell>
        </row>
        <row r="903">
          <cell r="D903">
            <v>6500</v>
          </cell>
          <cell r="F903" t="str">
            <v>failed</v>
          </cell>
          <cell r="P903" t="str">
            <v>jazz</v>
          </cell>
        </row>
        <row r="904">
          <cell r="D904">
            <v>30000</v>
          </cell>
          <cell r="F904" t="str">
            <v>failed</v>
          </cell>
          <cell r="P904" t="str">
            <v>jazz</v>
          </cell>
        </row>
        <row r="905">
          <cell r="D905">
            <v>5000</v>
          </cell>
          <cell r="F905" t="str">
            <v>failed</v>
          </cell>
          <cell r="P905" t="str">
            <v>jazz</v>
          </cell>
        </row>
        <row r="906">
          <cell r="D906">
            <v>50000</v>
          </cell>
          <cell r="F906" t="str">
            <v>failed</v>
          </cell>
          <cell r="P906" t="str">
            <v>jazz</v>
          </cell>
        </row>
        <row r="907">
          <cell r="D907">
            <v>6500</v>
          </cell>
          <cell r="F907" t="str">
            <v>failed</v>
          </cell>
          <cell r="P907" t="str">
            <v>jazz</v>
          </cell>
        </row>
        <row r="908">
          <cell r="D908">
            <v>15000</v>
          </cell>
          <cell r="F908" t="str">
            <v>failed</v>
          </cell>
          <cell r="P908" t="str">
            <v>jazz</v>
          </cell>
        </row>
        <row r="909">
          <cell r="D909">
            <v>2900</v>
          </cell>
          <cell r="F909" t="str">
            <v>failed</v>
          </cell>
          <cell r="P909" t="str">
            <v>jazz</v>
          </cell>
        </row>
        <row r="910">
          <cell r="D910">
            <v>2500</v>
          </cell>
          <cell r="F910" t="str">
            <v>failed</v>
          </cell>
          <cell r="P910" t="str">
            <v>jazz</v>
          </cell>
        </row>
        <row r="911">
          <cell r="D911">
            <v>16000</v>
          </cell>
          <cell r="F911" t="str">
            <v>failed</v>
          </cell>
          <cell r="P911" t="str">
            <v>jazz</v>
          </cell>
        </row>
        <row r="912">
          <cell r="D912">
            <v>550</v>
          </cell>
          <cell r="F912" t="str">
            <v>failed</v>
          </cell>
          <cell r="P912" t="str">
            <v>jazz</v>
          </cell>
        </row>
        <row r="913">
          <cell r="D913">
            <v>100000</v>
          </cell>
          <cell r="F913" t="str">
            <v>failed</v>
          </cell>
          <cell r="P913" t="str">
            <v>jazz</v>
          </cell>
        </row>
        <row r="914">
          <cell r="D914">
            <v>3500</v>
          </cell>
          <cell r="F914" t="str">
            <v>failed</v>
          </cell>
          <cell r="P914" t="str">
            <v>jazz</v>
          </cell>
        </row>
        <row r="915">
          <cell r="D915">
            <v>30000</v>
          </cell>
          <cell r="F915" t="str">
            <v>failed</v>
          </cell>
          <cell r="P915" t="str">
            <v>jazz</v>
          </cell>
        </row>
        <row r="916">
          <cell r="D916">
            <v>1500</v>
          </cell>
          <cell r="F916" t="str">
            <v>failed</v>
          </cell>
          <cell r="P916" t="str">
            <v>jazz</v>
          </cell>
        </row>
        <row r="917">
          <cell r="D917">
            <v>6500</v>
          </cell>
          <cell r="F917" t="str">
            <v>failed</v>
          </cell>
          <cell r="P917" t="str">
            <v>jazz</v>
          </cell>
        </row>
        <row r="918">
          <cell r="D918">
            <v>3300</v>
          </cell>
          <cell r="F918" t="str">
            <v>failed</v>
          </cell>
          <cell r="P918" t="str">
            <v>jazz</v>
          </cell>
        </row>
        <row r="919">
          <cell r="D919">
            <v>5000</v>
          </cell>
          <cell r="F919" t="str">
            <v>failed</v>
          </cell>
          <cell r="P919" t="str">
            <v>jazz</v>
          </cell>
        </row>
        <row r="920">
          <cell r="D920">
            <v>3900</v>
          </cell>
          <cell r="F920" t="str">
            <v>failed</v>
          </cell>
          <cell r="P920" t="str">
            <v>jazz</v>
          </cell>
        </row>
        <row r="921">
          <cell r="D921">
            <v>20000</v>
          </cell>
          <cell r="F921" t="str">
            <v>failed</v>
          </cell>
          <cell r="P921" t="str">
            <v>jazz</v>
          </cell>
        </row>
        <row r="922">
          <cell r="D922">
            <v>5500</v>
          </cell>
          <cell r="F922" t="str">
            <v>failed</v>
          </cell>
          <cell r="P922" t="str">
            <v>jazz</v>
          </cell>
        </row>
        <row r="923">
          <cell r="D923">
            <v>15000</v>
          </cell>
          <cell r="F923" t="str">
            <v>failed</v>
          </cell>
          <cell r="P923" t="str">
            <v>jazz</v>
          </cell>
        </row>
        <row r="924">
          <cell r="D924">
            <v>27000</v>
          </cell>
          <cell r="F924" t="str">
            <v>failed</v>
          </cell>
          <cell r="P924" t="str">
            <v>jazz</v>
          </cell>
        </row>
        <row r="925">
          <cell r="D925">
            <v>15000</v>
          </cell>
          <cell r="F925" t="str">
            <v>failed</v>
          </cell>
          <cell r="P925" t="str">
            <v>jazz</v>
          </cell>
        </row>
        <row r="926">
          <cell r="D926">
            <v>3000</v>
          </cell>
          <cell r="F926" t="str">
            <v>failed</v>
          </cell>
          <cell r="P926" t="str">
            <v>jazz</v>
          </cell>
        </row>
        <row r="927">
          <cell r="D927">
            <v>6000</v>
          </cell>
          <cell r="F927" t="str">
            <v>failed</v>
          </cell>
          <cell r="P927" t="str">
            <v>jazz</v>
          </cell>
        </row>
        <row r="928">
          <cell r="D928">
            <v>7000</v>
          </cell>
          <cell r="F928" t="str">
            <v>failed</v>
          </cell>
          <cell r="P928" t="str">
            <v>jazz</v>
          </cell>
        </row>
        <row r="929">
          <cell r="D929">
            <v>20000</v>
          </cell>
          <cell r="F929" t="str">
            <v>failed</v>
          </cell>
          <cell r="P929" t="str">
            <v>jazz</v>
          </cell>
        </row>
        <row r="930">
          <cell r="D930">
            <v>14500</v>
          </cell>
          <cell r="F930" t="str">
            <v>failed</v>
          </cell>
          <cell r="P930" t="str">
            <v>jazz</v>
          </cell>
        </row>
        <row r="931">
          <cell r="D931">
            <v>500</v>
          </cell>
          <cell r="F931" t="str">
            <v>failed</v>
          </cell>
          <cell r="P931" t="str">
            <v>jazz</v>
          </cell>
        </row>
        <row r="932">
          <cell r="D932">
            <v>900</v>
          </cell>
          <cell r="F932" t="str">
            <v>failed</v>
          </cell>
          <cell r="P932" t="str">
            <v>jazz</v>
          </cell>
        </row>
        <row r="933">
          <cell r="D933">
            <v>2000</v>
          </cell>
          <cell r="F933" t="str">
            <v>failed</v>
          </cell>
          <cell r="P933" t="str">
            <v>jazz</v>
          </cell>
        </row>
        <row r="934">
          <cell r="D934">
            <v>9500</v>
          </cell>
          <cell r="F934" t="str">
            <v>failed</v>
          </cell>
          <cell r="P934" t="str">
            <v>jazz</v>
          </cell>
        </row>
        <row r="935">
          <cell r="D935">
            <v>2000</v>
          </cell>
          <cell r="F935" t="str">
            <v>failed</v>
          </cell>
          <cell r="P935" t="str">
            <v>jazz</v>
          </cell>
        </row>
        <row r="936">
          <cell r="D936">
            <v>5000</v>
          </cell>
          <cell r="F936" t="str">
            <v>failed</v>
          </cell>
          <cell r="P936" t="str">
            <v>jazz</v>
          </cell>
        </row>
        <row r="937">
          <cell r="D937">
            <v>3500</v>
          </cell>
          <cell r="F937" t="str">
            <v>failed</v>
          </cell>
          <cell r="P937" t="str">
            <v>jazz</v>
          </cell>
        </row>
        <row r="938">
          <cell r="D938">
            <v>1400</v>
          </cell>
          <cell r="F938" t="str">
            <v>failed</v>
          </cell>
          <cell r="P938" t="str">
            <v>jazz</v>
          </cell>
        </row>
        <row r="939">
          <cell r="D939">
            <v>3500</v>
          </cell>
          <cell r="F939" t="str">
            <v>failed</v>
          </cell>
          <cell r="P939" t="str">
            <v>jazz</v>
          </cell>
        </row>
        <row r="940">
          <cell r="D940">
            <v>7000</v>
          </cell>
          <cell r="F940" t="str">
            <v>failed</v>
          </cell>
          <cell r="P940" t="str">
            <v>jazz</v>
          </cell>
        </row>
        <row r="941">
          <cell r="D941">
            <v>2750</v>
          </cell>
          <cell r="F941" t="str">
            <v>failed</v>
          </cell>
          <cell r="P941" t="str">
            <v>jazz</v>
          </cell>
        </row>
        <row r="942">
          <cell r="D942">
            <v>9000</v>
          </cell>
          <cell r="F942" t="str">
            <v>failed</v>
          </cell>
          <cell r="P942" t="str">
            <v>wearables</v>
          </cell>
        </row>
        <row r="943">
          <cell r="D943">
            <v>50000</v>
          </cell>
          <cell r="F943" t="str">
            <v>failed</v>
          </cell>
          <cell r="P943" t="str">
            <v>wearables</v>
          </cell>
        </row>
        <row r="944">
          <cell r="D944">
            <v>7500</v>
          </cell>
          <cell r="F944" t="str">
            <v>failed</v>
          </cell>
          <cell r="P944" t="str">
            <v>wearables</v>
          </cell>
        </row>
        <row r="945">
          <cell r="D945">
            <v>3000</v>
          </cell>
          <cell r="F945" t="str">
            <v>failed</v>
          </cell>
          <cell r="P945" t="str">
            <v>wearables</v>
          </cell>
        </row>
        <row r="946">
          <cell r="D946">
            <v>50000</v>
          </cell>
          <cell r="F946" t="str">
            <v>failed</v>
          </cell>
          <cell r="P946" t="str">
            <v>wearables</v>
          </cell>
        </row>
        <row r="947">
          <cell r="D947">
            <v>100000</v>
          </cell>
          <cell r="F947" t="str">
            <v>failed</v>
          </cell>
          <cell r="P947" t="str">
            <v>wearables</v>
          </cell>
        </row>
        <row r="948">
          <cell r="D948">
            <v>15000</v>
          </cell>
          <cell r="F948" t="str">
            <v>failed</v>
          </cell>
          <cell r="P948" t="str">
            <v>wearables</v>
          </cell>
        </row>
        <row r="949">
          <cell r="D949">
            <v>850</v>
          </cell>
          <cell r="F949" t="str">
            <v>failed</v>
          </cell>
          <cell r="P949" t="str">
            <v>wearables</v>
          </cell>
        </row>
        <row r="950">
          <cell r="D950">
            <v>4000</v>
          </cell>
          <cell r="F950" t="str">
            <v>failed</v>
          </cell>
          <cell r="P950" t="str">
            <v>wearables</v>
          </cell>
        </row>
        <row r="951">
          <cell r="D951">
            <v>20000</v>
          </cell>
          <cell r="F951" t="str">
            <v>failed</v>
          </cell>
          <cell r="P951" t="str">
            <v>wearables</v>
          </cell>
        </row>
        <row r="952">
          <cell r="D952">
            <v>5000</v>
          </cell>
          <cell r="F952" t="str">
            <v>failed</v>
          </cell>
          <cell r="P952" t="str">
            <v>wearables</v>
          </cell>
        </row>
        <row r="953">
          <cell r="D953">
            <v>50000</v>
          </cell>
          <cell r="F953" t="str">
            <v>failed</v>
          </cell>
          <cell r="P953" t="str">
            <v>wearables</v>
          </cell>
        </row>
        <row r="954">
          <cell r="D954">
            <v>49000</v>
          </cell>
          <cell r="F954" t="str">
            <v>failed</v>
          </cell>
          <cell r="P954" t="str">
            <v>wearables</v>
          </cell>
        </row>
        <row r="955">
          <cell r="D955">
            <v>15000</v>
          </cell>
          <cell r="F955" t="str">
            <v>failed</v>
          </cell>
          <cell r="P955" t="str">
            <v>wearables</v>
          </cell>
        </row>
        <row r="956">
          <cell r="D956">
            <v>15000</v>
          </cell>
          <cell r="F956" t="str">
            <v>failed</v>
          </cell>
          <cell r="P956" t="str">
            <v>wearables</v>
          </cell>
        </row>
        <row r="957">
          <cell r="D957">
            <v>300000</v>
          </cell>
          <cell r="F957" t="str">
            <v>failed</v>
          </cell>
          <cell r="P957" t="str">
            <v>wearables</v>
          </cell>
        </row>
        <row r="958">
          <cell r="D958">
            <v>50000</v>
          </cell>
          <cell r="F958" t="str">
            <v>failed</v>
          </cell>
          <cell r="P958" t="str">
            <v>wearables</v>
          </cell>
        </row>
        <row r="959">
          <cell r="D959">
            <v>12000</v>
          </cell>
          <cell r="F959" t="str">
            <v>failed</v>
          </cell>
          <cell r="P959" t="str">
            <v>wearables</v>
          </cell>
        </row>
        <row r="960">
          <cell r="D960">
            <v>7777</v>
          </cell>
          <cell r="F960" t="str">
            <v>failed</v>
          </cell>
          <cell r="P960" t="str">
            <v>wearables</v>
          </cell>
        </row>
        <row r="961">
          <cell r="D961">
            <v>50000</v>
          </cell>
          <cell r="F961" t="str">
            <v>failed</v>
          </cell>
          <cell r="P961" t="str">
            <v>wearables</v>
          </cell>
        </row>
        <row r="962">
          <cell r="D962">
            <v>55650</v>
          </cell>
          <cell r="F962" t="str">
            <v>failed</v>
          </cell>
          <cell r="P962" t="str">
            <v>wearables</v>
          </cell>
        </row>
        <row r="963">
          <cell r="D963">
            <v>95000</v>
          </cell>
          <cell r="F963" t="str">
            <v>failed</v>
          </cell>
          <cell r="P963" t="str">
            <v>wearables</v>
          </cell>
        </row>
        <row r="964">
          <cell r="D964">
            <v>2500</v>
          </cell>
          <cell r="F964" t="str">
            <v>failed</v>
          </cell>
          <cell r="P964" t="str">
            <v>wearables</v>
          </cell>
        </row>
        <row r="965">
          <cell r="D965">
            <v>35000</v>
          </cell>
          <cell r="F965" t="str">
            <v>failed</v>
          </cell>
          <cell r="P965" t="str">
            <v>wearables</v>
          </cell>
        </row>
        <row r="966">
          <cell r="D966">
            <v>110000</v>
          </cell>
          <cell r="F966" t="str">
            <v>failed</v>
          </cell>
          <cell r="P966" t="str">
            <v>wearables</v>
          </cell>
        </row>
        <row r="967">
          <cell r="D967">
            <v>25000</v>
          </cell>
          <cell r="F967" t="str">
            <v>failed</v>
          </cell>
          <cell r="P967" t="str">
            <v>wearables</v>
          </cell>
        </row>
        <row r="968">
          <cell r="D968">
            <v>12000</v>
          </cell>
          <cell r="F968" t="str">
            <v>failed</v>
          </cell>
          <cell r="P968" t="str">
            <v>wearables</v>
          </cell>
        </row>
        <row r="969">
          <cell r="D969">
            <v>20000</v>
          </cell>
          <cell r="F969" t="str">
            <v>failed</v>
          </cell>
          <cell r="P969" t="str">
            <v>wearables</v>
          </cell>
        </row>
        <row r="970">
          <cell r="D970">
            <v>8000</v>
          </cell>
          <cell r="F970" t="str">
            <v>failed</v>
          </cell>
          <cell r="P970" t="str">
            <v>wearables</v>
          </cell>
        </row>
        <row r="971">
          <cell r="D971">
            <v>30000</v>
          </cell>
          <cell r="F971" t="str">
            <v>failed</v>
          </cell>
          <cell r="P971" t="str">
            <v>wearables</v>
          </cell>
        </row>
        <row r="972">
          <cell r="D972">
            <v>5000</v>
          </cell>
          <cell r="F972" t="str">
            <v>failed</v>
          </cell>
          <cell r="P972" t="str">
            <v>wearables</v>
          </cell>
        </row>
        <row r="973">
          <cell r="D973">
            <v>100000</v>
          </cell>
          <cell r="F973" t="str">
            <v>failed</v>
          </cell>
          <cell r="P973" t="str">
            <v>wearables</v>
          </cell>
        </row>
        <row r="974">
          <cell r="D974">
            <v>20000</v>
          </cell>
          <cell r="F974" t="str">
            <v>failed</v>
          </cell>
          <cell r="P974" t="str">
            <v>wearables</v>
          </cell>
        </row>
        <row r="975">
          <cell r="D975">
            <v>20000</v>
          </cell>
          <cell r="F975" t="str">
            <v>failed</v>
          </cell>
          <cell r="P975" t="str">
            <v>wearables</v>
          </cell>
        </row>
        <row r="976">
          <cell r="D976">
            <v>50000</v>
          </cell>
          <cell r="F976" t="str">
            <v>failed</v>
          </cell>
          <cell r="P976" t="str">
            <v>wearables</v>
          </cell>
        </row>
        <row r="977">
          <cell r="D977">
            <v>100000</v>
          </cell>
          <cell r="F977" t="str">
            <v>failed</v>
          </cell>
          <cell r="P977" t="str">
            <v>wearables</v>
          </cell>
        </row>
        <row r="978">
          <cell r="D978">
            <v>150000</v>
          </cell>
          <cell r="F978" t="str">
            <v>failed</v>
          </cell>
          <cell r="P978" t="str">
            <v>wearables</v>
          </cell>
        </row>
        <row r="979">
          <cell r="D979">
            <v>2700</v>
          </cell>
          <cell r="F979" t="str">
            <v>failed</v>
          </cell>
          <cell r="P979" t="str">
            <v>wearables</v>
          </cell>
        </row>
        <row r="980">
          <cell r="D980">
            <v>172889</v>
          </cell>
          <cell r="F980" t="str">
            <v>failed</v>
          </cell>
          <cell r="P980" t="str">
            <v>wearables</v>
          </cell>
        </row>
        <row r="981">
          <cell r="D981">
            <v>35000</v>
          </cell>
          <cell r="F981" t="str">
            <v>failed</v>
          </cell>
          <cell r="P981" t="str">
            <v>wearables</v>
          </cell>
        </row>
        <row r="982">
          <cell r="D982">
            <v>10000</v>
          </cell>
          <cell r="F982" t="str">
            <v>failed</v>
          </cell>
          <cell r="P982" t="str">
            <v>wearables</v>
          </cell>
        </row>
        <row r="983">
          <cell r="D983">
            <v>88888</v>
          </cell>
          <cell r="F983" t="str">
            <v>failed</v>
          </cell>
          <cell r="P983" t="str">
            <v>wearables</v>
          </cell>
        </row>
        <row r="984">
          <cell r="D984">
            <v>17500</v>
          </cell>
          <cell r="F984" t="str">
            <v>failed</v>
          </cell>
          <cell r="P984" t="str">
            <v>wearables</v>
          </cell>
        </row>
        <row r="985">
          <cell r="D985">
            <v>104219</v>
          </cell>
          <cell r="F985" t="str">
            <v>failed</v>
          </cell>
          <cell r="P985" t="str">
            <v>wearables</v>
          </cell>
        </row>
        <row r="986">
          <cell r="D986">
            <v>10000</v>
          </cell>
          <cell r="F986" t="str">
            <v>failed</v>
          </cell>
          <cell r="P986" t="str">
            <v>wearables</v>
          </cell>
        </row>
        <row r="987">
          <cell r="D987">
            <v>30000</v>
          </cell>
          <cell r="F987" t="str">
            <v>failed</v>
          </cell>
          <cell r="P987" t="str">
            <v>wearables</v>
          </cell>
        </row>
        <row r="988">
          <cell r="D988">
            <v>20000</v>
          </cell>
          <cell r="F988" t="str">
            <v>failed</v>
          </cell>
          <cell r="P988" t="str">
            <v>wearables</v>
          </cell>
        </row>
        <row r="989">
          <cell r="D989">
            <v>50000</v>
          </cell>
          <cell r="F989" t="str">
            <v>failed</v>
          </cell>
          <cell r="P989" t="str">
            <v>wearables</v>
          </cell>
        </row>
        <row r="990">
          <cell r="D990">
            <v>5000</v>
          </cell>
          <cell r="F990" t="str">
            <v>failed</v>
          </cell>
          <cell r="P990" t="str">
            <v>wearables</v>
          </cell>
        </row>
        <row r="991">
          <cell r="D991">
            <v>10000</v>
          </cell>
          <cell r="F991" t="str">
            <v>failed</v>
          </cell>
          <cell r="P991" t="str">
            <v>wearables</v>
          </cell>
        </row>
        <row r="992">
          <cell r="D992">
            <v>25000</v>
          </cell>
          <cell r="F992" t="str">
            <v>failed</v>
          </cell>
          <cell r="P992" t="str">
            <v>wearables</v>
          </cell>
        </row>
        <row r="993">
          <cell r="D993">
            <v>5000</v>
          </cell>
          <cell r="F993" t="str">
            <v>failed</v>
          </cell>
          <cell r="P993" t="str">
            <v>wearables</v>
          </cell>
        </row>
        <row r="994">
          <cell r="D994">
            <v>100000</v>
          </cell>
          <cell r="F994" t="str">
            <v>failed</v>
          </cell>
          <cell r="P994" t="str">
            <v>wearables</v>
          </cell>
        </row>
        <row r="995">
          <cell r="D995">
            <v>70000</v>
          </cell>
          <cell r="F995" t="str">
            <v>failed</v>
          </cell>
          <cell r="P995" t="str">
            <v>wearables</v>
          </cell>
        </row>
        <row r="996">
          <cell r="D996">
            <v>200000</v>
          </cell>
          <cell r="F996" t="str">
            <v>failed</v>
          </cell>
          <cell r="P996" t="str">
            <v>wearables</v>
          </cell>
        </row>
        <row r="997">
          <cell r="D997">
            <v>10000</v>
          </cell>
          <cell r="F997" t="str">
            <v>failed</v>
          </cell>
          <cell r="P997" t="str">
            <v>wearables</v>
          </cell>
        </row>
        <row r="998">
          <cell r="D998">
            <v>4000</v>
          </cell>
          <cell r="F998" t="str">
            <v>failed</v>
          </cell>
          <cell r="P998" t="str">
            <v>wearables</v>
          </cell>
        </row>
        <row r="999">
          <cell r="D999">
            <v>5000</v>
          </cell>
          <cell r="F999" t="str">
            <v>failed</v>
          </cell>
          <cell r="P999" t="str">
            <v>wearables</v>
          </cell>
        </row>
        <row r="1000">
          <cell r="D1000">
            <v>60000</v>
          </cell>
          <cell r="F1000" t="str">
            <v>failed</v>
          </cell>
          <cell r="P1000" t="str">
            <v>wearables</v>
          </cell>
        </row>
        <row r="1001">
          <cell r="D1001">
            <v>150000</v>
          </cell>
          <cell r="F1001" t="str">
            <v>failed</v>
          </cell>
          <cell r="P1001" t="str">
            <v>wearables</v>
          </cell>
        </row>
        <row r="1002">
          <cell r="D1002">
            <v>894700</v>
          </cell>
          <cell r="F1002" t="str">
            <v>canceled</v>
          </cell>
          <cell r="P1002" t="str">
            <v>wearables</v>
          </cell>
        </row>
        <row r="1003">
          <cell r="D1003">
            <v>5000</v>
          </cell>
          <cell r="F1003" t="str">
            <v>canceled</v>
          </cell>
          <cell r="P1003" t="str">
            <v>wearables</v>
          </cell>
        </row>
        <row r="1004">
          <cell r="D1004">
            <v>9999</v>
          </cell>
          <cell r="F1004" t="str">
            <v>canceled</v>
          </cell>
          <cell r="P1004" t="str">
            <v>wearables</v>
          </cell>
        </row>
        <row r="1005">
          <cell r="D1005">
            <v>20000</v>
          </cell>
          <cell r="F1005" t="str">
            <v>canceled</v>
          </cell>
          <cell r="P1005" t="str">
            <v>wearables</v>
          </cell>
        </row>
        <row r="1006">
          <cell r="D1006">
            <v>25000</v>
          </cell>
          <cell r="F1006" t="str">
            <v>canceled</v>
          </cell>
          <cell r="P1006" t="str">
            <v>wearables</v>
          </cell>
        </row>
        <row r="1007">
          <cell r="D1007">
            <v>200000</v>
          </cell>
          <cell r="F1007" t="str">
            <v>canceled</v>
          </cell>
          <cell r="P1007" t="str">
            <v>wearables</v>
          </cell>
        </row>
        <row r="1008">
          <cell r="D1008">
            <v>4000</v>
          </cell>
          <cell r="F1008" t="str">
            <v>canceled</v>
          </cell>
          <cell r="P1008" t="str">
            <v>wearables</v>
          </cell>
        </row>
        <row r="1009">
          <cell r="D1009">
            <v>30000</v>
          </cell>
          <cell r="F1009" t="str">
            <v>canceled</v>
          </cell>
          <cell r="P1009" t="str">
            <v>wearables</v>
          </cell>
        </row>
        <row r="1010">
          <cell r="D1010">
            <v>93500</v>
          </cell>
          <cell r="F1010" t="str">
            <v>canceled</v>
          </cell>
          <cell r="P1010" t="str">
            <v>wearables</v>
          </cell>
        </row>
        <row r="1011">
          <cell r="D1011">
            <v>50000</v>
          </cell>
          <cell r="F1011" t="str">
            <v>canceled</v>
          </cell>
          <cell r="P1011" t="str">
            <v>wearables</v>
          </cell>
        </row>
        <row r="1012">
          <cell r="D1012">
            <v>115250</v>
          </cell>
          <cell r="F1012" t="str">
            <v>canceled</v>
          </cell>
          <cell r="P1012" t="str">
            <v>wearables</v>
          </cell>
        </row>
        <row r="1013">
          <cell r="D1013">
            <v>20000</v>
          </cell>
          <cell r="F1013" t="str">
            <v>canceled</v>
          </cell>
          <cell r="P1013" t="str">
            <v>wearables</v>
          </cell>
        </row>
        <row r="1014">
          <cell r="D1014">
            <v>5000</v>
          </cell>
          <cell r="F1014" t="str">
            <v>canceled</v>
          </cell>
          <cell r="P1014" t="str">
            <v>wearables</v>
          </cell>
        </row>
        <row r="1015">
          <cell r="D1015">
            <v>25000</v>
          </cell>
          <cell r="F1015" t="str">
            <v>canceled</v>
          </cell>
          <cell r="P1015" t="str">
            <v>wearables</v>
          </cell>
        </row>
        <row r="1016">
          <cell r="D1016">
            <v>10000</v>
          </cell>
          <cell r="F1016" t="str">
            <v>canceled</v>
          </cell>
          <cell r="P1016" t="str">
            <v>wearables</v>
          </cell>
        </row>
        <row r="1017">
          <cell r="D1017">
            <v>9000</v>
          </cell>
          <cell r="F1017" t="str">
            <v>canceled</v>
          </cell>
          <cell r="P1017" t="str">
            <v>wearables</v>
          </cell>
        </row>
        <row r="1018">
          <cell r="D1018">
            <v>100000</v>
          </cell>
          <cell r="F1018" t="str">
            <v>canceled</v>
          </cell>
          <cell r="P1018" t="str">
            <v>wearables</v>
          </cell>
        </row>
        <row r="1019">
          <cell r="D1019">
            <v>250000</v>
          </cell>
          <cell r="F1019" t="str">
            <v>canceled</v>
          </cell>
          <cell r="P1019" t="str">
            <v>wearables</v>
          </cell>
        </row>
        <row r="1020">
          <cell r="D1020">
            <v>20000</v>
          </cell>
          <cell r="F1020" t="str">
            <v>canceled</v>
          </cell>
          <cell r="P1020" t="str">
            <v>wearables</v>
          </cell>
        </row>
        <row r="1021">
          <cell r="D1021">
            <v>45000</v>
          </cell>
          <cell r="F1021" t="str">
            <v>canceled</v>
          </cell>
          <cell r="P1021" t="str">
            <v>wearables</v>
          </cell>
        </row>
        <row r="1022">
          <cell r="D1022">
            <v>1550</v>
          </cell>
          <cell r="F1022" t="str">
            <v>successful</v>
          </cell>
          <cell r="P1022" t="str">
            <v>electronic music</v>
          </cell>
        </row>
        <row r="1023">
          <cell r="D1023">
            <v>3000</v>
          </cell>
          <cell r="F1023" t="str">
            <v>successful</v>
          </cell>
          <cell r="P1023" t="str">
            <v>electronic music</v>
          </cell>
        </row>
        <row r="1024">
          <cell r="D1024">
            <v>2000</v>
          </cell>
          <cell r="F1024" t="str">
            <v>successful</v>
          </cell>
          <cell r="P1024" t="str">
            <v>electronic music</v>
          </cell>
        </row>
        <row r="1025">
          <cell r="D1025">
            <v>2000</v>
          </cell>
          <cell r="F1025" t="str">
            <v>successful</v>
          </cell>
          <cell r="P1025" t="str">
            <v>electronic music</v>
          </cell>
        </row>
        <row r="1026">
          <cell r="D1026">
            <v>20000</v>
          </cell>
          <cell r="F1026" t="str">
            <v>successful</v>
          </cell>
          <cell r="P1026" t="str">
            <v>electronic music</v>
          </cell>
        </row>
        <row r="1027">
          <cell r="D1027">
            <v>70000</v>
          </cell>
          <cell r="F1027" t="str">
            <v>successful</v>
          </cell>
          <cell r="P1027" t="str">
            <v>electronic music</v>
          </cell>
        </row>
        <row r="1028">
          <cell r="D1028">
            <v>7000</v>
          </cell>
          <cell r="F1028" t="str">
            <v>successful</v>
          </cell>
          <cell r="P1028" t="str">
            <v>electronic music</v>
          </cell>
        </row>
        <row r="1029">
          <cell r="D1029">
            <v>7501</v>
          </cell>
          <cell r="F1029" t="str">
            <v>successful</v>
          </cell>
          <cell r="P1029" t="str">
            <v>electronic music</v>
          </cell>
        </row>
        <row r="1030">
          <cell r="D1030">
            <v>10000</v>
          </cell>
          <cell r="F1030" t="str">
            <v>successful</v>
          </cell>
          <cell r="P1030" t="str">
            <v>electronic music</v>
          </cell>
        </row>
        <row r="1031">
          <cell r="D1031">
            <v>10000</v>
          </cell>
          <cell r="F1031" t="str">
            <v>successful</v>
          </cell>
          <cell r="P1031" t="str">
            <v>electronic music</v>
          </cell>
        </row>
        <row r="1032">
          <cell r="D1032">
            <v>2000</v>
          </cell>
          <cell r="F1032" t="str">
            <v>successful</v>
          </cell>
          <cell r="P1032" t="str">
            <v>electronic music</v>
          </cell>
        </row>
        <row r="1033">
          <cell r="D1033">
            <v>10000</v>
          </cell>
          <cell r="F1033" t="str">
            <v>successful</v>
          </cell>
          <cell r="P1033" t="str">
            <v>electronic music</v>
          </cell>
        </row>
        <row r="1034">
          <cell r="D1034">
            <v>5400</v>
          </cell>
          <cell r="F1034" t="str">
            <v>successful</v>
          </cell>
          <cell r="P1034" t="str">
            <v>electronic music</v>
          </cell>
        </row>
        <row r="1035">
          <cell r="D1035">
            <v>1328</v>
          </cell>
          <cell r="F1035" t="str">
            <v>successful</v>
          </cell>
          <cell r="P1035" t="str">
            <v>electronic music</v>
          </cell>
        </row>
        <row r="1036">
          <cell r="D1036">
            <v>5000</v>
          </cell>
          <cell r="F1036" t="str">
            <v>successful</v>
          </cell>
          <cell r="P1036" t="str">
            <v>electronic music</v>
          </cell>
        </row>
        <row r="1037">
          <cell r="D1037">
            <v>4600</v>
          </cell>
          <cell r="F1037" t="str">
            <v>successful</v>
          </cell>
          <cell r="P1037" t="str">
            <v>electronic music</v>
          </cell>
        </row>
        <row r="1038">
          <cell r="D1038">
            <v>4500</v>
          </cell>
          <cell r="F1038" t="str">
            <v>successful</v>
          </cell>
          <cell r="P1038" t="str">
            <v>electronic music</v>
          </cell>
        </row>
        <row r="1039">
          <cell r="D1039">
            <v>1000</v>
          </cell>
          <cell r="F1039" t="str">
            <v>successful</v>
          </cell>
          <cell r="P1039" t="str">
            <v>electronic music</v>
          </cell>
        </row>
        <row r="1040">
          <cell r="D1040">
            <v>1500</v>
          </cell>
          <cell r="F1040" t="str">
            <v>successful</v>
          </cell>
          <cell r="P1040" t="str">
            <v>electronic music</v>
          </cell>
        </row>
        <row r="1041">
          <cell r="D1041">
            <v>500</v>
          </cell>
          <cell r="F1041" t="str">
            <v>successful</v>
          </cell>
          <cell r="P1041" t="str">
            <v>electronic music</v>
          </cell>
        </row>
        <row r="1042">
          <cell r="D1042">
            <v>85000</v>
          </cell>
          <cell r="F1042" t="str">
            <v>canceled</v>
          </cell>
          <cell r="P1042" t="str">
            <v>audio</v>
          </cell>
        </row>
        <row r="1043">
          <cell r="D1043">
            <v>50</v>
          </cell>
          <cell r="F1043" t="str">
            <v>canceled</v>
          </cell>
          <cell r="P1043" t="str">
            <v>audio</v>
          </cell>
        </row>
        <row r="1044">
          <cell r="D1044">
            <v>650</v>
          </cell>
          <cell r="F1044" t="str">
            <v>canceled</v>
          </cell>
          <cell r="P1044" t="str">
            <v>audio</v>
          </cell>
        </row>
        <row r="1045">
          <cell r="D1045">
            <v>100000</v>
          </cell>
          <cell r="F1045" t="str">
            <v>canceled</v>
          </cell>
          <cell r="P1045" t="str">
            <v>audio</v>
          </cell>
        </row>
        <row r="1046">
          <cell r="D1046">
            <v>7000</v>
          </cell>
          <cell r="F1046" t="str">
            <v>canceled</v>
          </cell>
          <cell r="P1046" t="str">
            <v>audio</v>
          </cell>
        </row>
        <row r="1047">
          <cell r="D1047">
            <v>10000</v>
          </cell>
          <cell r="F1047" t="str">
            <v>canceled</v>
          </cell>
          <cell r="P1047" t="str">
            <v>audio</v>
          </cell>
        </row>
        <row r="1048">
          <cell r="D1048">
            <v>3000</v>
          </cell>
          <cell r="F1048" t="str">
            <v>canceled</v>
          </cell>
          <cell r="P1048" t="str">
            <v>audio</v>
          </cell>
        </row>
        <row r="1049">
          <cell r="D1049">
            <v>2000</v>
          </cell>
          <cell r="F1049" t="str">
            <v>canceled</v>
          </cell>
          <cell r="P1049" t="str">
            <v>audio</v>
          </cell>
        </row>
        <row r="1050">
          <cell r="D1050">
            <v>15000</v>
          </cell>
          <cell r="F1050" t="str">
            <v>canceled</v>
          </cell>
          <cell r="P1050" t="str">
            <v>audio</v>
          </cell>
        </row>
        <row r="1051">
          <cell r="D1051">
            <v>12000</v>
          </cell>
          <cell r="F1051" t="str">
            <v>canceled</v>
          </cell>
          <cell r="P1051" t="str">
            <v>audio</v>
          </cell>
        </row>
        <row r="1052">
          <cell r="D1052">
            <v>2500</v>
          </cell>
          <cell r="F1052" t="str">
            <v>canceled</v>
          </cell>
          <cell r="P1052" t="str">
            <v>audio</v>
          </cell>
        </row>
        <row r="1053">
          <cell r="D1053">
            <v>500</v>
          </cell>
          <cell r="F1053" t="str">
            <v>canceled</v>
          </cell>
          <cell r="P1053" t="str">
            <v>audio</v>
          </cell>
        </row>
        <row r="1054">
          <cell r="D1054">
            <v>4336</v>
          </cell>
          <cell r="F1054" t="str">
            <v>canceled</v>
          </cell>
          <cell r="P1054" t="str">
            <v>audio</v>
          </cell>
        </row>
        <row r="1055">
          <cell r="D1055">
            <v>1500</v>
          </cell>
          <cell r="F1055" t="str">
            <v>canceled</v>
          </cell>
          <cell r="P1055" t="str">
            <v>audio</v>
          </cell>
        </row>
        <row r="1056">
          <cell r="D1056">
            <v>2500</v>
          </cell>
          <cell r="F1056" t="str">
            <v>canceled</v>
          </cell>
          <cell r="P1056" t="str">
            <v>audio</v>
          </cell>
        </row>
        <row r="1057">
          <cell r="D1057">
            <v>3500</v>
          </cell>
          <cell r="F1057" t="str">
            <v>canceled</v>
          </cell>
          <cell r="P1057" t="str">
            <v>audio</v>
          </cell>
        </row>
        <row r="1058">
          <cell r="D1058">
            <v>10000</v>
          </cell>
          <cell r="F1058" t="str">
            <v>canceled</v>
          </cell>
          <cell r="P1058" t="str">
            <v>audio</v>
          </cell>
        </row>
        <row r="1059">
          <cell r="D1059">
            <v>10000</v>
          </cell>
          <cell r="F1059" t="str">
            <v>canceled</v>
          </cell>
          <cell r="P1059" t="str">
            <v>audio</v>
          </cell>
        </row>
        <row r="1060">
          <cell r="D1060">
            <v>40000</v>
          </cell>
          <cell r="F1060" t="str">
            <v>canceled</v>
          </cell>
          <cell r="P1060" t="str">
            <v>audio</v>
          </cell>
        </row>
        <row r="1061">
          <cell r="D1061">
            <v>1100</v>
          </cell>
          <cell r="F1061" t="str">
            <v>canceled</v>
          </cell>
          <cell r="P1061" t="str">
            <v>audio</v>
          </cell>
        </row>
        <row r="1062">
          <cell r="D1062">
            <v>5000</v>
          </cell>
          <cell r="F1062" t="str">
            <v>canceled</v>
          </cell>
          <cell r="P1062" t="str">
            <v>audio</v>
          </cell>
        </row>
        <row r="1063">
          <cell r="D1063">
            <v>4000</v>
          </cell>
          <cell r="F1063" t="str">
            <v>canceled</v>
          </cell>
          <cell r="P1063" t="str">
            <v>audio</v>
          </cell>
        </row>
        <row r="1064">
          <cell r="D1064">
            <v>199</v>
          </cell>
          <cell r="F1064" t="str">
            <v>canceled</v>
          </cell>
          <cell r="P1064" t="str">
            <v>audio</v>
          </cell>
        </row>
        <row r="1065">
          <cell r="D1065">
            <v>1000</v>
          </cell>
          <cell r="F1065" t="str">
            <v>canceled</v>
          </cell>
          <cell r="P1065" t="str">
            <v>audio</v>
          </cell>
        </row>
        <row r="1066">
          <cell r="D1066">
            <v>90000</v>
          </cell>
          <cell r="F1066" t="str">
            <v>failed</v>
          </cell>
          <cell r="P1066" t="str">
            <v>video games</v>
          </cell>
        </row>
        <row r="1067">
          <cell r="D1067">
            <v>3000</v>
          </cell>
          <cell r="F1067" t="str">
            <v>failed</v>
          </cell>
          <cell r="P1067" t="str">
            <v>video games</v>
          </cell>
        </row>
        <row r="1068">
          <cell r="D1068">
            <v>150000</v>
          </cell>
          <cell r="F1068" t="str">
            <v>failed</v>
          </cell>
          <cell r="P1068" t="str">
            <v>video games</v>
          </cell>
        </row>
        <row r="1069">
          <cell r="D1069">
            <v>500</v>
          </cell>
          <cell r="F1069" t="str">
            <v>failed</v>
          </cell>
          <cell r="P1069" t="str">
            <v>video games</v>
          </cell>
        </row>
        <row r="1070">
          <cell r="D1070">
            <v>30000</v>
          </cell>
          <cell r="F1070" t="str">
            <v>failed</v>
          </cell>
          <cell r="P1070" t="str">
            <v>video games</v>
          </cell>
        </row>
        <row r="1071">
          <cell r="D1071">
            <v>2200</v>
          </cell>
          <cell r="F1071" t="str">
            <v>failed</v>
          </cell>
          <cell r="P1071" t="str">
            <v>video games</v>
          </cell>
        </row>
        <row r="1072">
          <cell r="D1072">
            <v>10000</v>
          </cell>
          <cell r="F1072" t="str">
            <v>failed</v>
          </cell>
          <cell r="P1072" t="str">
            <v>video games</v>
          </cell>
        </row>
        <row r="1073">
          <cell r="D1073">
            <v>100</v>
          </cell>
          <cell r="F1073" t="str">
            <v>failed</v>
          </cell>
          <cell r="P1073" t="str">
            <v>video games</v>
          </cell>
        </row>
        <row r="1074">
          <cell r="D1074">
            <v>75000</v>
          </cell>
          <cell r="F1074" t="str">
            <v>failed</v>
          </cell>
          <cell r="P1074" t="str">
            <v>video games</v>
          </cell>
        </row>
        <row r="1075">
          <cell r="D1075">
            <v>750</v>
          </cell>
          <cell r="F1075" t="str">
            <v>failed</v>
          </cell>
          <cell r="P1075" t="str">
            <v>video games</v>
          </cell>
        </row>
        <row r="1076">
          <cell r="D1076">
            <v>54000</v>
          </cell>
          <cell r="F1076" t="str">
            <v>failed</v>
          </cell>
          <cell r="P1076" t="str">
            <v>video games</v>
          </cell>
        </row>
        <row r="1077">
          <cell r="D1077">
            <v>1000</v>
          </cell>
          <cell r="F1077" t="str">
            <v>failed</v>
          </cell>
          <cell r="P1077" t="str">
            <v>video games</v>
          </cell>
        </row>
        <row r="1078">
          <cell r="D1078">
            <v>75000</v>
          </cell>
          <cell r="F1078" t="str">
            <v>failed</v>
          </cell>
          <cell r="P1078" t="str">
            <v>video games</v>
          </cell>
        </row>
        <row r="1079">
          <cell r="D1079">
            <v>25000</v>
          </cell>
          <cell r="F1079" t="str">
            <v>failed</v>
          </cell>
          <cell r="P1079" t="str">
            <v>video games</v>
          </cell>
        </row>
        <row r="1080">
          <cell r="D1080">
            <v>600</v>
          </cell>
          <cell r="F1080" t="str">
            <v>failed</v>
          </cell>
          <cell r="P1080" t="str">
            <v>video games</v>
          </cell>
        </row>
        <row r="1081">
          <cell r="D1081">
            <v>26000</v>
          </cell>
          <cell r="F1081" t="str">
            <v>failed</v>
          </cell>
          <cell r="P1081" t="str">
            <v>video games</v>
          </cell>
        </row>
        <row r="1082">
          <cell r="D1082">
            <v>20000</v>
          </cell>
          <cell r="F1082" t="str">
            <v>failed</v>
          </cell>
          <cell r="P1082" t="str">
            <v>video games</v>
          </cell>
        </row>
        <row r="1083">
          <cell r="D1083">
            <v>68000</v>
          </cell>
          <cell r="F1083" t="str">
            <v>failed</v>
          </cell>
          <cell r="P1083" t="str">
            <v>video games</v>
          </cell>
        </row>
        <row r="1084">
          <cell r="D1084">
            <v>10000</v>
          </cell>
          <cell r="F1084" t="str">
            <v>failed</v>
          </cell>
          <cell r="P1084" t="str">
            <v>video games</v>
          </cell>
        </row>
        <row r="1085">
          <cell r="D1085">
            <v>50000</v>
          </cell>
          <cell r="F1085" t="str">
            <v>failed</v>
          </cell>
          <cell r="P1085" t="str">
            <v>video games</v>
          </cell>
        </row>
        <row r="1086">
          <cell r="D1086">
            <v>550</v>
          </cell>
          <cell r="F1086" t="str">
            <v>failed</v>
          </cell>
          <cell r="P1086" t="str">
            <v>video games</v>
          </cell>
        </row>
        <row r="1087">
          <cell r="D1087">
            <v>30000</v>
          </cell>
          <cell r="F1087" t="str">
            <v>failed</v>
          </cell>
          <cell r="P1087" t="str">
            <v>video games</v>
          </cell>
        </row>
        <row r="1088">
          <cell r="D1088">
            <v>18000</v>
          </cell>
          <cell r="F1088" t="str">
            <v>failed</v>
          </cell>
          <cell r="P1088" t="str">
            <v>video games</v>
          </cell>
        </row>
        <row r="1089">
          <cell r="D1089">
            <v>1100</v>
          </cell>
          <cell r="F1089" t="str">
            <v>failed</v>
          </cell>
          <cell r="P1089" t="str">
            <v>video games</v>
          </cell>
        </row>
        <row r="1090">
          <cell r="D1090">
            <v>45000</v>
          </cell>
          <cell r="F1090" t="str">
            <v>failed</v>
          </cell>
          <cell r="P1090" t="str">
            <v>video games</v>
          </cell>
        </row>
        <row r="1091">
          <cell r="D1091">
            <v>15000</v>
          </cell>
          <cell r="F1091" t="str">
            <v>failed</v>
          </cell>
          <cell r="P1091" t="str">
            <v>video games</v>
          </cell>
        </row>
        <row r="1092">
          <cell r="D1092">
            <v>12999</v>
          </cell>
          <cell r="F1092" t="str">
            <v>failed</v>
          </cell>
          <cell r="P1092" t="str">
            <v>video games</v>
          </cell>
        </row>
        <row r="1093">
          <cell r="D1093">
            <v>200</v>
          </cell>
          <cell r="F1093" t="str">
            <v>failed</v>
          </cell>
          <cell r="P1093" t="str">
            <v>video games</v>
          </cell>
        </row>
        <row r="1094">
          <cell r="D1094">
            <v>2000</v>
          </cell>
          <cell r="F1094" t="str">
            <v>failed</v>
          </cell>
          <cell r="P1094" t="str">
            <v>video games</v>
          </cell>
        </row>
        <row r="1095">
          <cell r="D1095">
            <v>300</v>
          </cell>
          <cell r="F1095" t="str">
            <v>failed</v>
          </cell>
          <cell r="P1095" t="str">
            <v>video games</v>
          </cell>
        </row>
        <row r="1096">
          <cell r="D1096">
            <v>18000</v>
          </cell>
          <cell r="F1096" t="str">
            <v>failed</v>
          </cell>
          <cell r="P1096" t="str">
            <v>video games</v>
          </cell>
        </row>
        <row r="1097">
          <cell r="D1097">
            <v>500000</v>
          </cell>
          <cell r="F1097" t="str">
            <v>failed</v>
          </cell>
          <cell r="P1097" t="str">
            <v>video games</v>
          </cell>
        </row>
        <row r="1098">
          <cell r="D1098">
            <v>12000</v>
          </cell>
          <cell r="F1098" t="str">
            <v>failed</v>
          </cell>
          <cell r="P1098" t="str">
            <v>video games</v>
          </cell>
        </row>
        <row r="1099">
          <cell r="D1099">
            <v>100000</v>
          </cell>
          <cell r="F1099" t="str">
            <v>failed</v>
          </cell>
          <cell r="P1099" t="str">
            <v>video games</v>
          </cell>
        </row>
        <row r="1100">
          <cell r="D1100">
            <v>25000</v>
          </cell>
          <cell r="F1100" t="str">
            <v>failed</v>
          </cell>
          <cell r="P1100" t="str">
            <v>video games</v>
          </cell>
        </row>
        <row r="1101">
          <cell r="D1101">
            <v>5000</v>
          </cell>
          <cell r="F1101" t="str">
            <v>failed</v>
          </cell>
          <cell r="P1101" t="str">
            <v>video games</v>
          </cell>
        </row>
        <row r="1102">
          <cell r="D1102">
            <v>4000</v>
          </cell>
          <cell r="F1102" t="str">
            <v>failed</v>
          </cell>
          <cell r="P1102" t="str">
            <v>video games</v>
          </cell>
        </row>
        <row r="1103">
          <cell r="D1103">
            <v>100000</v>
          </cell>
          <cell r="F1103" t="str">
            <v>failed</v>
          </cell>
          <cell r="P1103" t="str">
            <v>video games</v>
          </cell>
        </row>
        <row r="1104">
          <cell r="D1104">
            <v>8000</v>
          </cell>
          <cell r="F1104" t="str">
            <v>failed</v>
          </cell>
          <cell r="P1104" t="str">
            <v>video games</v>
          </cell>
        </row>
        <row r="1105">
          <cell r="D1105">
            <v>15000</v>
          </cell>
          <cell r="F1105" t="str">
            <v>failed</v>
          </cell>
          <cell r="P1105" t="str">
            <v>video games</v>
          </cell>
        </row>
        <row r="1106">
          <cell r="D1106">
            <v>60000</v>
          </cell>
          <cell r="F1106" t="str">
            <v>failed</v>
          </cell>
          <cell r="P1106" t="str">
            <v>video games</v>
          </cell>
        </row>
        <row r="1107">
          <cell r="D1107">
            <v>900000</v>
          </cell>
          <cell r="F1107" t="str">
            <v>failed</v>
          </cell>
          <cell r="P1107" t="str">
            <v>video games</v>
          </cell>
        </row>
        <row r="1108">
          <cell r="D1108">
            <v>400</v>
          </cell>
          <cell r="F1108" t="str">
            <v>failed</v>
          </cell>
          <cell r="P1108" t="str">
            <v>video games</v>
          </cell>
        </row>
        <row r="1109">
          <cell r="D1109">
            <v>10000</v>
          </cell>
          <cell r="F1109" t="str">
            <v>failed</v>
          </cell>
          <cell r="P1109" t="str">
            <v>video games</v>
          </cell>
        </row>
        <row r="1110">
          <cell r="D1110">
            <v>25000</v>
          </cell>
          <cell r="F1110" t="str">
            <v>failed</v>
          </cell>
          <cell r="P1110" t="str">
            <v>video games</v>
          </cell>
        </row>
        <row r="1111">
          <cell r="D1111">
            <v>10000</v>
          </cell>
          <cell r="F1111" t="str">
            <v>failed</v>
          </cell>
          <cell r="P1111" t="str">
            <v>video games</v>
          </cell>
        </row>
        <row r="1112">
          <cell r="D1112">
            <v>50000</v>
          </cell>
          <cell r="F1112" t="str">
            <v>failed</v>
          </cell>
          <cell r="P1112" t="str">
            <v>video games</v>
          </cell>
        </row>
        <row r="1113">
          <cell r="D1113">
            <v>2500</v>
          </cell>
          <cell r="F1113" t="str">
            <v>failed</v>
          </cell>
          <cell r="P1113" t="str">
            <v>video games</v>
          </cell>
        </row>
        <row r="1114">
          <cell r="D1114">
            <v>88000</v>
          </cell>
          <cell r="F1114" t="str">
            <v>failed</v>
          </cell>
          <cell r="P1114" t="str">
            <v>video games</v>
          </cell>
        </row>
        <row r="1115">
          <cell r="D1115">
            <v>1000</v>
          </cell>
          <cell r="F1115" t="str">
            <v>failed</v>
          </cell>
          <cell r="P1115" t="str">
            <v>video games</v>
          </cell>
        </row>
        <row r="1116">
          <cell r="D1116">
            <v>6000</v>
          </cell>
          <cell r="F1116" t="str">
            <v>failed</v>
          </cell>
          <cell r="P1116" t="str">
            <v>video games</v>
          </cell>
        </row>
        <row r="1117">
          <cell r="D1117">
            <v>40000</v>
          </cell>
          <cell r="F1117" t="str">
            <v>failed</v>
          </cell>
          <cell r="P1117" t="str">
            <v>video games</v>
          </cell>
        </row>
        <row r="1118">
          <cell r="D1118">
            <v>500000</v>
          </cell>
          <cell r="F1118" t="str">
            <v>failed</v>
          </cell>
          <cell r="P1118" t="str">
            <v>video games</v>
          </cell>
        </row>
        <row r="1119">
          <cell r="D1119">
            <v>1000</v>
          </cell>
          <cell r="F1119" t="str">
            <v>failed</v>
          </cell>
          <cell r="P1119" t="str">
            <v>video games</v>
          </cell>
        </row>
        <row r="1120">
          <cell r="D1120">
            <v>4500</v>
          </cell>
          <cell r="F1120" t="str">
            <v>failed</v>
          </cell>
          <cell r="P1120" t="str">
            <v>video games</v>
          </cell>
        </row>
        <row r="1121">
          <cell r="D1121">
            <v>2100</v>
          </cell>
          <cell r="F1121" t="str">
            <v>failed</v>
          </cell>
          <cell r="P1121" t="str">
            <v>video games</v>
          </cell>
        </row>
        <row r="1122">
          <cell r="D1122">
            <v>25000</v>
          </cell>
          <cell r="F1122" t="str">
            <v>failed</v>
          </cell>
          <cell r="P1122" t="str">
            <v>video games</v>
          </cell>
        </row>
        <row r="1123">
          <cell r="D1123">
            <v>250000</v>
          </cell>
          <cell r="F1123" t="str">
            <v>failed</v>
          </cell>
          <cell r="P1123" t="str">
            <v>video games</v>
          </cell>
        </row>
        <row r="1124">
          <cell r="D1124">
            <v>3200</v>
          </cell>
          <cell r="F1124" t="str">
            <v>failed</v>
          </cell>
          <cell r="P1124" t="str">
            <v>video games</v>
          </cell>
        </row>
        <row r="1125">
          <cell r="D1125">
            <v>5000</v>
          </cell>
          <cell r="F1125" t="str">
            <v>failed</v>
          </cell>
          <cell r="P1125" t="str">
            <v>video games</v>
          </cell>
        </row>
        <row r="1126">
          <cell r="D1126">
            <v>90000</v>
          </cell>
          <cell r="F1126" t="str">
            <v>failed</v>
          </cell>
          <cell r="P1126" t="str">
            <v>mobile games</v>
          </cell>
        </row>
        <row r="1127">
          <cell r="D1127">
            <v>3000</v>
          </cell>
          <cell r="F1127" t="str">
            <v>failed</v>
          </cell>
          <cell r="P1127" t="str">
            <v>mobile games</v>
          </cell>
        </row>
        <row r="1128">
          <cell r="D1128">
            <v>2000</v>
          </cell>
          <cell r="F1128" t="str">
            <v>failed</v>
          </cell>
          <cell r="P1128" t="str">
            <v>mobile games</v>
          </cell>
        </row>
        <row r="1129">
          <cell r="D1129">
            <v>35000</v>
          </cell>
          <cell r="F1129" t="str">
            <v>failed</v>
          </cell>
          <cell r="P1129" t="str">
            <v>mobile games</v>
          </cell>
        </row>
        <row r="1130">
          <cell r="D1130">
            <v>1000</v>
          </cell>
          <cell r="F1130" t="str">
            <v>failed</v>
          </cell>
          <cell r="P1130" t="str">
            <v>mobile games</v>
          </cell>
        </row>
        <row r="1131">
          <cell r="D1131">
            <v>20000</v>
          </cell>
          <cell r="F1131" t="str">
            <v>failed</v>
          </cell>
          <cell r="P1131" t="str">
            <v>mobile games</v>
          </cell>
        </row>
        <row r="1132">
          <cell r="D1132">
            <v>5000</v>
          </cell>
          <cell r="F1132" t="str">
            <v>failed</v>
          </cell>
          <cell r="P1132" t="str">
            <v>mobile games</v>
          </cell>
        </row>
        <row r="1133">
          <cell r="D1133">
            <v>40000</v>
          </cell>
          <cell r="F1133" t="str">
            <v>failed</v>
          </cell>
          <cell r="P1133" t="str">
            <v>mobile games</v>
          </cell>
        </row>
        <row r="1134">
          <cell r="D1134">
            <v>10000</v>
          </cell>
          <cell r="F1134" t="str">
            <v>failed</v>
          </cell>
          <cell r="P1134" t="str">
            <v>mobile games</v>
          </cell>
        </row>
        <row r="1135">
          <cell r="D1135">
            <v>3000</v>
          </cell>
          <cell r="F1135" t="str">
            <v>failed</v>
          </cell>
          <cell r="P1135" t="str">
            <v>mobile games</v>
          </cell>
        </row>
        <row r="1136">
          <cell r="D1136">
            <v>25000</v>
          </cell>
          <cell r="F1136" t="str">
            <v>failed</v>
          </cell>
          <cell r="P1136" t="str">
            <v>mobile games</v>
          </cell>
        </row>
        <row r="1137">
          <cell r="D1137">
            <v>1000</v>
          </cell>
          <cell r="F1137" t="str">
            <v>failed</v>
          </cell>
          <cell r="P1137" t="str">
            <v>mobile games</v>
          </cell>
        </row>
        <row r="1138">
          <cell r="D1138">
            <v>4190</v>
          </cell>
          <cell r="F1138" t="str">
            <v>failed</v>
          </cell>
          <cell r="P1138" t="str">
            <v>mobile games</v>
          </cell>
        </row>
        <row r="1139">
          <cell r="D1139">
            <v>25000</v>
          </cell>
          <cell r="F1139" t="str">
            <v>failed</v>
          </cell>
          <cell r="P1139" t="str">
            <v>mobile games</v>
          </cell>
        </row>
        <row r="1140">
          <cell r="D1140">
            <v>35000</v>
          </cell>
          <cell r="F1140" t="str">
            <v>failed</v>
          </cell>
          <cell r="P1140" t="str">
            <v>mobile games</v>
          </cell>
        </row>
        <row r="1141">
          <cell r="D1141">
            <v>8000</v>
          </cell>
          <cell r="F1141" t="str">
            <v>failed</v>
          </cell>
          <cell r="P1141" t="str">
            <v>mobile games</v>
          </cell>
        </row>
        <row r="1142">
          <cell r="D1142">
            <v>5000</v>
          </cell>
          <cell r="F1142" t="str">
            <v>failed</v>
          </cell>
          <cell r="P1142" t="str">
            <v>mobile games</v>
          </cell>
        </row>
        <row r="1143">
          <cell r="D1143">
            <v>500</v>
          </cell>
          <cell r="F1143" t="str">
            <v>failed</v>
          </cell>
          <cell r="P1143" t="str">
            <v>mobile games</v>
          </cell>
        </row>
        <row r="1144">
          <cell r="D1144">
            <v>4000</v>
          </cell>
          <cell r="F1144" t="str">
            <v>failed</v>
          </cell>
          <cell r="P1144" t="str">
            <v>mobile games</v>
          </cell>
        </row>
        <row r="1145">
          <cell r="D1145">
            <v>45000</v>
          </cell>
          <cell r="F1145" t="str">
            <v>failed</v>
          </cell>
          <cell r="P1145" t="str">
            <v>mobile games</v>
          </cell>
        </row>
        <row r="1146">
          <cell r="D1146">
            <v>9300</v>
          </cell>
          <cell r="F1146" t="str">
            <v>failed</v>
          </cell>
          <cell r="P1146" t="str">
            <v>food trucks</v>
          </cell>
        </row>
        <row r="1147">
          <cell r="D1147">
            <v>80000</v>
          </cell>
          <cell r="F1147" t="str">
            <v>failed</v>
          </cell>
          <cell r="P1147" t="str">
            <v>food trucks</v>
          </cell>
        </row>
        <row r="1148">
          <cell r="D1148">
            <v>6000</v>
          </cell>
          <cell r="F1148" t="str">
            <v>failed</v>
          </cell>
          <cell r="P1148" t="str">
            <v>food trucks</v>
          </cell>
        </row>
        <row r="1149">
          <cell r="D1149">
            <v>25000</v>
          </cell>
          <cell r="F1149" t="str">
            <v>failed</v>
          </cell>
          <cell r="P1149" t="str">
            <v>food trucks</v>
          </cell>
        </row>
        <row r="1150">
          <cell r="D1150">
            <v>15000</v>
          </cell>
          <cell r="F1150" t="str">
            <v>failed</v>
          </cell>
          <cell r="P1150" t="str">
            <v>food trucks</v>
          </cell>
        </row>
        <row r="1151">
          <cell r="D1151">
            <v>50000</v>
          </cell>
          <cell r="F1151" t="str">
            <v>failed</v>
          </cell>
          <cell r="P1151" t="str">
            <v>food trucks</v>
          </cell>
        </row>
        <row r="1152">
          <cell r="D1152">
            <v>2500</v>
          </cell>
          <cell r="F1152" t="str">
            <v>failed</v>
          </cell>
          <cell r="P1152" t="str">
            <v>food trucks</v>
          </cell>
        </row>
        <row r="1153">
          <cell r="D1153">
            <v>25000</v>
          </cell>
          <cell r="F1153" t="str">
            <v>failed</v>
          </cell>
          <cell r="P1153" t="str">
            <v>food trucks</v>
          </cell>
        </row>
        <row r="1154">
          <cell r="D1154">
            <v>16000</v>
          </cell>
          <cell r="F1154" t="str">
            <v>failed</v>
          </cell>
          <cell r="P1154" t="str">
            <v>food trucks</v>
          </cell>
        </row>
        <row r="1155">
          <cell r="D1155">
            <v>8000</v>
          </cell>
          <cell r="F1155" t="str">
            <v>failed</v>
          </cell>
          <cell r="P1155" t="str">
            <v>food trucks</v>
          </cell>
        </row>
        <row r="1156">
          <cell r="D1156">
            <v>5000</v>
          </cell>
          <cell r="F1156" t="str">
            <v>failed</v>
          </cell>
          <cell r="P1156" t="str">
            <v>food trucks</v>
          </cell>
        </row>
        <row r="1157">
          <cell r="D1157">
            <v>25000</v>
          </cell>
          <cell r="F1157" t="str">
            <v>failed</v>
          </cell>
          <cell r="P1157" t="str">
            <v>food trucks</v>
          </cell>
        </row>
        <row r="1158">
          <cell r="D1158">
            <v>6500</v>
          </cell>
          <cell r="F1158" t="str">
            <v>failed</v>
          </cell>
          <cell r="P1158" t="str">
            <v>food trucks</v>
          </cell>
        </row>
        <row r="1159">
          <cell r="D1159">
            <v>10000</v>
          </cell>
          <cell r="F1159" t="str">
            <v>failed</v>
          </cell>
          <cell r="P1159" t="str">
            <v>food trucks</v>
          </cell>
        </row>
        <row r="1160">
          <cell r="D1160">
            <v>7500</v>
          </cell>
          <cell r="F1160" t="str">
            <v>failed</v>
          </cell>
          <cell r="P1160" t="str">
            <v>food trucks</v>
          </cell>
        </row>
        <row r="1161">
          <cell r="D1161">
            <v>6750</v>
          </cell>
          <cell r="F1161" t="str">
            <v>failed</v>
          </cell>
          <cell r="P1161" t="str">
            <v>food trucks</v>
          </cell>
        </row>
        <row r="1162">
          <cell r="D1162">
            <v>30000</v>
          </cell>
          <cell r="F1162" t="str">
            <v>failed</v>
          </cell>
          <cell r="P1162" t="str">
            <v>food trucks</v>
          </cell>
        </row>
        <row r="1163">
          <cell r="D1163">
            <v>18000</v>
          </cell>
          <cell r="F1163" t="str">
            <v>failed</v>
          </cell>
          <cell r="P1163" t="str">
            <v>food trucks</v>
          </cell>
        </row>
        <row r="1164">
          <cell r="D1164">
            <v>60000</v>
          </cell>
          <cell r="F1164" t="str">
            <v>failed</v>
          </cell>
          <cell r="P1164" t="str">
            <v>food trucks</v>
          </cell>
        </row>
        <row r="1165">
          <cell r="D1165">
            <v>5200</v>
          </cell>
          <cell r="F1165" t="str">
            <v>failed</v>
          </cell>
          <cell r="P1165" t="str">
            <v>food trucks</v>
          </cell>
        </row>
        <row r="1166">
          <cell r="D1166">
            <v>10000</v>
          </cell>
          <cell r="F1166" t="str">
            <v>failed</v>
          </cell>
          <cell r="P1166" t="str">
            <v>food trucks</v>
          </cell>
        </row>
        <row r="1167">
          <cell r="D1167">
            <v>10000</v>
          </cell>
          <cell r="F1167" t="str">
            <v>failed</v>
          </cell>
          <cell r="P1167" t="str">
            <v>food trucks</v>
          </cell>
        </row>
        <row r="1168">
          <cell r="D1168">
            <v>15000</v>
          </cell>
          <cell r="F1168" t="str">
            <v>failed</v>
          </cell>
          <cell r="P1168" t="str">
            <v>food trucks</v>
          </cell>
        </row>
        <row r="1169">
          <cell r="D1169">
            <v>60000</v>
          </cell>
          <cell r="F1169" t="str">
            <v>failed</v>
          </cell>
          <cell r="P1169" t="str">
            <v>food trucks</v>
          </cell>
        </row>
        <row r="1170">
          <cell r="D1170">
            <v>18000</v>
          </cell>
          <cell r="F1170" t="str">
            <v>failed</v>
          </cell>
          <cell r="P1170" t="str">
            <v>food trucks</v>
          </cell>
        </row>
        <row r="1171">
          <cell r="D1171">
            <v>10000</v>
          </cell>
          <cell r="F1171" t="str">
            <v>failed</v>
          </cell>
          <cell r="P1171" t="str">
            <v>food trucks</v>
          </cell>
        </row>
        <row r="1172">
          <cell r="D1172">
            <v>25000</v>
          </cell>
          <cell r="F1172" t="str">
            <v>failed</v>
          </cell>
          <cell r="P1172" t="str">
            <v>food trucks</v>
          </cell>
        </row>
        <row r="1173">
          <cell r="D1173">
            <v>25000</v>
          </cell>
          <cell r="F1173" t="str">
            <v>failed</v>
          </cell>
          <cell r="P1173" t="str">
            <v>food trucks</v>
          </cell>
        </row>
        <row r="1174">
          <cell r="D1174">
            <v>9000</v>
          </cell>
          <cell r="F1174" t="str">
            <v>failed</v>
          </cell>
          <cell r="P1174" t="str">
            <v>food trucks</v>
          </cell>
        </row>
        <row r="1175">
          <cell r="D1175">
            <v>125000</v>
          </cell>
          <cell r="F1175" t="str">
            <v>failed</v>
          </cell>
          <cell r="P1175" t="str">
            <v>food trucks</v>
          </cell>
        </row>
        <row r="1176">
          <cell r="D1176">
            <v>15000</v>
          </cell>
          <cell r="F1176" t="str">
            <v>failed</v>
          </cell>
          <cell r="P1176" t="str">
            <v>food trucks</v>
          </cell>
        </row>
        <row r="1177">
          <cell r="D1177">
            <v>20000</v>
          </cell>
          <cell r="F1177" t="str">
            <v>failed</v>
          </cell>
          <cell r="P1177" t="str">
            <v>food trucks</v>
          </cell>
        </row>
        <row r="1178">
          <cell r="D1178">
            <v>175000</v>
          </cell>
          <cell r="F1178" t="str">
            <v>failed</v>
          </cell>
          <cell r="P1178" t="str">
            <v>food trucks</v>
          </cell>
        </row>
        <row r="1179">
          <cell r="D1179">
            <v>6000</v>
          </cell>
          <cell r="F1179" t="str">
            <v>failed</v>
          </cell>
          <cell r="P1179" t="str">
            <v>food trucks</v>
          </cell>
        </row>
        <row r="1180">
          <cell r="D1180">
            <v>75000</v>
          </cell>
          <cell r="F1180" t="str">
            <v>failed</v>
          </cell>
          <cell r="P1180" t="str">
            <v>food trucks</v>
          </cell>
        </row>
        <row r="1181">
          <cell r="D1181">
            <v>60000</v>
          </cell>
          <cell r="F1181" t="str">
            <v>failed</v>
          </cell>
          <cell r="P1181" t="str">
            <v>food trucks</v>
          </cell>
        </row>
        <row r="1182">
          <cell r="D1182">
            <v>50000</v>
          </cell>
          <cell r="F1182" t="str">
            <v>failed</v>
          </cell>
          <cell r="P1182" t="str">
            <v>food trucks</v>
          </cell>
        </row>
        <row r="1183">
          <cell r="D1183">
            <v>50000</v>
          </cell>
          <cell r="F1183" t="str">
            <v>failed</v>
          </cell>
          <cell r="P1183" t="str">
            <v>food trucks</v>
          </cell>
        </row>
        <row r="1184">
          <cell r="D1184">
            <v>1000</v>
          </cell>
          <cell r="F1184" t="str">
            <v>failed</v>
          </cell>
          <cell r="P1184" t="str">
            <v>food trucks</v>
          </cell>
        </row>
        <row r="1185">
          <cell r="D1185">
            <v>2500</v>
          </cell>
          <cell r="F1185" t="str">
            <v>failed</v>
          </cell>
          <cell r="P1185" t="str">
            <v>food trucks</v>
          </cell>
        </row>
        <row r="1186">
          <cell r="D1186">
            <v>22000</v>
          </cell>
          <cell r="F1186" t="str">
            <v>successful</v>
          </cell>
          <cell r="P1186" t="str">
            <v>photobooks</v>
          </cell>
        </row>
        <row r="1187">
          <cell r="D1187">
            <v>12500</v>
          </cell>
          <cell r="F1187" t="str">
            <v>successful</v>
          </cell>
          <cell r="P1187" t="str">
            <v>photobooks</v>
          </cell>
        </row>
        <row r="1188">
          <cell r="D1188">
            <v>7500</v>
          </cell>
          <cell r="F1188" t="str">
            <v>successful</v>
          </cell>
          <cell r="P1188" t="str">
            <v>photobooks</v>
          </cell>
        </row>
        <row r="1189">
          <cell r="D1189">
            <v>8750</v>
          </cell>
          <cell r="F1189" t="str">
            <v>successful</v>
          </cell>
          <cell r="P1189" t="str">
            <v>photobooks</v>
          </cell>
        </row>
        <row r="1190">
          <cell r="D1190">
            <v>2000</v>
          </cell>
          <cell r="F1190" t="str">
            <v>successful</v>
          </cell>
          <cell r="P1190" t="str">
            <v>photobooks</v>
          </cell>
        </row>
        <row r="1191">
          <cell r="D1191">
            <v>9000</v>
          </cell>
          <cell r="F1191" t="str">
            <v>successful</v>
          </cell>
          <cell r="P1191" t="str">
            <v>photobooks</v>
          </cell>
        </row>
        <row r="1192">
          <cell r="D1192">
            <v>500</v>
          </cell>
          <cell r="F1192" t="str">
            <v>successful</v>
          </cell>
          <cell r="P1192" t="str">
            <v>photobooks</v>
          </cell>
        </row>
        <row r="1193">
          <cell r="D1193">
            <v>2700</v>
          </cell>
          <cell r="F1193" t="str">
            <v>successful</v>
          </cell>
          <cell r="P1193" t="str">
            <v>photobooks</v>
          </cell>
        </row>
        <row r="1194">
          <cell r="D1194">
            <v>100</v>
          </cell>
          <cell r="F1194" t="str">
            <v>successful</v>
          </cell>
          <cell r="P1194" t="str">
            <v>photobooks</v>
          </cell>
        </row>
        <row r="1195">
          <cell r="D1195">
            <v>21000</v>
          </cell>
          <cell r="F1195" t="str">
            <v>successful</v>
          </cell>
          <cell r="P1195" t="str">
            <v>photobooks</v>
          </cell>
        </row>
        <row r="1196">
          <cell r="D1196">
            <v>12500</v>
          </cell>
          <cell r="F1196" t="str">
            <v>successful</v>
          </cell>
          <cell r="P1196" t="str">
            <v>photobooks</v>
          </cell>
        </row>
        <row r="1197">
          <cell r="D1197">
            <v>10000</v>
          </cell>
          <cell r="F1197" t="str">
            <v>successful</v>
          </cell>
          <cell r="P1197" t="str">
            <v>photobooks</v>
          </cell>
        </row>
        <row r="1198">
          <cell r="D1198">
            <v>14500</v>
          </cell>
          <cell r="F1198" t="str">
            <v>successful</v>
          </cell>
          <cell r="P1198" t="str">
            <v>photobooks</v>
          </cell>
        </row>
        <row r="1199">
          <cell r="D1199">
            <v>15000</v>
          </cell>
          <cell r="F1199" t="str">
            <v>successful</v>
          </cell>
          <cell r="P1199" t="str">
            <v>photobooks</v>
          </cell>
        </row>
        <row r="1200">
          <cell r="D1200">
            <v>3500</v>
          </cell>
          <cell r="F1200" t="str">
            <v>successful</v>
          </cell>
          <cell r="P1200" t="str">
            <v>photobooks</v>
          </cell>
        </row>
        <row r="1201">
          <cell r="D1201">
            <v>2658</v>
          </cell>
          <cell r="F1201" t="str">
            <v>successful</v>
          </cell>
          <cell r="P1201" t="str">
            <v>photobooks</v>
          </cell>
        </row>
        <row r="1202">
          <cell r="D1202">
            <v>4800</v>
          </cell>
          <cell r="F1202" t="str">
            <v>successful</v>
          </cell>
          <cell r="P1202" t="str">
            <v>photobooks</v>
          </cell>
        </row>
        <row r="1203">
          <cell r="D1203">
            <v>6000</v>
          </cell>
          <cell r="F1203" t="str">
            <v>successful</v>
          </cell>
          <cell r="P1203" t="str">
            <v>photobooks</v>
          </cell>
        </row>
        <row r="1204">
          <cell r="D1204">
            <v>25000</v>
          </cell>
          <cell r="F1204" t="str">
            <v>successful</v>
          </cell>
          <cell r="P1204" t="str">
            <v>photobooks</v>
          </cell>
        </row>
        <row r="1205">
          <cell r="D1205">
            <v>16300</v>
          </cell>
          <cell r="F1205" t="str">
            <v>successful</v>
          </cell>
          <cell r="P1205" t="str">
            <v>photobooks</v>
          </cell>
        </row>
        <row r="1206">
          <cell r="D1206">
            <v>13000</v>
          </cell>
          <cell r="F1206" t="str">
            <v>successful</v>
          </cell>
          <cell r="P1206" t="str">
            <v>photobooks</v>
          </cell>
        </row>
        <row r="1207">
          <cell r="D1207">
            <v>13000</v>
          </cell>
          <cell r="F1207" t="str">
            <v>successful</v>
          </cell>
          <cell r="P1207" t="str">
            <v>photobooks</v>
          </cell>
        </row>
        <row r="1208">
          <cell r="D1208">
            <v>900</v>
          </cell>
          <cell r="F1208" t="str">
            <v>successful</v>
          </cell>
          <cell r="P1208" t="str">
            <v>photobooks</v>
          </cell>
        </row>
        <row r="1209">
          <cell r="D1209">
            <v>16700</v>
          </cell>
          <cell r="F1209" t="str">
            <v>successful</v>
          </cell>
          <cell r="P1209" t="str">
            <v>photobooks</v>
          </cell>
        </row>
        <row r="1210">
          <cell r="D1210">
            <v>10000</v>
          </cell>
          <cell r="F1210" t="str">
            <v>successful</v>
          </cell>
          <cell r="P1210" t="str">
            <v>photobooks</v>
          </cell>
        </row>
        <row r="1211">
          <cell r="D1211">
            <v>6000</v>
          </cell>
          <cell r="F1211" t="str">
            <v>successful</v>
          </cell>
          <cell r="P1211" t="str">
            <v>photobooks</v>
          </cell>
        </row>
        <row r="1212">
          <cell r="D1212">
            <v>20000</v>
          </cell>
          <cell r="F1212" t="str">
            <v>successful</v>
          </cell>
          <cell r="P1212" t="str">
            <v>photobooks</v>
          </cell>
        </row>
        <row r="1213">
          <cell r="D1213">
            <v>1000</v>
          </cell>
          <cell r="F1213" t="str">
            <v>successful</v>
          </cell>
          <cell r="P1213" t="str">
            <v>photobooks</v>
          </cell>
        </row>
        <row r="1214">
          <cell r="D1214">
            <v>2500</v>
          </cell>
          <cell r="F1214" t="str">
            <v>successful</v>
          </cell>
          <cell r="P1214" t="str">
            <v>photobooks</v>
          </cell>
        </row>
        <row r="1215">
          <cell r="D1215">
            <v>6500</v>
          </cell>
          <cell r="F1215" t="str">
            <v>successful</v>
          </cell>
          <cell r="P1215" t="str">
            <v>photobooks</v>
          </cell>
        </row>
        <row r="1216">
          <cell r="D1216">
            <v>2000</v>
          </cell>
          <cell r="F1216" t="str">
            <v>successful</v>
          </cell>
          <cell r="P1216" t="str">
            <v>photobooks</v>
          </cell>
        </row>
        <row r="1217">
          <cell r="D1217">
            <v>5000</v>
          </cell>
          <cell r="F1217" t="str">
            <v>successful</v>
          </cell>
          <cell r="P1217" t="str">
            <v>photobooks</v>
          </cell>
        </row>
        <row r="1218">
          <cell r="D1218">
            <v>14000</v>
          </cell>
          <cell r="F1218" t="str">
            <v>successful</v>
          </cell>
          <cell r="P1218" t="str">
            <v>photobooks</v>
          </cell>
        </row>
        <row r="1219">
          <cell r="D1219">
            <v>26500</v>
          </cell>
          <cell r="F1219" t="str">
            <v>successful</v>
          </cell>
          <cell r="P1219" t="str">
            <v>photobooks</v>
          </cell>
        </row>
        <row r="1220">
          <cell r="D1220">
            <v>9000</v>
          </cell>
          <cell r="F1220" t="str">
            <v>successful</v>
          </cell>
          <cell r="P1220" t="str">
            <v>photobooks</v>
          </cell>
        </row>
        <row r="1221">
          <cell r="D1221">
            <v>16350</v>
          </cell>
          <cell r="F1221" t="str">
            <v>successful</v>
          </cell>
          <cell r="P1221" t="str">
            <v>photobooks</v>
          </cell>
        </row>
        <row r="1222">
          <cell r="D1222">
            <v>15000</v>
          </cell>
          <cell r="F1222" t="str">
            <v>successful</v>
          </cell>
          <cell r="P1222" t="str">
            <v>photobooks</v>
          </cell>
        </row>
        <row r="1223">
          <cell r="D1223">
            <v>2200</v>
          </cell>
          <cell r="F1223" t="str">
            <v>successful</v>
          </cell>
          <cell r="P1223" t="str">
            <v>photobooks</v>
          </cell>
        </row>
        <row r="1224">
          <cell r="D1224">
            <v>4000</v>
          </cell>
          <cell r="F1224" t="str">
            <v>successful</v>
          </cell>
          <cell r="P1224" t="str">
            <v>photobooks</v>
          </cell>
        </row>
        <row r="1225">
          <cell r="D1225">
            <v>19800</v>
          </cell>
          <cell r="F1225" t="str">
            <v>successful</v>
          </cell>
          <cell r="P1225" t="str">
            <v>photobooks</v>
          </cell>
        </row>
        <row r="1226">
          <cell r="D1226">
            <v>15000</v>
          </cell>
          <cell r="F1226" t="str">
            <v>canceled</v>
          </cell>
          <cell r="P1226" t="str">
            <v>world music</v>
          </cell>
        </row>
        <row r="1227">
          <cell r="D1227">
            <v>3000</v>
          </cell>
          <cell r="F1227" t="str">
            <v>canceled</v>
          </cell>
          <cell r="P1227" t="str">
            <v>world music</v>
          </cell>
        </row>
        <row r="1228">
          <cell r="D1228">
            <v>50000</v>
          </cell>
          <cell r="F1228" t="str">
            <v>canceled</v>
          </cell>
          <cell r="P1228" t="str">
            <v>world music</v>
          </cell>
        </row>
        <row r="1229">
          <cell r="D1229">
            <v>2000</v>
          </cell>
          <cell r="F1229" t="str">
            <v>canceled</v>
          </cell>
          <cell r="P1229" t="str">
            <v>world music</v>
          </cell>
        </row>
        <row r="1230">
          <cell r="D1230">
            <v>5000</v>
          </cell>
          <cell r="F1230" t="str">
            <v>canceled</v>
          </cell>
          <cell r="P1230" t="str">
            <v>world music</v>
          </cell>
        </row>
        <row r="1231">
          <cell r="D1231">
            <v>2750</v>
          </cell>
          <cell r="F1231" t="str">
            <v>canceled</v>
          </cell>
          <cell r="P1231" t="str">
            <v>world music</v>
          </cell>
        </row>
        <row r="1232">
          <cell r="D1232">
            <v>500000</v>
          </cell>
          <cell r="F1232" t="str">
            <v>canceled</v>
          </cell>
          <cell r="P1232" t="str">
            <v>world music</v>
          </cell>
        </row>
        <row r="1233">
          <cell r="D1233">
            <v>5000</v>
          </cell>
          <cell r="F1233" t="str">
            <v>canceled</v>
          </cell>
          <cell r="P1233" t="str">
            <v>world music</v>
          </cell>
        </row>
        <row r="1234">
          <cell r="D1234">
            <v>5000</v>
          </cell>
          <cell r="F1234" t="str">
            <v>canceled</v>
          </cell>
          <cell r="P1234" t="str">
            <v>world music</v>
          </cell>
        </row>
        <row r="1235">
          <cell r="D1235">
            <v>1000</v>
          </cell>
          <cell r="F1235" t="str">
            <v>canceled</v>
          </cell>
          <cell r="P1235" t="str">
            <v>world music</v>
          </cell>
        </row>
        <row r="1236">
          <cell r="D1236">
            <v>50000</v>
          </cell>
          <cell r="F1236" t="str">
            <v>canceled</v>
          </cell>
          <cell r="P1236" t="str">
            <v>world music</v>
          </cell>
        </row>
        <row r="1237">
          <cell r="D1237">
            <v>7534</v>
          </cell>
          <cell r="F1237" t="str">
            <v>canceled</v>
          </cell>
          <cell r="P1237" t="str">
            <v>world music</v>
          </cell>
        </row>
        <row r="1238">
          <cell r="D1238">
            <v>2500</v>
          </cell>
          <cell r="F1238" t="str">
            <v>canceled</v>
          </cell>
          <cell r="P1238" t="str">
            <v>world music</v>
          </cell>
        </row>
        <row r="1239">
          <cell r="D1239">
            <v>25000</v>
          </cell>
          <cell r="F1239" t="str">
            <v>canceled</v>
          </cell>
          <cell r="P1239" t="str">
            <v>world music</v>
          </cell>
        </row>
        <row r="1240">
          <cell r="D1240">
            <v>1000</v>
          </cell>
          <cell r="F1240" t="str">
            <v>canceled</v>
          </cell>
          <cell r="P1240" t="str">
            <v>world music</v>
          </cell>
        </row>
        <row r="1241">
          <cell r="D1241">
            <v>2500</v>
          </cell>
          <cell r="F1241" t="str">
            <v>canceled</v>
          </cell>
          <cell r="P1241" t="str">
            <v>world music</v>
          </cell>
        </row>
        <row r="1242">
          <cell r="D1242">
            <v>8000</v>
          </cell>
          <cell r="F1242" t="str">
            <v>canceled</v>
          </cell>
          <cell r="P1242" t="str">
            <v>world music</v>
          </cell>
        </row>
        <row r="1243">
          <cell r="D1243">
            <v>5000</v>
          </cell>
          <cell r="F1243" t="str">
            <v>canceled</v>
          </cell>
          <cell r="P1243" t="str">
            <v>world music</v>
          </cell>
        </row>
        <row r="1244">
          <cell r="D1244">
            <v>911</v>
          </cell>
          <cell r="F1244" t="str">
            <v>canceled</v>
          </cell>
          <cell r="P1244" t="str">
            <v>world music</v>
          </cell>
        </row>
        <row r="1245">
          <cell r="D1245">
            <v>12000</v>
          </cell>
          <cell r="F1245" t="str">
            <v>canceled</v>
          </cell>
          <cell r="P1245" t="str">
            <v>world music</v>
          </cell>
        </row>
        <row r="1246">
          <cell r="D1246">
            <v>2000</v>
          </cell>
          <cell r="F1246" t="str">
            <v>successful</v>
          </cell>
          <cell r="P1246" t="str">
            <v>rock</v>
          </cell>
        </row>
        <row r="1247">
          <cell r="D1247">
            <v>2000</v>
          </cell>
          <cell r="F1247" t="str">
            <v>successful</v>
          </cell>
          <cell r="P1247" t="str">
            <v>rock</v>
          </cell>
        </row>
        <row r="1248">
          <cell r="D1248">
            <v>2000</v>
          </cell>
          <cell r="F1248" t="str">
            <v>successful</v>
          </cell>
          <cell r="P1248" t="str">
            <v>rock</v>
          </cell>
        </row>
        <row r="1249">
          <cell r="D1249">
            <v>3500</v>
          </cell>
          <cell r="F1249" t="str">
            <v>successful</v>
          </cell>
          <cell r="P1249" t="str">
            <v>rock</v>
          </cell>
        </row>
        <row r="1250">
          <cell r="D1250">
            <v>2500</v>
          </cell>
          <cell r="F1250" t="str">
            <v>successful</v>
          </cell>
          <cell r="P1250" t="str">
            <v>rock</v>
          </cell>
        </row>
        <row r="1251">
          <cell r="D1251">
            <v>5000</v>
          </cell>
          <cell r="F1251" t="str">
            <v>successful</v>
          </cell>
          <cell r="P1251" t="str">
            <v>rock</v>
          </cell>
        </row>
        <row r="1252">
          <cell r="D1252">
            <v>30000</v>
          </cell>
          <cell r="F1252" t="str">
            <v>successful</v>
          </cell>
          <cell r="P1252" t="str">
            <v>rock</v>
          </cell>
        </row>
        <row r="1253">
          <cell r="D1253">
            <v>6000</v>
          </cell>
          <cell r="F1253" t="str">
            <v>successful</v>
          </cell>
          <cell r="P1253" t="str">
            <v>rock</v>
          </cell>
        </row>
        <row r="1254">
          <cell r="D1254">
            <v>3500</v>
          </cell>
          <cell r="F1254" t="str">
            <v>successful</v>
          </cell>
          <cell r="P1254" t="str">
            <v>rock</v>
          </cell>
        </row>
        <row r="1255">
          <cell r="D1255">
            <v>10</v>
          </cell>
          <cell r="F1255" t="str">
            <v>successful</v>
          </cell>
          <cell r="P1255" t="str">
            <v>rock</v>
          </cell>
        </row>
        <row r="1256">
          <cell r="D1256">
            <v>6700</v>
          </cell>
          <cell r="F1256" t="str">
            <v>successful</v>
          </cell>
          <cell r="P1256" t="str">
            <v>rock</v>
          </cell>
        </row>
        <row r="1257">
          <cell r="D1257">
            <v>3000</v>
          </cell>
          <cell r="F1257" t="str">
            <v>successful</v>
          </cell>
          <cell r="P1257" t="str">
            <v>rock</v>
          </cell>
        </row>
        <row r="1258">
          <cell r="D1258">
            <v>30000</v>
          </cell>
          <cell r="F1258" t="str">
            <v>successful</v>
          </cell>
          <cell r="P1258" t="str">
            <v>rock</v>
          </cell>
        </row>
        <row r="1259">
          <cell r="D1259">
            <v>5500</v>
          </cell>
          <cell r="F1259" t="str">
            <v>successful</v>
          </cell>
          <cell r="P1259" t="str">
            <v>rock</v>
          </cell>
        </row>
        <row r="1260">
          <cell r="D1260">
            <v>12000</v>
          </cell>
          <cell r="F1260" t="str">
            <v>successful</v>
          </cell>
          <cell r="P1260" t="str">
            <v>rock</v>
          </cell>
        </row>
        <row r="1261">
          <cell r="D1261">
            <v>2500</v>
          </cell>
          <cell r="F1261" t="str">
            <v>successful</v>
          </cell>
          <cell r="P1261" t="str">
            <v>rock</v>
          </cell>
        </row>
        <row r="1262">
          <cell r="D1262">
            <v>3300</v>
          </cell>
          <cell r="F1262" t="str">
            <v>successful</v>
          </cell>
          <cell r="P1262" t="str">
            <v>rock</v>
          </cell>
        </row>
        <row r="1263">
          <cell r="D1263">
            <v>2000</v>
          </cell>
          <cell r="F1263" t="str">
            <v>successful</v>
          </cell>
          <cell r="P1263" t="str">
            <v>rock</v>
          </cell>
        </row>
        <row r="1264">
          <cell r="D1264">
            <v>6500</v>
          </cell>
          <cell r="F1264" t="str">
            <v>successful</v>
          </cell>
          <cell r="P1264" t="str">
            <v>rock</v>
          </cell>
        </row>
        <row r="1265">
          <cell r="D1265">
            <v>1500</v>
          </cell>
          <cell r="F1265" t="str">
            <v>successful</v>
          </cell>
          <cell r="P1265" t="str">
            <v>rock</v>
          </cell>
        </row>
        <row r="1266">
          <cell r="D1266">
            <v>650</v>
          </cell>
          <cell r="F1266" t="str">
            <v>successful</v>
          </cell>
          <cell r="P1266" t="str">
            <v>rock</v>
          </cell>
        </row>
        <row r="1267">
          <cell r="D1267">
            <v>3500</v>
          </cell>
          <cell r="F1267" t="str">
            <v>successful</v>
          </cell>
          <cell r="P1267" t="str">
            <v>rock</v>
          </cell>
        </row>
        <row r="1268">
          <cell r="D1268">
            <v>9500</v>
          </cell>
          <cell r="F1268" t="str">
            <v>successful</v>
          </cell>
          <cell r="P1268" t="str">
            <v>rock</v>
          </cell>
        </row>
        <row r="1269">
          <cell r="D1269">
            <v>22000</v>
          </cell>
          <cell r="F1269" t="str">
            <v>successful</v>
          </cell>
          <cell r="P1269" t="str">
            <v>rock</v>
          </cell>
        </row>
        <row r="1270">
          <cell r="D1270">
            <v>12000</v>
          </cell>
          <cell r="F1270" t="str">
            <v>successful</v>
          </cell>
          <cell r="P1270" t="str">
            <v>rock</v>
          </cell>
        </row>
        <row r="1271">
          <cell r="D1271">
            <v>18800</v>
          </cell>
          <cell r="F1271" t="str">
            <v>successful</v>
          </cell>
          <cell r="P1271" t="str">
            <v>rock</v>
          </cell>
        </row>
        <row r="1272">
          <cell r="D1272">
            <v>10000</v>
          </cell>
          <cell r="F1272" t="str">
            <v>successful</v>
          </cell>
          <cell r="P1272" t="str">
            <v>rock</v>
          </cell>
        </row>
        <row r="1273">
          <cell r="D1273">
            <v>7500</v>
          </cell>
          <cell r="F1273" t="str">
            <v>successful</v>
          </cell>
          <cell r="P1273" t="str">
            <v>rock</v>
          </cell>
        </row>
        <row r="1274">
          <cell r="D1274">
            <v>5000</v>
          </cell>
          <cell r="F1274" t="str">
            <v>successful</v>
          </cell>
          <cell r="P1274" t="str">
            <v>rock</v>
          </cell>
        </row>
        <row r="1275">
          <cell r="D1275">
            <v>4000</v>
          </cell>
          <cell r="F1275" t="str">
            <v>successful</v>
          </cell>
          <cell r="P1275" t="str">
            <v>rock</v>
          </cell>
        </row>
        <row r="1276">
          <cell r="D1276">
            <v>25000</v>
          </cell>
          <cell r="F1276" t="str">
            <v>successful</v>
          </cell>
          <cell r="P1276" t="str">
            <v>rock</v>
          </cell>
        </row>
        <row r="1277">
          <cell r="D1277">
            <v>15000</v>
          </cell>
          <cell r="F1277" t="str">
            <v>successful</v>
          </cell>
          <cell r="P1277" t="str">
            <v>rock</v>
          </cell>
        </row>
        <row r="1278">
          <cell r="D1278">
            <v>3000</v>
          </cell>
          <cell r="F1278" t="str">
            <v>successful</v>
          </cell>
          <cell r="P1278" t="str">
            <v>rock</v>
          </cell>
        </row>
        <row r="1279">
          <cell r="D1279">
            <v>15000</v>
          </cell>
          <cell r="F1279" t="str">
            <v>successful</v>
          </cell>
          <cell r="P1279" t="str">
            <v>rock</v>
          </cell>
        </row>
        <row r="1280">
          <cell r="D1280">
            <v>6500</v>
          </cell>
          <cell r="F1280" t="str">
            <v>successful</v>
          </cell>
          <cell r="P1280" t="str">
            <v>rock</v>
          </cell>
        </row>
        <row r="1281">
          <cell r="D1281">
            <v>12516</v>
          </cell>
          <cell r="F1281" t="str">
            <v>successful</v>
          </cell>
          <cell r="P1281" t="str">
            <v>rock</v>
          </cell>
        </row>
        <row r="1282">
          <cell r="D1282">
            <v>15000</v>
          </cell>
          <cell r="F1282" t="str">
            <v>successful</v>
          </cell>
          <cell r="P1282" t="str">
            <v>rock</v>
          </cell>
        </row>
        <row r="1283">
          <cell r="D1283">
            <v>7000</v>
          </cell>
          <cell r="F1283" t="str">
            <v>successful</v>
          </cell>
          <cell r="P1283" t="str">
            <v>rock</v>
          </cell>
        </row>
        <row r="1284">
          <cell r="D1284">
            <v>15000</v>
          </cell>
          <cell r="F1284" t="str">
            <v>successful</v>
          </cell>
          <cell r="P1284" t="str">
            <v>rock</v>
          </cell>
        </row>
        <row r="1285">
          <cell r="D1285">
            <v>1000</v>
          </cell>
          <cell r="F1285" t="str">
            <v>successful</v>
          </cell>
          <cell r="P1285" t="str">
            <v>rock</v>
          </cell>
        </row>
        <row r="1286">
          <cell r="D1286">
            <v>2000</v>
          </cell>
          <cell r="F1286" t="str">
            <v>successful</v>
          </cell>
          <cell r="P1286" t="str">
            <v>plays</v>
          </cell>
        </row>
        <row r="1287">
          <cell r="D1287">
            <v>2000</v>
          </cell>
          <cell r="F1287" t="str">
            <v>successful</v>
          </cell>
          <cell r="P1287" t="str">
            <v>plays</v>
          </cell>
        </row>
        <row r="1288">
          <cell r="D1288">
            <v>1500</v>
          </cell>
          <cell r="F1288" t="str">
            <v>successful</v>
          </cell>
          <cell r="P1288" t="str">
            <v>plays</v>
          </cell>
        </row>
        <row r="1289">
          <cell r="D1289">
            <v>250</v>
          </cell>
          <cell r="F1289" t="str">
            <v>successful</v>
          </cell>
          <cell r="P1289" t="str">
            <v>plays</v>
          </cell>
        </row>
        <row r="1290">
          <cell r="D1290">
            <v>4000</v>
          </cell>
          <cell r="F1290" t="str">
            <v>successful</v>
          </cell>
          <cell r="P1290" t="str">
            <v>plays</v>
          </cell>
        </row>
        <row r="1291">
          <cell r="D1291">
            <v>1500</v>
          </cell>
          <cell r="F1291" t="str">
            <v>successful</v>
          </cell>
          <cell r="P1291" t="str">
            <v>plays</v>
          </cell>
        </row>
        <row r="1292">
          <cell r="D1292">
            <v>3500</v>
          </cell>
          <cell r="F1292" t="str">
            <v>successful</v>
          </cell>
          <cell r="P1292" t="str">
            <v>plays</v>
          </cell>
        </row>
        <row r="1293">
          <cell r="D1293">
            <v>3000</v>
          </cell>
          <cell r="F1293" t="str">
            <v>successful</v>
          </cell>
          <cell r="P1293" t="str">
            <v>plays</v>
          </cell>
        </row>
        <row r="1294">
          <cell r="D1294">
            <v>1700</v>
          </cell>
          <cell r="F1294" t="str">
            <v>successful</v>
          </cell>
          <cell r="P1294" t="str">
            <v>plays</v>
          </cell>
        </row>
        <row r="1295">
          <cell r="D1295">
            <v>15000</v>
          </cell>
          <cell r="F1295" t="str">
            <v>successful</v>
          </cell>
          <cell r="P1295" t="str">
            <v>plays</v>
          </cell>
        </row>
        <row r="1296">
          <cell r="D1296">
            <v>500</v>
          </cell>
          <cell r="F1296" t="str">
            <v>successful</v>
          </cell>
          <cell r="P1296" t="str">
            <v>plays</v>
          </cell>
        </row>
        <row r="1297">
          <cell r="D1297">
            <v>2500</v>
          </cell>
          <cell r="F1297" t="str">
            <v>successful</v>
          </cell>
          <cell r="P1297" t="str">
            <v>plays</v>
          </cell>
        </row>
        <row r="1298">
          <cell r="D1298">
            <v>850</v>
          </cell>
          <cell r="F1298" t="str">
            <v>successful</v>
          </cell>
          <cell r="P1298" t="str">
            <v>plays</v>
          </cell>
        </row>
        <row r="1299">
          <cell r="D1299">
            <v>20000</v>
          </cell>
          <cell r="F1299" t="str">
            <v>successful</v>
          </cell>
          <cell r="P1299" t="str">
            <v>plays</v>
          </cell>
        </row>
        <row r="1300">
          <cell r="D1300">
            <v>2000</v>
          </cell>
          <cell r="F1300" t="str">
            <v>successful</v>
          </cell>
          <cell r="P1300" t="str">
            <v>plays</v>
          </cell>
        </row>
        <row r="1301">
          <cell r="D1301">
            <v>3500</v>
          </cell>
          <cell r="F1301" t="str">
            <v>successful</v>
          </cell>
          <cell r="P1301" t="str">
            <v>plays</v>
          </cell>
        </row>
        <row r="1302">
          <cell r="D1302">
            <v>3000</v>
          </cell>
          <cell r="F1302" t="str">
            <v>successful</v>
          </cell>
          <cell r="P1302" t="str">
            <v>plays</v>
          </cell>
        </row>
        <row r="1303">
          <cell r="D1303">
            <v>2000</v>
          </cell>
          <cell r="F1303" t="str">
            <v>successful</v>
          </cell>
          <cell r="P1303" t="str">
            <v>plays</v>
          </cell>
        </row>
        <row r="1304">
          <cell r="D1304">
            <v>2500</v>
          </cell>
          <cell r="F1304" t="str">
            <v>successful</v>
          </cell>
          <cell r="P1304" t="str">
            <v>plays</v>
          </cell>
        </row>
        <row r="1305">
          <cell r="D1305">
            <v>3500</v>
          </cell>
          <cell r="F1305" t="str">
            <v>successful</v>
          </cell>
          <cell r="P1305" t="str">
            <v>plays</v>
          </cell>
        </row>
        <row r="1306">
          <cell r="D1306">
            <v>40000</v>
          </cell>
          <cell r="F1306" t="str">
            <v>canceled</v>
          </cell>
          <cell r="P1306" t="str">
            <v>wearables</v>
          </cell>
        </row>
        <row r="1307">
          <cell r="D1307">
            <v>30000</v>
          </cell>
          <cell r="F1307" t="str">
            <v>canceled</v>
          </cell>
          <cell r="P1307" t="str">
            <v>wearables</v>
          </cell>
        </row>
        <row r="1308">
          <cell r="D1308">
            <v>110000</v>
          </cell>
          <cell r="F1308" t="str">
            <v>canceled</v>
          </cell>
          <cell r="P1308" t="str">
            <v>wearables</v>
          </cell>
        </row>
        <row r="1309">
          <cell r="D1309">
            <v>50000</v>
          </cell>
          <cell r="F1309" t="str">
            <v>canceled</v>
          </cell>
          <cell r="P1309" t="str">
            <v>wearables</v>
          </cell>
        </row>
        <row r="1310">
          <cell r="D1310">
            <v>10000</v>
          </cell>
          <cell r="F1310" t="str">
            <v>canceled</v>
          </cell>
          <cell r="P1310" t="str">
            <v>wearables</v>
          </cell>
        </row>
        <row r="1311">
          <cell r="D1311">
            <v>11500</v>
          </cell>
          <cell r="F1311" t="str">
            <v>canceled</v>
          </cell>
          <cell r="P1311" t="str">
            <v>wearables</v>
          </cell>
        </row>
        <row r="1312">
          <cell r="D1312">
            <v>20000</v>
          </cell>
          <cell r="F1312" t="str">
            <v>canceled</v>
          </cell>
          <cell r="P1312" t="str">
            <v>wearables</v>
          </cell>
        </row>
        <row r="1313">
          <cell r="D1313">
            <v>250000</v>
          </cell>
          <cell r="F1313" t="str">
            <v>canceled</v>
          </cell>
          <cell r="P1313" t="str">
            <v>wearables</v>
          </cell>
        </row>
        <row r="1314">
          <cell r="D1314">
            <v>4600</v>
          </cell>
          <cell r="F1314" t="str">
            <v>canceled</v>
          </cell>
          <cell r="P1314" t="str">
            <v>wearables</v>
          </cell>
        </row>
        <row r="1315">
          <cell r="D1315">
            <v>40000</v>
          </cell>
          <cell r="F1315" t="str">
            <v>canceled</v>
          </cell>
          <cell r="P1315" t="str">
            <v>wearables</v>
          </cell>
        </row>
        <row r="1316">
          <cell r="D1316">
            <v>180000</v>
          </cell>
          <cell r="F1316" t="str">
            <v>canceled</v>
          </cell>
          <cell r="P1316" t="str">
            <v>wearables</v>
          </cell>
        </row>
        <row r="1317">
          <cell r="D1317">
            <v>100000</v>
          </cell>
          <cell r="F1317" t="str">
            <v>canceled</v>
          </cell>
          <cell r="P1317" t="str">
            <v>wearables</v>
          </cell>
        </row>
        <row r="1318">
          <cell r="D1318">
            <v>75000</v>
          </cell>
          <cell r="F1318" t="str">
            <v>canceled</v>
          </cell>
          <cell r="P1318" t="str">
            <v>wearables</v>
          </cell>
        </row>
        <row r="1319">
          <cell r="D1319">
            <v>200000</v>
          </cell>
          <cell r="F1319" t="str">
            <v>canceled</v>
          </cell>
          <cell r="P1319" t="str">
            <v>wearables</v>
          </cell>
        </row>
        <row r="1320">
          <cell r="D1320">
            <v>40000</v>
          </cell>
          <cell r="F1320" t="str">
            <v>canceled</v>
          </cell>
          <cell r="P1320" t="str">
            <v>wearables</v>
          </cell>
        </row>
        <row r="1321">
          <cell r="D1321">
            <v>5800</v>
          </cell>
          <cell r="F1321" t="str">
            <v>canceled</v>
          </cell>
          <cell r="P1321" t="str">
            <v>wearables</v>
          </cell>
        </row>
        <row r="1322">
          <cell r="D1322">
            <v>100000</v>
          </cell>
          <cell r="F1322" t="str">
            <v>canceled</v>
          </cell>
          <cell r="P1322" t="str">
            <v>wearables</v>
          </cell>
        </row>
        <row r="1323">
          <cell r="D1323">
            <v>462000</v>
          </cell>
          <cell r="F1323" t="str">
            <v>canceled</v>
          </cell>
          <cell r="P1323" t="str">
            <v>wearables</v>
          </cell>
        </row>
        <row r="1324">
          <cell r="D1324">
            <v>35000</v>
          </cell>
          <cell r="F1324" t="str">
            <v>canceled</v>
          </cell>
          <cell r="P1324" t="str">
            <v>wearables</v>
          </cell>
        </row>
        <row r="1325">
          <cell r="D1325">
            <v>15000</v>
          </cell>
          <cell r="F1325" t="str">
            <v>canceled</v>
          </cell>
          <cell r="P1325" t="str">
            <v>wearables</v>
          </cell>
        </row>
        <row r="1326">
          <cell r="D1326">
            <v>50000</v>
          </cell>
          <cell r="F1326" t="str">
            <v>canceled</v>
          </cell>
          <cell r="P1326" t="str">
            <v>wearables</v>
          </cell>
        </row>
        <row r="1327">
          <cell r="D1327">
            <v>20000</v>
          </cell>
          <cell r="F1327" t="str">
            <v>canceled</v>
          </cell>
          <cell r="P1327" t="str">
            <v>wearables</v>
          </cell>
        </row>
        <row r="1328">
          <cell r="D1328">
            <v>100000</v>
          </cell>
          <cell r="F1328" t="str">
            <v>canceled</v>
          </cell>
          <cell r="P1328" t="str">
            <v>wearables</v>
          </cell>
        </row>
        <row r="1329">
          <cell r="D1329">
            <v>48000</v>
          </cell>
          <cell r="F1329" t="str">
            <v>canceled</v>
          </cell>
          <cell r="P1329" t="str">
            <v>wearables</v>
          </cell>
        </row>
        <row r="1330">
          <cell r="D1330">
            <v>75000</v>
          </cell>
          <cell r="F1330" t="str">
            <v>canceled</v>
          </cell>
          <cell r="P1330" t="str">
            <v>wearables</v>
          </cell>
        </row>
        <row r="1331">
          <cell r="D1331">
            <v>50000</v>
          </cell>
          <cell r="F1331" t="str">
            <v>canceled</v>
          </cell>
          <cell r="P1331" t="str">
            <v>wearables</v>
          </cell>
        </row>
        <row r="1332">
          <cell r="D1332">
            <v>35000</v>
          </cell>
          <cell r="F1332" t="str">
            <v>canceled</v>
          </cell>
          <cell r="P1332" t="str">
            <v>wearables</v>
          </cell>
        </row>
        <row r="1333">
          <cell r="D1333">
            <v>250000</v>
          </cell>
          <cell r="F1333" t="str">
            <v>canceled</v>
          </cell>
          <cell r="P1333" t="str">
            <v>wearables</v>
          </cell>
        </row>
        <row r="1334">
          <cell r="D1334">
            <v>10115</v>
          </cell>
          <cell r="F1334" t="str">
            <v>canceled</v>
          </cell>
          <cell r="P1334" t="str">
            <v>wearables</v>
          </cell>
        </row>
        <row r="1335">
          <cell r="D1335">
            <v>2500</v>
          </cell>
          <cell r="F1335" t="str">
            <v>canceled</v>
          </cell>
          <cell r="P1335" t="str">
            <v>wearables</v>
          </cell>
        </row>
        <row r="1336">
          <cell r="D1336">
            <v>133000</v>
          </cell>
          <cell r="F1336" t="str">
            <v>canceled</v>
          </cell>
          <cell r="P1336" t="str">
            <v>wearables</v>
          </cell>
        </row>
        <row r="1337">
          <cell r="D1337">
            <v>25000</v>
          </cell>
          <cell r="F1337" t="str">
            <v>canceled</v>
          </cell>
          <cell r="P1337" t="str">
            <v>wearables</v>
          </cell>
        </row>
        <row r="1338">
          <cell r="D1338">
            <v>100000</v>
          </cell>
          <cell r="F1338" t="str">
            <v>canceled</v>
          </cell>
          <cell r="P1338" t="str">
            <v>wearables</v>
          </cell>
        </row>
        <row r="1339">
          <cell r="D1339">
            <v>50000</v>
          </cell>
          <cell r="F1339" t="str">
            <v>canceled</v>
          </cell>
          <cell r="P1339" t="str">
            <v>wearables</v>
          </cell>
        </row>
        <row r="1340">
          <cell r="D1340">
            <v>30000</v>
          </cell>
          <cell r="F1340" t="str">
            <v>canceled</v>
          </cell>
          <cell r="P1340" t="str">
            <v>wearables</v>
          </cell>
        </row>
        <row r="1341">
          <cell r="D1341">
            <v>50000</v>
          </cell>
          <cell r="F1341" t="str">
            <v>canceled</v>
          </cell>
          <cell r="P1341" t="str">
            <v>wearables</v>
          </cell>
        </row>
        <row r="1342">
          <cell r="D1342">
            <v>1680</v>
          </cell>
          <cell r="F1342" t="str">
            <v>canceled</v>
          </cell>
          <cell r="P1342" t="str">
            <v>wearables</v>
          </cell>
        </row>
        <row r="1343">
          <cell r="D1343">
            <v>25000</v>
          </cell>
          <cell r="F1343" t="str">
            <v>canceled</v>
          </cell>
          <cell r="P1343" t="str">
            <v>wearables</v>
          </cell>
        </row>
        <row r="1344">
          <cell r="D1344">
            <v>50000</v>
          </cell>
          <cell r="F1344" t="str">
            <v>canceled</v>
          </cell>
          <cell r="P1344" t="str">
            <v>wearables</v>
          </cell>
        </row>
        <row r="1345">
          <cell r="D1345">
            <v>50000</v>
          </cell>
          <cell r="F1345" t="str">
            <v>canceled</v>
          </cell>
          <cell r="P1345" t="str">
            <v>wearables</v>
          </cell>
        </row>
        <row r="1346">
          <cell r="D1346">
            <v>1500</v>
          </cell>
          <cell r="F1346" t="str">
            <v>successful</v>
          </cell>
          <cell r="P1346" t="str">
            <v>nonfiction</v>
          </cell>
        </row>
        <row r="1347">
          <cell r="D1347">
            <v>300</v>
          </cell>
          <cell r="F1347" t="str">
            <v>successful</v>
          </cell>
          <cell r="P1347" t="str">
            <v>nonfiction</v>
          </cell>
        </row>
        <row r="1348">
          <cell r="D1348">
            <v>4900</v>
          </cell>
          <cell r="F1348" t="str">
            <v>successful</v>
          </cell>
          <cell r="P1348" t="str">
            <v>nonfiction</v>
          </cell>
        </row>
        <row r="1349">
          <cell r="D1349">
            <v>2500</v>
          </cell>
          <cell r="F1349" t="str">
            <v>successful</v>
          </cell>
          <cell r="P1349" t="str">
            <v>nonfiction</v>
          </cell>
        </row>
        <row r="1350">
          <cell r="D1350">
            <v>5875</v>
          </cell>
          <cell r="F1350" t="str">
            <v>successful</v>
          </cell>
          <cell r="P1350" t="str">
            <v>nonfiction</v>
          </cell>
        </row>
        <row r="1351">
          <cell r="D1351">
            <v>5000</v>
          </cell>
          <cell r="F1351" t="str">
            <v>successful</v>
          </cell>
          <cell r="P1351" t="str">
            <v>nonfiction</v>
          </cell>
        </row>
        <row r="1352">
          <cell r="D1352">
            <v>5000</v>
          </cell>
          <cell r="F1352" t="str">
            <v>successful</v>
          </cell>
          <cell r="P1352" t="str">
            <v>nonfiction</v>
          </cell>
        </row>
        <row r="1353">
          <cell r="D1353">
            <v>20000</v>
          </cell>
          <cell r="F1353" t="str">
            <v>successful</v>
          </cell>
          <cell r="P1353" t="str">
            <v>nonfiction</v>
          </cell>
        </row>
        <row r="1354">
          <cell r="D1354">
            <v>10000</v>
          </cell>
          <cell r="F1354" t="str">
            <v>successful</v>
          </cell>
          <cell r="P1354" t="str">
            <v>nonfiction</v>
          </cell>
        </row>
        <row r="1355">
          <cell r="D1355">
            <v>1000</v>
          </cell>
          <cell r="F1355" t="str">
            <v>successful</v>
          </cell>
          <cell r="P1355" t="str">
            <v>nonfiction</v>
          </cell>
        </row>
        <row r="1356">
          <cell r="D1356">
            <v>1200</v>
          </cell>
          <cell r="F1356" t="str">
            <v>successful</v>
          </cell>
          <cell r="P1356" t="str">
            <v>nonfiction</v>
          </cell>
        </row>
        <row r="1357">
          <cell r="D1357">
            <v>2500</v>
          </cell>
          <cell r="F1357" t="str">
            <v>successful</v>
          </cell>
          <cell r="P1357" t="str">
            <v>nonfiction</v>
          </cell>
        </row>
        <row r="1358">
          <cell r="D1358">
            <v>3400</v>
          </cell>
          <cell r="F1358" t="str">
            <v>successful</v>
          </cell>
          <cell r="P1358" t="str">
            <v>nonfiction</v>
          </cell>
        </row>
        <row r="1359">
          <cell r="D1359">
            <v>2000</v>
          </cell>
          <cell r="F1359" t="str">
            <v>successful</v>
          </cell>
          <cell r="P1359" t="str">
            <v>nonfiction</v>
          </cell>
        </row>
        <row r="1360">
          <cell r="D1360">
            <v>3000</v>
          </cell>
          <cell r="F1360" t="str">
            <v>successful</v>
          </cell>
          <cell r="P1360" t="str">
            <v>nonfiction</v>
          </cell>
        </row>
        <row r="1361">
          <cell r="D1361">
            <v>660</v>
          </cell>
          <cell r="F1361" t="str">
            <v>successful</v>
          </cell>
          <cell r="P1361" t="str">
            <v>nonfiction</v>
          </cell>
        </row>
        <row r="1362">
          <cell r="D1362">
            <v>1500</v>
          </cell>
          <cell r="F1362" t="str">
            <v>successful</v>
          </cell>
          <cell r="P1362" t="str">
            <v>nonfiction</v>
          </cell>
        </row>
        <row r="1363">
          <cell r="D1363">
            <v>6000</v>
          </cell>
          <cell r="F1363" t="str">
            <v>successful</v>
          </cell>
          <cell r="P1363" t="str">
            <v>nonfiction</v>
          </cell>
        </row>
        <row r="1364">
          <cell r="D1364">
            <v>1000</v>
          </cell>
          <cell r="F1364" t="str">
            <v>successful</v>
          </cell>
          <cell r="P1364" t="str">
            <v>nonfiction</v>
          </cell>
        </row>
        <row r="1365">
          <cell r="D1365">
            <v>200</v>
          </cell>
          <cell r="F1365" t="str">
            <v>successful</v>
          </cell>
          <cell r="P1365" t="str">
            <v>nonfiction</v>
          </cell>
        </row>
        <row r="1366">
          <cell r="D1366">
            <v>42000</v>
          </cell>
          <cell r="F1366" t="str">
            <v>successful</v>
          </cell>
          <cell r="P1366" t="str">
            <v>rock</v>
          </cell>
        </row>
        <row r="1367">
          <cell r="D1367">
            <v>7500</v>
          </cell>
          <cell r="F1367" t="str">
            <v>successful</v>
          </cell>
          <cell r="P1367" t="str">
            <v>rock</v>
          </cell>
        </row>
        <row r="1368">
          <cell r="D1368">
            <v>7500</v>
          </cell>
          <cell r="F1368" t="str">
            <v>successful</v>
          </cell>
          <cell r="P1368" t="str">
            <v>rock</v>
          </cell>
        </row>
        <row r="1369">
          <cell r="D1369">
            <v>5000</v>
          </cell>
          <cell r="F1369" t="str">
            <v>successful</v>
          </cell>
          <cell r="P1369" t="str">
            <v>rock</v>
          </cell>
        </row>
        <row r="1370">
          <cell r="D1370">
            <v>5000</v>
          </cell>
          <cell r="F1370" t="str">
            <v>successful</v>
          </cell>
          <cell r="P1370" t="str">
            <v>rock</v>
          </cell>
        </row>
        <row r="1371">
          <cell r="D1371">
            <v>32360</v>
          </cell>
          <cell r="F1371" t="str">
            <v>successful</v>
          </cell>
          <cell r="P1371" t="str">
            <v>rock</v>
          </cell>
        </row>
        <row r="1372">
          <cell r="D1372">
            <v>1500</v>
          </cell>
          <cell r="F1372" t="str">
            <v>successful</v>
          </cell>
          <cell r="P1372" t="str">
            <v>rock</v>
          </cell>
        </row>
        <row r="1373">
          <cell r="D1373">
            <v>6999</v>
          </cell>
          <cell r="F1373" t="str">
            <v>successful</v>
          </cell>
          <cell r="P1373" t="str">
            <v>rock</v>
          </cell>
        </row>
        <row r="1374">
          <cell r="D1374">
            <v>500</v>
          </cell>
          <cell r="F1374" t="str">
            <v>successful</v>
          </cell>
          <cell r="P1374" t="str">
            <v>rock</v>
          </cell>
        </row>
        <row r="1375">
          <cell r="D1375">
            <v>10000</v>
          </cell>
          <cell r="F1375" t="str">
            <v>successful</v>
          </cell>
          <cell r="P1375" t="str">
            <v>rock</v>
          </cell>
        </row>
        <row r="1376">
          <cell r="D1376">
            <v>1500</v>
          </cell>
          <cell r="F1376" t="str">
            <v>successful</v>
          </cell>
          <cell r="P1376" t="str">
            <v>rock</v>
          </cell>
        </row>
        <row r="1377">
          <cell r="D1377">
            <v>4000</v>
          </cell>
          <cell r="F1377" t="str">
            <v>successful</v>
          </cell>
          <cell r="P1377" t="str">
            <v>rock</v>
          </cell>
        </row>
        <row r="1378">
          <cell r="D1378">
            <v>3700</v>
          </cell>
          <cell r="F1378" t="str">
            <v>successful</v>
          </cell>
          <cell r="P1378" t="str">
            <v>rock</v>
          </cell>
        </row>
        <row r="1379">
          <cell r="D1379">
            <v>1300</v>
          </cell>
          <cell r="F1379" t="str">
            <v>successful</v>
          </cell>
          <cell r="P1379" t="str">
            <v>rock</v>
          </cell>
        </row>
        <row r="1380">
          <cell r="D1380">
            <v>2000</v>
          </cell>
          <cell r="F1380" t="str">
            <v>successful</v>
          </cell>
          <cell r="P1380" t="str">
            <v>rock</v>
          </cell>
        </row>
        <row r="1381">
          <cell r="D1381">
            <v>10000</v>
          </cell>
          <cell r="F1381" t="str">
            <v>successful</v>
          </cell>
          <cell r="P1381" t="str">
            <v>rock</v>
          </cell>
        </row>
        <row r="1382">
          <cell r="D1382">
            <v>25</v>
          </cell>
          <cell r="F1382" t="str">
            <v>successful</v>
          </cell>
          <cell r="P1382" t="str">
            <v>rock</v>
          </cell>
        </row>
        <row r="1383">
          <cell r="D1383">
            <v>5000</v>
          </cell>
          <cell r="F1383" t="str">
            <v>successful</v>
          </cell>
          <cell r="P1383" t="str">
            <v>rock</v>
          </cell>
        </row>
        <row r="1384">
          <cell r="D1384">
            <v>8000</v>
          </cell>
          <cell r="F1384" t="str">
            <v>successful</v>
          </cell>
          <cell r="P1384" t="str">
            <v>rock</v>
          </cell>
        </row>
        <row r="1385">
          <cell r="D1385">
            <v>2200</v>
          </cell>
          <cell r="F1385" t="str">
            <v>successful</v>
          </cell>
          <cell r="P1385" t="str">
            <v>rock</v>
          </cell>
        </row>
        <row r="1386">
          <cell r="D1386">
            <v>3500</v>
          </cell>
          <cell r="F1386" t="str">
            <v>successful</v>
          </cell>
          <cell r="P1386" t="str">
            <v>rock</v>
          </cell>
        </row>
        <row r="1387">
          <cell r="D1387">
            <v>8000</v>
          </cell>
          <cell r="F1387" t="str">
            <v>successful</v>
          </cell>
          <cell r="P1387" t="str">
            <v>rock</v>
          </cell>
        </row>
        <row r="1388">
          <cell r="D1388">
            <v>400</v>
          </cell>
          <cell r="F1388" t="str">
            <v>successful</v>
          </cell>
          <cell r="P1388" t="str">
            <v>rock</v>
          </cell>
        </row>
        <row r="1389">
          <cell r="D1389">
            <v>4000</v>
          </cell>
          <cell r="F1389" t="str">
            <v>successful</v>
          </cell>
          <cell r="P1389" t="str">
            <v>rock</v>
          </cell>
        </row>
        <row r="1390">
          <cell r="D1390">
            <v>5000</v>
          </cell>
          <cell r="F1390" t="str">
            <v>successful</v>
          </cell>
          <cell r="P1390" t="str">
            <v>rock</v>
          </cell>
        </row>
        <row r="1391">
          <cell r="D1391">
            <v>500</v>
          </cell>
          <cell r="F1391" t="str">
            <v>successful</v>
          </cell>
          <cell r="P1391" t="str">
            <v>rock</v>
          </cell>
        </row>
        <row r="1392">
          <cell r="D1392">
            <v>2800</v>
          </cell>
          <cell r="F1392" t="str">
            <v>successful</v>
          </cell>
          <cell r="P1392" t="str">
            <v>rock</v>
          </cell>
        </row>
        <row r="1393">
          <cell r="D1393">
            <v>500</v>
          </cell>
          <cell r="F1393" t="str">
            <v>successful</v>
          </cell>
          <cell r="P1393" t="str">
            <v>rock</v>
          </cell>
        </row>
        <row r="1394">
          <cell r="D1394">
            <v>2500</v>
          </cell>
          <cell r="F1394" t="str">
            <v>successful</v>
          </cell>
          <cell r="P1394" t="str">
            <v>rock</v>
          </cell>
        </row>
        <row r="1395">
          <cell r="D1395">
            <v>10000</v>
          </cell>
          <cell r="F1395" t="str">
            <v>successful</v>
          </cell>
          <cell r="P1395" t="str">
            <v>rock</v>
          </cell>
        </row>
        <row r="1396">
          <cell r="D1396">
            <v>750</v>
          </cell>
          <cell r="F1396" t="str">
            <v>successful</v>
          </cell>
          <cell r="P1396" t="str">
            <v>rock</v>
          </cell>
        </row>
        <row r="1397">
          <cell r="D1397">
            <v>3500</v>
          </cell>
          <cell r="F1397" t="str">
            <v>successful</v>
          </cell>
          <cell r="P1397" t="str">
            <v>rock</v>
          </cell>
        </row>
        <row r="1398">
          <cell r="D1398">
            <v>6000</v>
          </cell>
          <cell r="F1398" t="str">
            <v>successful</v>
          </cell>
          <cell r="P1398" t="str">
            <v>rock</v>
          </cell>
        </row>
        <row r="1399">
          <cell r="D1399">
            <v>10000</v>
          </cell>
          <cell r="F1399" t="str">
            <v>successful</v>
          </cell>
          <cell r="P1399" t="str">
            <v>rock</v>
          </cell>
        </row>
        <row r="1400">
          <cell r="D1400">
            <v>4400</v>
          </cell>
          <cell r="F1400" t="str">
            <v>successful</v>
          </cell>
          <cell r="P1400" t="str">
            <v>rock</v>
          </cell>
        </row>
        <row r="1401">
          <cell r="D1401">
            <v>9000</v>
          </cell>
          <cell r="F1401" t="str">
            <v>successful</v>
          </cell>
          <cell r="P1401" t="str">
            <v>rock</v>
          </cell>
        </row>
        <row r="1402">
          <cell r="D1402">
            <v>350</v>
          </cell>
          <cell r="F1402" t="str">
            <v>successful</v>
          </cell>
          <cell r="P1402" t="str">
            <v>rock</v>
          </cell>
        </row>
        <row r="1403">
          <cell r="D1403">
            <v>2500</v>
          </cell>
          <cell r="F1403" t="str">
            <v>successful</v>
          </cell>
          <cell r="P1403" t="str">
            <v>rock</v>
          </cell>
        </row>
        <row r="1404">
          <cell r="D1404">
            <v>2500</v>
          </cell>
          <cell r="F1404" t="str">
            <v>successful</v>
          </cell>
          <cell r="P1404" t="str">
            <v>rock</v>
          </cell>
        </row>
        <row r="1405">
          <cell r="D1405">
            <v>4000</v>
          </cell>
          <cell r="F1405" t="str">
            <v>successful</v>
          </cell>
          <cell r="P1405" t="str">
            <v>rock</v>
          </cell>
        </row>
        <row r="1406">
          <cell r="D1406">
            <v>14500</v>
          </cell>
          <cell r="F1406" t="str">
            <v>failed</v>
          </cell>
          <cell r="P1406" t="str">
            <v>translations</v>
          </cell>
        </row>
        <row r="1407">
          <cell r="D1407">
            <v>25000</v>
          </cell>
          <cell r="F1407" t="str">
            <v>failed</v>
          </cell>
          <cell r="P1407" t="str">
            <v>translations</v>
          </cell>
        </row>
        <row r="1408">
          <cell r="D1408">
            <v>12000</v>
          </cell>
          <cell r="F1408" t="str">
            <v>failed</v>
          </cell>
          <cell r="P1408" t="str">
            <v>translations</v>
          </cell>
        </row>
        <row r="1409">
          <cell r="D1409">
            <v>3000</v>
          </cell>
          <cell r="F1409" t="str">
            <v>failed</v>
          </cell>
          <cell r="P1409" t="str">
            <v>translations</v>
          </cell>
        </row>
        <row r="1410">
          <cell r="D1410">
            <v>1000</v>
          </cell>
          <cell r="F1410" t="str">
            <v>failed</v>
          </cell>
          <cell r="P1410" t="str">
            <v>translations</v>
          </cell>
        </row>
        <row r="1411">
          <cell r="D1411">
            <v>4000</v>
          </cell>
          <cell r="F1411" t="str">
            <v>failed</v>
          </cell>
          <cell r="P1411" t="str">
            <v>translations</v>
          </cell>
        </row>
        <row r="1412">
          <cell r="D1412">
            <v>6000</v>
          </cell>
          <cell r="F1412" t="str">
            <v>failed</v>
          </cell>
          <cell r="P1412" t="str">
            <v>translations</v>
          </cell>
        </row>
        <row r="1413">
          <cell r="D1413">
            <v>3000</v>
          </cell>
          <cell r="F1413" t="str">
            <v>failed</v>
          </cell>
          <cell r="P1413" t="str">
            <v>translations</v>
          </cell>
        </row>
        <row r="1414">
          <cell r="D1414">
            <v>7000</v>
          </cell>
          <cell r="F1414" t="str">
            <v>failed</v>
          </cell>
          <cell r="P1414" t="str">
            <v>translations</v>
          </cell>
        </row>
        <row r="1415">
          <cell r="D1415">
            <v>2000</v>
          </cell>
          <cell r="F1415" t="str">
            <v>failed</v>
          </cell>
          <cell r="P1415" t="str">
            <v>translations</v>
          </cell>
        </row>
        <row r="1416">
          <cell r="D1416">
            <v>500</v>
          </cell>
          <cell r="F1416" t="str">
            <v>failed</v>
          </cell>
          <cell r="P1416" t="str">
            <v>translations</v>
          </cell>
        </row>
        <row r="1417">
          <cell r="D1417">
            <v>4400</v>
          </cell>
          <cell r="F1417" t="str">
            <v>failed</v>
          </cell>
          <cell r="P1417" t="str">
            <v>translations</v>
          </cell>
        </row>
        <row r="1418">
          <cell r="D1418">
            <v>50000</v>
          </cell>
          <cell r="F1418" t="str">
            <v>failed</v>
          </cell>
          <cell r="P1418" t="str">
            <v>translations</v>
          </cell>
        </row>
        <row r="1419">
          <cell r="D1419">
            <v>4500</v>
          </cell>
          <cell r="F1419" t="str">
            <v>failed</v>
          </cell>
          <cell r="P1419" t="str">
            <v>translations</v>
          </cell>
        </row>
        <row r="1420">
          <cell r="D1420">
            <v>3000</v>
          </cell>
          <cell r="F1420" t="str">
            <v>failed</v>
          </cell>
          <cell r="P1420" t="str">
            <v>translations</v>
          </cell>
        </row>
        <row r="1421">
          <cell r="D1421">
            <v>6300</v>
          </cell>
          <cell r="F1421" t="str">
            <v>failed</v>
          </cell>
          <cell r="P1421" t="str">
            <v>translations</v>
          </cell>
        </row>
        <row r="1422">
          <cell r="D1422">
            <v>110</v>
          </cell>
          <cell r="F1422" t="str">
            <v>failed</v>
          </cell>
          <cell r="P1422" t="str">
            <v>translations</v>
          </cell>
        </row>
        <row r="1423">
          <cell r="D1423">
            <v>200000</v>
          </cell>
          <cell r="F1423" t="str">
            <v>failed</v>
          </cell>
          <cell r="P1423" t="str">
            <v>translations</v>
          </cell>
        </row>
        <row r="1424">
          <cell r="D1424">
            <v>25000</v>
          </cell>
          <cell r="F1424" t="str">
            <v>failed</v>
          </cell>
          <cell r="P1424" t="str">
            <v>translations</v>
          </cell>
        </row>
        <row r="1425">
          <cell r="D1425">
            <v>30000</v>
          </cell>
          <cell r="F1425" t="str">
            <v>failed</v>
          </cell>
          <cell r="P1425" t="str">
            <v>translations</v>
          </cell>
        </row>
        <row r="1426">
          <cell r="D1426">
            <v>7500</v>
          </cell>
          <cell r="F1426" t="str">
            <v>failed</v>
          </cell>
          <cell r="P1426" t="str">
            <v>translations</v>
          </cell>
        </row>
        <row r="1427">
          <cell r="D1427">
            <v>13000</v>
          </cell>
          <cell r="F1427" t="str">
            <v>failed</v>
          </cell>
          <cell r="P1427" t="str">
            <v>translations</v>
          </cell>
        </row>
        <row r="1428">
          <cell r="D1428">
            <v>1000</v>
          </cell>
          <cell r="F1428" t="str">
            <v>failed</v>
          </cell>
          <cell r="P1428" t="str">
            <v>translations</v>
          </cell>
        </row>
        <row r="1429">
          <cell r="D1429">
            <v>5000</v>
          </cell>
          <cell r="F1429" t="str">
            <v>failed</v>
          </cell>
          <cell r="P1429" t="str">
            <v>translations</v>
          </cell>
        </row>
        <row r="1430">
          <cell r="D1430">
            <v>1000</v>
          </cell>
          <cell r="F1430" t="str">
            <v>failed</v>
          </cell>
          <cell r="P1430" t="str">
            <v>translations</v>
          </cell>
        </row>
        <row r="1431">
          <cell r="D1431">
            <v>10000</v>
          </cell>
          <cell r="F1431" t="str">
            <v>failed</v>
          </cell>
          <cell r="P1431" t="str">
            <v>translations</v>
          </cell>
        </row>
        <row r="1432">
          <cell r="D1432">
            <v>5000</v>
          </cell>
          <cell r="F1432" t="str">
            <v>failed</v>
          </cell>
          <cell r="P1432" t="str">
            <v>translations</v>
          </cell>
        </row>
        <row r="1433">
          <cell r="D1433">
            <v>17000</v>
          </cell>
          <cell r="F1433" t="str">
            <v>failed</v>
          </cell>
          <cell r="P1433" t="str">
            <v>translations</v>
          </cell>
        </row>
        <row r="1434">
          <cell r="D1434">
            <v>40000</v>
          </cell>
          <cell r="F1434" t="str">
            <v>failed</v>
          </cell>
          <cell r="P1434" t="str">
            <v>translations</v>
          </cell>
        </row>
        <row r="1435">
          <cell r="D1435">
            <v>12000</v>
          </cell>
          <cell r="F1435" t="str">
            <v>failed</v>
          </cell>
          <cell r="P1435" t="str">
            <v>translations</v>
          </cell>
        </row>
        <row r="1436">
          <cell r="D1436">
            <v>82000</v>
          </cell>
          <cell r="F1436" t="str">
            <v>failed</v>
          </cell>
          <cell r="P1436" t="str">
            <v>translations</v>
          </cell>
        </row>
        <row r="1437">
          <cell r="D1437">
            <v>15000</v>
          </cell>
          <cell r="F1437" t="str">
            <v>failed</v>
          </cell>
          <cell r="P1437" t="str">
            <v>translations</v>
          </cell>
        </row>
        <row r="1438">
          <cell r="D1438">
            <v>10000</v>
          </cell>
          <cell r="F1438" t="str">
            <v>failed</v>
          </cell>
          <cell r="P1438" t="str">
            <v>translations</v>
          </cell>
        </row>
        <row r="1439">
          <cell r="D1439">
            <v>3000</v>
          </cell>
          <cell r="F1439" t="str">
            <v>failed</v>
          </cell>
          <cell r="P1439" t="str">
            <v>translations</v>
          </cell>
        </row>
        <row r="1440">
          <cell r="D1440">
            <v>20000</v>
          </cell>
          <cell r="F1440" t="str">
            <v>failed</v>
          </cell>
          <cell r="P1440" t="str">
            <v>translations</v>
          </cell>
        </row>
        <row r="1441">
          <cell r="D1441">
            <v>2725</v>
          </cell>
          <cell r="F1441" t="str">
            <v>failed</v>
          </cell>
          <cell r="P1441" t="str">
            <v>translations</v>
          </cell>
        </row>
        <row r="1442">
          <cell r="D1442">
            <v>13000</v>
          </cell>
          <cell r="F1442" t="str">
            <v>failed</v>
          </cell>
          <cell r="P1442" t="str">
            <v>translations</v>
          </cell>
        </row>
        <row r="1443">
          <cell r="D1443">
            <v>180000</v>
          </cell>
          <cell r="F1443" t="str">
            <v>failed</v>
          </cell>
          <cell r="P1443" t="str">
            <v>translations</v>
          </cell>
        </row>
        <row r="1444">
          <cell r="D1444">
            <v>1500</v>
          </cell>
          <cell r="F1444" t="str">
            <v>failed</v>
          </cell>
          <cell r="P1444" t="str">
            <v>translations</v>
          </cell>
        </row>
        <row r="1445">
          <cell r="D1445">
            <v>13000</v>
          </cell>
          <cell r="F1445" t="str">
            <v>failed</v>
          </cell>
          <cell r="P1445" t="str">
            <v>translations</v>
          </cell>
        </row>
        <row r="1446">
          <cell r="D1446">
            <v>4950</v>
          </cell>
          <cell r="F1446" t="str">
            <v>failed</v>
          </cell>
          <cell r="P1446" t="str">
            <v>translations</v>
          </cell>
        </row>
        <row r="1447">
          <cell r="D1447">
            <v>130000</v>
          </cell>
          <cell r="F1447" t="str">
            <v>failed</v>
          </cell>
          <cell r="P1447" t="str">
            <v>translations</v>
          </cell>
        </row>
        <row r="1448">
          <cell r="D1448">
            <v>900</v>
          </cell>
          <cell r="F1448" t="str">
            <v>failed</v>
          </cell>
          <cell r="P1448" t="str">
            <v>translations</v>
          </cell>
        </row>
        <row r="1449">
          <cell r="D1449">
            <v>500000</v>
          </cell>
          <cell r="F1449" t="str">
            <v>failed</v>
          </cell>
          <cell r="P1449" t="str">
            <v>translations</v>
          </cell>
        </row>
        <row r="1450">
          <cell r="D1450">
            <v>200000</v>
          </cell>
          <cell r="F1450" t="str">
            <v>failed</v>
          </cell>
          <cell r="P1450" t="str">
            <v>translations</v>
          </cell>
        </row>
        <row r="1451">
          <cell r="D1451">
            <v>8888</v>
          </cell>
          <cell r="F1451" t="str">
            <v>failed</v>
          </cell>
          <cell r="P1451" t="str">
            <v>translations</v>
          </cell>
        </row>
        <row r="1452">
          <cell r="D1452">
            <v>100000</v>
          </cell>
          <cell r="F1452" t="str">
            <v>failed</v>
          </cell>
          <cell r="P1452" t="str">
            <v>translations</v>
          </cell>
        </row>
        <row r="1453">
          <cell r="D1453">
            <v>18950</v>
          </cell>
          <cell r="F1453" t="str">
            <v>canceled</v>
          </cell>
          <cell r="P1453" t="str">
            <v>translations</v>
          </cell>
        </row>
        <row r="1454">
          <cell r="D1454">
            <v>14000</v>
          </cell>
          <cell r="F1454" t="str">
            <v>canceled</v>
          </cell>
          <cell r="P1454" t="str">
            <v>translations</v>
          </cell>
        </row>
        <row r="1455">
          <cell r="D1455">
            <v>25000</v>
          </cell>
          <cell r="F1455" t="str">
            <v>canceled</v>
          </cell>
          <cell r="P1455" t="str">
            <v>translations</v>
          </cell>
        </row>
        <row r="1456">
          <cell r="D1456">
            <v>1750</v>
          </cell>
          <cell r="F1456" t="str">
            <v>canceled</v>
          </cell>
          <cell r="P1456" t="str">
            <v>translations</v>
          </cell>
        </row>
        <row r="1457">
          <cell r="D1457">
            <v>15000</v>
          </cell>
          <cell r="F1457" t="str">
            <v>canceled</v>
          </cell>
          <cell r="P1457" t="str">
            <v>translations</v>
          </cell>
        </row>
        <row r="1458">
          <cell r="D1458">
            <v>5000</v>
          </cell>
          <cell r="F1458" t="str">
            <v>canceled</v>
          </cell>
          <cell r="P1458" t="str">
            <v>translations</v>
          </cell>
        </row>
        <row r="1459">
          <cell r="D1459">
            <v>6000</v>
          </cell>
          <cell r="F1459" t="str">
            <v>canceled</v>
          </cell>
          <cell r="P1459" t="str">
            <v>translations</v>
          </cell>
        </row>
        <row r="1460">
          <cell r="D1460">
            <v>5000</v>
          </cell>
          <cell r="F1460" t="str">
            <v>canceled</v>
          </cell>
          <cell r="P1460" t="str">
            <v>translations</v>
          </cell>
        </row>
        <row r="1461">
          <cell r="D1461">
            <v>37000</v>
          </cell>
          <cell r="F1461" t="str">
            <v>canceled</v>
          </cell>
          <cell r="P1461" t="str">
            <v>translations</v>
          </cell>
        </row>
        <row r="1462">
          <cell r="D1462">
            <v>25000000</v>
          </cell>
          <cell r="F1462" t="str">
            <v>canceled</v>
          </cell>
          <cell r="P1462" t="str">
            <v>translations</v>
          </cell>
        </row>
        <row r="1463">
          <cell r="D1463">
            <v>15000</v>
          </cell>
          <cell r="F1463" t="str">
            <v>successful</v>
          </cell>
          <cell r="P1463" t="str">
            <v>radio &amp; podcasts</v>
          </cell>
        </row>
        <row r="1464">
          <cell r="D1464">
            <v>4000</v>
          </cell>
          <cell r="F1464" t="str">
            <v>successful</v>
          </cell>
          <cell r="P1464" t="str">
            <v>radio &amp; podcasts</v>
          </cell>
        </row>
        <row r="1465">
          <cell r="D1465">
            <v>600</v>
          </cell>
          <cell r="F1465" t="str">
            <v>successful</v>
          </cell>
          <cell r="P1465" t="str">
            <v>radio &amp; podcasts</v>
          </cell>
        </row>
        <row r="1466">
          <cell r="D1466">
            <v>5000</v>
          </cell>
          <cell r="F1466" t="str">
            <v>successful</v>
          </cell>
          <cell r="P1466" t="str">
            <v>radio &amp; podcasts</v>
          </cell>
        </row>
        <row r="1467">
          <cell r="D1467">
            <v>30000</v>
          </cell>
          <cell r="F1467" t="str">
            <v>successful</v>
          </cell>
          <cell r="P1467" t="str">
            <v>radio &amp; podcasts</v>
          </cell>
        </row>
        <row r="1468">
          <cell r="D1468">
            <v>16000</v>
          </cell>
          <cell r="F1468" t="str">
            <v>successful</v>
          </cell>
          <cell r="P1468" t="str">
            <v>radio &amp; podcasts</v>
          </cell>
        </row>
        <row r="1469">
          <cell r="D1469">
            <v>40000</v>
          </cell>
          <cell r="F1469" t="str">
            <v>successful</v>
          </cell>
          <cell r="P1469" t="str">
            <v>radio &amp; podcasts</v>
          </cell>
        </row>
        <row r="1470">
          <cell r="D1470">
            <v>9500</v>
          </cell>
          <cell r="F1470" t="str">
            <v>successful</v>
          </cell>
          <cell r="P1470" t="str">
            <v>radio &amp; podcasts</v>
          </cell>
        </row>
        <row r="1471">
          <cell r="D1471">
            <v>44250</v>
          </cell>
          <cell r="F1471" t="str">
            <v>successful</v>
          </cell>
          <cell r="P1471" t="str">
            <v>radio &amp; podcasts</v>
          </cell>
        </row>
        <row r="1472">
          <cell r="D1472">
            <v>1500</v>
          </cell>
          <cell r="F1472" t="str">
            <v>successful</v>
          </cell>
          <cell r="P1472" t="str">
            <v>radio &amp; podcasts</v>
          </cell>
        </row>
        <row r="1473">
          <cell r="D1473">
            <v>32000</v>
          </cell>
          <cell r="F1473" t="str">
            <v>successful</v>
          </cell>
          <cell r="P1473" t="str">
            <v>radio &amp; podcasts</v>
          </cell>
        </row>
        <row r="1474">
          <cell r="D1474">
            <v>25000</v>
          </cell>
          <cell r="F1474" t="str">
            <v>successful</v>
          </cell>
          <cell r="P1474" t="str">
            <v>radio &amp; podcasts</v>
          </cell>
        </row>
        <row r="1475">
          <cell r="D1475">
            <v>1500</v>
          </cell>
          <cell r="F1475" t="str">
            <v>successful</v>
          </cell>
          <cell r="P1475" t="str">
            <v>radio &amp; podcasts</v>
          </cell>
        </row>
        <row r="1476">
          <cell r="D1476">
            <v>3000</v>
          </cell>
          <cell r="F1476" t="str">
            <v>successful</v>
          </cell>
          <cell r="P1476" t="str">
            <v>radio &amp; podcasts</v>
          </cell>
        </row>
        <row r="1477">
          <cell r="D1477">
            <v>15000</v>
          </cell>
          <cell r="F1477" t="str">
            <v>successful</v>
          </cell>
          <cell r="P1477" t="str">
            <v>radio &amp; podcasts</v>
          </cell>
        </row>
        <row r="1478">
          <cell r="D1478">
            <v>6000</v>
          </cell>
          <cell r="F1478" t="str">
            <v>successful</v>
          </cell>
          <cell r="P1478" t="str">
            <v>radio &amp; podcasts</v>
          </cell>
        </row>
        <row r="1479">
          <cell r="D1479">
            <v>30000</v>
          </cell>
          <cell r="F1479" t="str">
            <v>successful</v>
          </cell>
          <cell r="P1479" t="str">
            <v>radio &amp; podcasts</v>
          </cell>
        </row>
        <row r="1480">
          <cell r="D1480">
            <v>50000</v>
          </cell>
          <cell r="F1480" t="str">
            <v>successful</v>
          </cell>
          <cell r="P1480" t="str">
            <v>radio &amp; podcasts</v>
          </cell>
        </row>
        <row r="1481">
          <cell r="D1481">
            <v>1600</v>
          </cell>
          <cell r="F1481" t="str">
            <v>successful</v>
          </cell>
          <cell r="P1481" t="str">
            <v>radio &amp; podcasts</v>
          </cell>
        </row>
        <row r="1482">
          <cell r="D1482">
            <v>50000</v>
          </cell>
          <cell r="F1482" t="str">
            <v>successful</v>
          </cell>
          <cell r="P1482" t="str">
            <v>radio &amp; podcasts</v>
          </cell>
        </row>
        <row r="1483">
          <cell r="D1483">
            <v>5000</v>
          </cell>
          <cell r="F1483" t="str">
            <v>failed</v>
          </cell>
          <cell r="P1483" t="str">
            <v>fiction</v>
          </cell>
        </row>
        <row r="1484">
          <cell r="D1484">
            <v>5000</v>
          </cell>
          <cell r="F1484" t="str">
            <v>failed</v>
          </cell>
          <cell r="P1484" t="str">
            <v>fiction</v>
          </cell>
        </row>
        <row r="1485">
          <cell r="D1485">
            <v>7000</v>
          </cell>
          <cell r="F1485" t="str">
            <v>failed</v>
          </cell>
          <cell r="P1485" t="str">
            <v>fiction</v>
          </cell>
        </row>
        <row r="1486">
          <cell r="D1486">
            <v>2000</v>
          </cell>
          <cell r="F1486" t="str">
            <v>failed</v>
          </cell>
          <cell r="P1486" t="str">
            <v>fiction</v>
          </cell>
        </row>
        <row r="1487">
          <cell r="D1487">
            <v>6700</v>
          </cell>
          <cell r="F1487" t="str">
            <v>failed</v>
          </cell>
          <cell r="P1487" t="str">
            <v>fiction</v>
          </cell>
        </row>
        <row r="1488">
          <cell r="D1488">
            <v>20000</v>
          </cell>
          <cell r="F1488" t="str">
            <v>failed</v>
          </cell>
          <cell r="P1488" t="str">
            <v>fiction</v>
          </cell>
        </row>
        <row r="1489">
          <cell r="D1489">
            <v>10000</v>
          </cell>
          <cell r="F1489" t="str">
            <v>failed</v>
          </cell>
          <cell r="P1489" t="str">
            <v>fiction</v>
          </cell>
        </row>
        <row r="1490">
          <cell r="D1490">
            <v>15000</v>
          </cell>
          <cell r="F1490" t="str">
            <v>failed</v>
          </cell>
          <cell r="P1490" t="str">
            <v>fiction</v>
          </cell>
        </row>
        <row r="1491">
          <cell r="D1491">
            <v>5000</v>
          </cell>
          <cell r="F1491" t="str">
            <v>failed</v>
          </cell>
          <cell r="P1491" t="str">
            <v>fiction</v>
          </cell>
        </row>
        <row r="1492">
          <cell r="D1492">
            <v>2900</v>
          </cell>
          <cell r="F1492" t="str">
            <v>failed</v>
          </cell>
          <cell r="P1492" t="str">
            <v>fiction</v>
          </cell>
        </row>
        <row r="1493">
          <cell r="D1493">
            <v>1200</v>
          </cell>
          <cell r="F1493" t="str">
            <v>failed</v>
          </cell>
          <cell r="P1493" t="str">
            <v>fiction</v>
          </cell>
        </row>
        <row r="1494">
          <cell r="D1494">
            <v>4000</v>
          </cell>
          <cell r="F1494" t="str">
            <v>failed</v>
          </cell>
          <cell r="P1494" t="str">
            <v>fiction</v>
          </cell>
        </row>
        <row r="1495">
          <cell r="D1495">
            <v>2400</v>
          </cell>
          <cell r="F1495" t="str">
            <v>failed</v>
          </cell>
          <cell r="P1495" t="str">
            <v>fiction</v>
          </cell>
        </row>
        <row r="1496">
          <cell r="D1496">
            <v>5000</v>
          </cell>
          <cell r="F1496" t="str">
            <v>failed</v>
          </cell>
          <cell r="P1496" t="str">
            <v>fiction</v>
          </cell>
        </row>
        <row r="1497">
          <cell r="D1497">
            <v>2000</v>
          </cell>
          <cell r="F1497" t="str">
            <v>failed</v>
          </cell>
          <cell r="P1497" t="str">
            <v>fiction</v>
          </cell>
        </row>
        <row r="1498">
          <cell r="D1498">
            <v>1500</v>
          </cell>
          <cell r="F1498" t="str">
            <v>failed</v>
          </cell>
          <cell r="P1498" t="str">
            <v>fiction</v>
          </cell>
        </row>
        <row r="1499">
          <cell r="D1499">
            <v>15000</v>
          </cell>
          <cell r="F1499" t="str">
            <v>failed</v>
          </cell>
          <cell r="P1499" t="str">
            <v>fiction</v>
          </cell>
        </row>
        <row r="1500">
          <cell r="D1500">
            <v>3000</v>
          </cell>
          <cell r="F1500" t="str">
            <v>failed</v>
          </cell>
          <cell r="P1500" t="str">
            <v>fiction</v>
          </cell>
        </row>
        <row r="1501">
          <cell r="D1501">
            <v>2000</v>
          </cell>
          <cell r="F1501" t="str">
            <v>failed</v>
          </cell>
          <cell r="P1501" t="str">
            <v>fiction</v>
          </cell>
        </row>
        <row r="1502">
          <cell r="D1502">
            <v>2800</v>
          </cell>
          <cell r="F1502" t="str">
            <v>failed</v>
          </cell>
          <cell r="P1502" t="str">
            <v>fiction</v>
          </cell>
        </row>
        <row r="1503">
          <cell r="D1503">
            <v>52000</v>
          </cell>
          <cell r="F1503" t="str">
            <v>successful</v>
          </cell>
          <cell r="P1503" t="str">
            <v>photobooks</v>
          </cell>
        </row>
        <row r="1504">
          <cell r="D1504">
            <v>22000</v>
          </cell>
          <cell r="F1504" t="str">
            <v>successful</v>
          </cell>
          <cell r="P1504" t="str">
            <v>photobooks</v>
          </cell>
        </row>
        <row r="1505">
          <cell r="D1505">
            <v>3750</v>
          </cell>
          <cell r="F1505" t="str">
            <v>successful</v>
          </cell>
          <cell r="P1505" t="str">
            <v>photobooks</v>
          </cell>
        </row>
        <row r="1506">
          <cell r="D1506">
            <v>6500</v>
          </cell>
          <cell r="F1506" t="str">
            <v>successful</v>
          </cell>
          <cell r="P1506" t="str">
            <v>photobooks</v>
          </cell>
        </row>
        <row r="1507">
          <cell r="D1507">
            <v>16000</v>
          </cell>
          <cell r="F1507" t="str">
            <v>successful</v>
          </cell>
          <cell r="P1507" t="str">
            <v>photobooks</v>
          </cell>
        </row>
        <row r="1508">
          <cell r="D1508">
            <v>1500</v>
          </cell>
          <cell r="F1508" t="str">
            <v>successful</v>
          </cell>
          <cell r="P1508" t="str">
            <v>photobooks</v>
          </cell>
        </row>
        <row r="1509">
          <cell r="D1509">
            <v>1200</v>
          </cell>
          <cell r="F1509" t="str">
            <v>successful</v>
          </cell>
          <cell r="P1509" t="str">
            <v>photobooks</v>
          </cell>
        </row>
        <row r="1510">
          <cell r="D1510">
            <v>18500</v>
          </cell>
          <cell r="F1510" t="str">
            <v>successful</v>
          </cell>
          <cell r="P1510" t="str">
            <v>photobooks</v>
          </cell>
        </row>
        <row r="1511">
          <cell r="D1511">
            <v>17500</v>
          </cell>
          <cell r="F1511" t="str">
            <v>successful</v>
          </cell>
          <cell r="P1511" t="str">
            <v>photobooks</v>
          </cell>
        </row>
        <row r="1512">
          <cell r="D1512">
            <v>16000</v>
          </cell>
          <cell r="F1512" t="str">
            <v>successful</v>
          </cell>
          <cell r="P1512" t="str">
            <v>photobooks</v>
          </cell>
        </row>
        <row r="1513">
          <cell r="D1513">
            <v>14000</v>
          </cell>
          <cell r="F1513" t="str">
            <v>successful</v>
          </cell>
          <cell r="P1513" t="str">
            <v>photobooks</v>
          </cell>
        </row>
        <row r="1514">
          <cell r="D1514">
            <v>3500</v>
          </cell>
          <cell r="F1514" t="str">
            <v>successful</v>
          </cell>
          <cell r="P1514" t="str">
            <v>photobooks</v>
          </cell>
        </row>
        <row r="1515">
          <cell r="D1515">
            <v>8000</v>
          </cell>
          <cell r="F1515" t="str">
            <v>successful</v>
          </cell>
          <cell r="P1515" t="str">
            <v>photobooks</v>
          </cell>
        </row>
        <row r="1516">
          <cell r="D1516">
            <v>25000</v>
          </cell>
          <cell r="F1516" t="str">
            <v>successful</v>
          </cell>
          <cell r="P1516" t="str">
            <v>photobooks</v>
          </cell>
        </row>
        <row r="1517">
          <cell r="D1517">
            <v>300000</v>
          </cell>
          <cell r="F1517" t="str">
            <v>successful</v>
          </cell>
          <cell r="P1517" t="str">
            <v>photobooks</v>
          </cell>
        </row>
        <row r="1518">
          <cell r="D1518">
            <v>17000</v>
          </cell>
          <cell r="F1518" t="str">
            <v>successful</v>
          </cell>
          <cell r="P1518" t="str">
            <v>photobooks</v>
          </cell>
        </row>
        <row r="1519">
          <cell r="D1519">
            <v>15000</v>
          </cell>
          <cell r="F1519" t="str">
            <v>successful</v>
          </cell>
          <cell r="P1519" t="str">
            <v>photobooks</v>
          </cell>
        </row>
        <row r="1520">
          <cell r="D1520">
            <v>15000</v>
          </cell>
          <cell r="F1520" t="str">
            <v>successful</v>
          </cell>
          <cell r="P1520" t="str">
            <v>photobooks</v>
          </cell>
        </row>
        <row r="1521">
          <cell r="D1521">
            <v>9000</v>
          </cell>
          <cell r="F1521" t="str">
            <v>successful</v>
          </cell>
          <cell r="P1521" t="str">
            <v>photobooks</v>
          </cell>
        </row>
        <row r="1522">
          <cell r="D1522">
            <v>18000</v>
          </cell>
          <cell r="F1522" t="str">
            <v>successful</v>
          </cell>
          <cell r="P1522" t="str">
            <v>photobooks</v>
          </cell>
        </row>
        <row r="1523">
          <cell r="D1523">
            <v>37500</v>
          </cell>
          <cell r="F1523" t="str">
            <v>successful</v>
          </cell>
          <cell r="P1523" t="str">
            <v>photobooks</v>
          </cell>
        </row>
        <row r="1524">
          <cell r="D1524">
            <v>43500</v>
          </cell>
          <cell r="F1524" t="str">
            <v>successful</v>
          </cell>
          <cell r="P1524" t="str">
            <v>photobooks</v>
          </cell>
        </row>
        <row r="1525">
          <cell r="D1525">
            <v>18500</v>
          </cell>
          <cell r="F1525" t="str">
            <v>successful</v>
          </cell>
          <cell r="P1525" t="str">
            <v>photobooks</v>
          </cell>
        </row>
        <row r="1526">
          <cell r="D1526">
            <v>3000</v>
          </cell>
          <cell r="F1526" t="str">
            <v>successful</v>
          </cell>
          <cell r="P1526" t="str">
            <v>photobooks</v>
          </cell>
        </row>
        <row r="1527">
          <cell r="D1527">
            <v>2600</v>
          </cell>
          <cell r="F1527" t="str">
            <v>successful</v>
          </cell>
          <cell r="P1527" t="str">
            <v>photobooks</v>
          </cell>
        </row>
        <row r="1528">
          <cell r="D1528">
            <v>23000</v>
          </cell>
          <cell r="F1528" t="str">
            <v>successful</v>
          </cell>
          <cell r="P1528" t="str">
            <v>photobooks</v>
          </cell>
        </row>
        <row r="1529">
          <cell r="D1529">
            <v>3500</v>
          </cell>
          <cell r="F1529" t="str">
            <v>successful</v>
          </cell>
          <cell r="P1529" t="str">
            <v>photobooks</v>
          </cell>
        </row>
        <row r="1530">
          <cell r="D1530">
            <v>3000</v>
          </cell>
          <cell r="F1530" t="str">
            <v>successful</v>
          </cell>
          <cell r="P1530" t="str">
            <v>photobooks</v>
          </cell>
        </row>
        <row r="1531">
          <cell r="D1531">
            <v>19000</v>
          </cell>
          <cell r="F1531" t="str">
            <v>successful</v>
          </cell>
          <cell r="P1531" t="str">
            <v>photobooks</v>
          </cell>
        </row>
        <row r="1532">
          <cell r="D1532">
            <v>35000</v>
          </cell>
          <cell r="F1532" t="str">
            <v>successful</v>
          </cell>
          <cell r="P1532" t="str">
            <v>photobooks</v>
          </cell>
        </row>
        <row r="1533">
          <cell r="D1533">
            <v>2350</v>
          </cell>
          <cell r="F1533" t="str">
            <v>successful</v>
          </cell>
          <cell r="P1533" t="str">
            <v>photobooks</v>
          </cell>
        </row>
        <row r="1534">
          <cell r="D1534">
            <v>5000</v>
          </cell>
          <cell r="F1534" t="str">
            <v>successful</v>
          </cell>
          <cell r="P1534" t="str">
            <v>photobooks</v>
          </cell>
        </row>
        <row r="1535">
          <cell r="D1535">
            <v>45000</v>
          </cell>
          <cell r="F1535" t="str">
            <v>successful</v>
          </cell>
          <cell r="P1535" t="str">
            <v>photobooks</v>
          </cell>
        </row>
        <row r="1536">
          <cell r="D1536">
            <v>7500</v>
          </cell>
          <cell r="F1536" t="str">
            <v>successful</v>
          </cell>
          <cell r="P1536" t="str">
            <v>photobooks</v>
          </cell>
        </row>
        <row r="1537">
          <cell r="D1537">
            <v>4000</v>
          </cell>
          <cell r="F1537" t="str">
            <v>successful</v>
          </cell>
          <cell r="P1537" t="str">
            <v>photobooks</v>
          </cell>
        </row>
        <row r="1538">
          <cell r="D1538">
            <v>12000</v>
          </cell>
          <cell r="F1538" t="str">
            <v>successful</v>
          </cell>
          <cell r="P1538" t="str">
            <v>photobooks</v>
          </cell>
        </row>
        <row r="1539">
          <cell r="D1539">
            <v>12000</v>
          </cell>
          <cell r="F1539" t="str">
            <v>successful</v>
          </cell>
          <cell r="P1539" t="str">
            <v>photobooks</v>
          </cell>
        </row>
        <row r="1540">
          <cell r="D1540">
            <v>7000</v>
          </cell>
          <cell r="F1540" t="str">
            <v>successful</v>
          </cell>
          <cell r="P1540" t="str">
            <v>photobooks</v>
          </cell>
        </row>
        <row r="1541">
          <cell r="D1541">
            <v>20000</v>
          </cell>
          <cell r="F1541" t="str">
            <v>successful</v>
          </cell>
          <cell r="P1541" t="str">
            <v>photobooks</v>
          </cell>
        </row>
        <row r="1542">
          <cell r="D1542">
            <v>15000</v>
          </cell>
          <cell r="F1542" t="str">
            <v>successful</v>
          </cell>
          <cell r="P1542" t="str">
            <v>photobooks</v>
          </cell>
        </row>
        <row r="1543">
          <cell r="D1543">
            <v>18000</v>
          </cell>
          <cell r="F1543" t="str">
            <v>failed</v>
          </cell>
          <cell r="P1543" t="str">
            <v>nature</v>
          </cell>
        </row>
        <row r="1544">
          <cell r="D1544">
            <v>500</v>
          </cell>
          <cell r="F1544" t="str">
            <v>failed</v>
          </cell>
          <cell r="P1544" t="str">
            <v>nature</v>
          </cell>
        </row>
        <row r="1545">
          <cell r="D1545">
            <v>2250</v>
          </cell>
          <cell r="F1545" t="str">
            <v>failed</v>
          </cell>
          <cell r="P1545" t="str">
            <v>nature</v>
          </cell>
        </row>
        <row r="1546">
          <cell r="D1546">
            <v>1000</v>
          </cell>
          <cell r="F1546" t="str">
            <v>failed</v>
          </cell>
          <cell r="P1546" t="str">
            <v>nature</v>
          </cell>
        </row>
        <row r="1547">
          <cell r="D1547">
            <v>3000</v>
          </cell>
          <cell r="F1547" t="str">
            <v>failed</v>
          </cell>
          <cell r="P1547" t="str">
            <v>nature</v>
          </cell>
        </row>
        <row r="1548">
          <cell r="D1548">
            <v>1000</v>
          </cell>
          <cell r="F1548" t="str">
            <v>failed</v>
          </cell>
          <cell r="P1548" t="str">
            <v>nature</v>
          </cell>
        </row>
        <row r="1549">
          <cell r="D1549">
            <v>20</v>
          </cell>
          <cell r="F1549" t="str">
            <v>failed</v>
          </cell>
          <cell r="P1549" t="str">
            <v>nature</v>
          </cell>
        </row>
        <row r="1550">
          <cell r="D1550">
            <v>700</v>
          </cell>
          <cell r="F1550" t="str">
            <v>failed</v>
          </cell>
          <cell r="P1550" t="str">
            <v>nature</v>
          </cell>
        </row>
        <row r="1551">
          <cell r="D1551">
            <v>500</v>
          </cell>
          <cell r="F1551" t="str">
            <v>failed</v>
          </cell>
          <cell r="P1551" t="str">
            <v>nature</v>
          </cell>
        </row>
        <row r="1552">
          <cell r="D1552">
            <v>750</v>
          </cell>
          <cell r="F1552" t="str">
            <v>failed</v>
          </cell>
          <cell r="P1552" t="str">
            <v>nature</v>
          </cell>
        </row>
        <row r="1553">
          <cell r="D1553">
            <v>3500</v>
          </cell>
          <cell r="F1553" t="str">
            <v>failed</v>
          </cell>
          <cell r="P1553" t="str">
            <v>nature</v>
          </cell>
        </row>
        <row r="1554">
          <cell r="D1554">
            <v>4300</v>
          </cell>
          <cell r="F1554" t="str">
            <v>failed</v>
          </cell>
          <cell r="P1554" t="str">
            <v>nature</v>
          </cell>
        </row>
        <row r="1555">
          <cell r="D1555">
            <v>6000</v>
          </cell>
          <cell r="F1555" t="str">
            <v>failed</v>
          </cell>
          <cell r="P1555" t="str">
            <v>nature</v>
          </cell>
        </row>
        <row r="1556">
          <cell r="D1556">
            <v>20000</v>
          </cell>
          <cell r="F1556" t="str">
            <v>failed</v>
          </cell>
          <cell r="P1556" t="str">
            <v>nature</v>
          </cell>
        </row>
        <row r="1557">
          <cell r="D1557">
            <v>750</v>
          </cell>
          <cell r="F1557" t="str">
            <v>failed</v>
          </cell>
          <cell r="P1557" t="str">
            <v>nature</v>
          </cell>
        </row>
        <row r="1558">
          <cell r="D1558">
            <v>1500</v>
          </cell>
          <cell r="F1558" t="str">
            <v>failed</v>
          </cell>
          <cell r="P1558" t="str">
            <v>nature</v>
          </cell>
        </row>
        <row r="1559">
          <cell r="D1559">
            <v>2500</v>
          </cell>
          <cell r="F1559" t="str">
            <v>failed</v>
          </cell>
          <cell r="P1559" t="str">
            <v>nature</v>
          </cell>
        </row>
        <row r="1560">
          <cell r="D1560">
            <v>750</v>
          </cell>
          <cell r="F1560" t="str">
            <v>failed</v>
          </cell>
          <cell r="P1560" t="str">
            <v>nature</v>
          </cell>
        </row>
        <row r="1561">
          <cell r="D1561">
            <v>15000</v>
          </cell>
          <cell r="F1561" t="str">
            <v>failed</v>
          </cell>
          <cell r="P1561" t="str">
            <v>nature</v>
          </cell>
        </row>
        <row r="1562">
          <cell r="D1562">
            <v>2500</v>
          </cell>
          <cell r="F1562" t="str">
            <v>failed</v>
          </cell>
          <cell r="P1562" t="str">
            <v>nature</v>
          </cell>
        </row>
        <row r="1563">
          <cell r="D1563">
            <v>10000</v>
          </cell>
          <cell r="F1563" t="str">
            <v>canceled</v>
          </cell>
          <cell r="P1563" t="str">
            <v>art books</v>
          </cell>
        </row>
        <row r="1564">
          <cell r="D1564">
            <v>4000</v>
          </cell>
          <cell r="F1564" t="str">
            <v>canceled</v>
          </cell>
          <cell r="P1564" t="str">
            <v>art books</v>
          </cell>
        </row>
        <row r="1565">
          <cell r="D1565">
            <v>6000</v>
          </cell>
          <cell r="F1565" t="str">
            <v>canceled</v>
          </cell>
          <cell r="P1565" t="str">
            <v>art books</v>
          </cell>
        </row>
        <row r="1566">
          <cell r="D1566">
            <v>10000</v>
          </cell>
          <cell r="F1566" t="str">
            <v>canceled</v>
          </cell>
          <cell r="P1566" t="str">
            <v>art books</v>
          </cell>
        </row>
        <row r="1567">
          <cell r="D1567">
            <v>4000</v>
          </cell>
          <cell r="F1567" t="str">
            <v>canceled</v>
          </cell>
          <cell r="P1567" t="str">
            <v>art books</v>
          </cell>
        </row>
        <row r="1568">
          <cell r="D1568">
            <v>30000</v>
          </cell>
          <cell r="F1568" t="str">
            <v>canceled</v>
          </cell>
          <cell r="P1568" t="str">
            <v>art books</v>
          </cell>
        </row>
        <row r="1569">
          <cell r="D1569">
            <v>8500</v>
          </cell>
          <cell r="F1569" t="str">
            <v>canceled</v>
          </cell>
          <cell r="P1569" t="str">
            <v>art books</v>
          </cell>
        </row>
        <row r="1570">
          <cell r="D1570">
            <v>25000</v>
          </cell>
          <cell r="F1570" t="str">
            <v>canceled</v>
          </cell>
          <cell r="P1570" t="str">
            <v>art books</v>
          </cell>
        </row>
        <row r="1571">
          <cell r="D1571">
            <v>30000</v>
          </cell>
          <cell r="F1571" t="str">
            <v>canceled</v>
          </cell>
          <cell r="P1571" t="str">
            <v>art books</v>
          </cell>
        </row>
        <row r="1572">
          <cell r="D1572">
            <v>6000</v>
          </cell>
          <cell r="F1572" t="str">
            <v>canceled</v>
          </cell>
          <cell r="P1572" t="str">
            <v>art books</v>
          </cell>
        </row>
        <row r="1573">
          <cell r="D1573">
            <v>12100</v>
          </cell>
          <cell r="F1573" t="str">
            <v>canceled</v>
          </cell>
          <cell r="P1573" t="str">
            <v>art books</v>
          </cell>
        </row>
        <row r="1574">
          <cell r="D1574">
            <v>2500</v>
          </cell>
          <cell r="F1574" t="str">
            <v>canceled</v>
          </cell>
          <cell r="P1574" t="str">
            <v>art books</v>
          </cell>
        </row>
        <row r="1575">
          <cell r="D1575">
            <v>9000</v>
          </cell>
          <cell r="F1575" t="str">
            <v>canceled</v>
          </cell>
          <cell r="P1575" t="str">
            <v>art books</v>
          </cell>
        </row>
        <row r="1576">
          <cell r="D1576">
            <v>10000</v>
          </cell>
          <cell r="F1576" t="str">
            <v>canceled</v>
          </cell>
          <cell r="P1576" t="str">
            <v>art books</v>
          </cell>
        </row>
        <row r="1577">
          <cell r="D1577">
            <v>10000</v>
          </cell>
          <cell r="F1577" t="str">
            <v>canceled</v>
          </cell>
          <cell r="P1577" t="str">
            <v>art books</v>
          </cell>
        </row>
        <row r="1578">
          <cell r="D1578">
            <v>5000</v>
          </cell>
          <cell r="F1578" t="str">
            <v>canceled</v>
          </cell>
          <cell r="P1578" t="str">
            <v>art books</v>
          </cell>
        </row>
        <row r="1579">
          <cell r="D1579">
            <v>10000</v>
          </cell>
          <cell r="F1579" t="str">
            <v>canceled</v>
          </cell>
          <cell r="P1579" t="str">
            <v>art books</v>
          </cell>
        </row>
        <row r="1580">
          <cell r="D1580">
            <v>1897</v>
          </cell>
          <cell r="F1580" t="str">
            <v>canceled</v>
          </cell>
          <cell r="P1580" t="str">
            <v>art books</v>
          </cell>
        </row>
        <row r="1581">
          <cell r="D1581">
            <v>3333</v>
          </cell>
          <cell r="F1581" t="str">
            <v>canceled</v>
          </cell>
          <cell r="P1581" t="str">
            <v>art books</v>
          </cell>
        </row>
        <row r="1582">
          <cell r="D1582">
            <v>1750</v>
          </cell>
          <cell r="F1582" t="str">
            <v>canceled</v>
          </cell>
          <cell r="P1582" t="str">
            <v>art books</v>
          </cell>
        </row>
        <row r="1583">
          <cell r="D1583">
            <v>1000</v>
          </cell>
          <cell r="F1583" t="str">
            <v>failed</v>
          </cell>
          <cell r="P1583" t="str">
            <v>places</v>
          </cell>
        </row>
        <row r="1584">
          <cell r="D1584">
            <v>1000</v>
          </cell>
          <cell r="F1584" t="str">
            <v>failed</v>
          </cell>
          <cell r="P1584" t="str">
            <v>places</v>
          </cell>
        </row>
        <row r="1585">
          <cell r="D1585">
            <v>20000</v>
          </cell>
          <cell r="F1585" t="str">
            <v>failed</v>
          </cell>
          <cell r="P1585" t="str">
            <v>places</v>
          </cell>
        </row>
        <row r="1586">
          <cell r="D1586">
            <v>1200</v>
          </cell>
          <cell r="F1586" t="str">
            <v>failed</v>
          </cell>
          <cell r="P1586" t="str">
            <v>places</v>
          </cell>
        </row>
        <row r="1587">
          <cell r="D1587">
            <v>2000</v>
          </cell>
          <cell r="F1587" t="str">
            <v>failed</v>
          </cell>
          <cell r="P1587" t="str">
            <v>places</v>
          </cell>
        </row>
        <row r="1588">
          <cell r="D1588">
            <v>1500</v>
          </cell>
          <cell r="F1588" t="str">
            <v>failed</v>
          </cell>
          <cell r="P1588" t="str">
            <v>places</v>
          </cell>
        </row>
        <row r="1589">
          <cell r="D1589">
            <v>7500</v>
          </cell>
          <cell r="F1589" t="str">
            <v>failed</v>
          </cell>
          <cell r="P1589" t="str">
            <v>places</v>
          </cell>
        </row>
        <row r="1590">
          <cell r="D1590">
            <v>516</v>
          </cell>
          <cell r="F1590" t="str">
            <v>failed</v>
          </cell>
          <cell r="P1590" t="str">
            <v>places</v>
          </cell>
        </row>
        <row r="1591">
          <cell r="D1591">
            <v>1200</v>
          </cell>
          <cell r="F1591" t="str">
            <v>failed</v>
          </cell>
          <cell r="P1591" t="str">
            <v>places</v>
          </cell>
        </row>
        <row r="1592">
          <cell r="D1592">
            <v>60000</v>
          </cell>
          <cell r="F1592" t="str">
            <v>failed</v>
          </cell>
          <cell r="P1592" t="str">
            <v>places</v>
          </cell>
        </row>
        <row r="1593">
          <cell r="D1593">
            <v>14000</v>
          </cell>
          <cell r="F1593" t="str">
            <v>failed</v>
          </cell>
          <cell r="P1593" t="str">
            <v>places</v>
          </cell>
        </row>
        <row r="1594">
          <cell r="D1594">
            <v>25</v>
          </cell>
          <cell r="F1594" t="str">
            <v>failed</v>
          </cell>
          <cell r="P1594" t="str">
            <v>places</v>
          </cell>
        </row>
        <row r="1595">
          <cell r="D1595">
            <v>22000</v>
          </cell>
          <cell r="F1595" t="str">
            <v>failed</v>
          </cell>
          <cell r="P1595" t="str">
            <v>places</v>
          </cell>
        </row>
        <row r="1596">
          <cell r="D1596">
            <v>1000</v>
          </cell>
          <cell r="F1596" t="str">
            <v>failed</v>
          </cell>
          <cell r="P1596" t="str">
            <v>places</v>
          </cell>
        </row>
        <row r="1597">
          <cell r="D1597">
            <v>100000</v>
          </cell>
          <cell r="F1597" t="str">
            <v>failed</v>
          </cell>
          <cell r="P1597" t="str">
            <v>places</v>
          </cell>
        </row>
        <row r="1598">
          <cell r="D1598">
            <v>3250</v>
          </cell>
          <cell r="F1598" t="str">
            <v>failed</v>
          </cell>
          <cell r="P1598" t="str">
            <v>places</v>
          </cell>
        </row>
        <row r="1599">
          <cell r="D1599">
            <v>15000</v>
          </cell>
          <cell r="F1599" t="str">
            <v>failed</v>
          </cell>
          <cell r="P1599" t="str">
            <v>places</v>
          </cell>
        </row>
        <row r="1600">
          <cell r="D1600">
            <v>800</v>
          </cell>
          <cell r="F1600" t="str">
            <v>failed</v>
          </cell>
          <cell r="P1600" t="str">
            <v>places</v>
          </cell>
        </row>
        <row r="1601">
          <cell r="D1601">
            <v>500</v>
          </cell>
          <cell r="F1601" t="str">
            <v>failed</v>
          </cell>
          <cell r="P1601" t="str">
            <v>places</v>
          </cell>
        </row>
        <row r="1602">
          <cell r="D1602">
            <v>5000</v>
          </cell>
          <cell r="F1602" t="str">
            <v>failed</v>
          </cell>
          <cell r="P1602" t="str">
            <v>places</v>
          </cell>
        </row>
        <row r="1603">
          <cell r="D1603">
            <v>2500</v>
          </cell>
          <cell r="F1603" t="str">
            <v>successful</v>
          </cell>
          <cell r="P1603" t="str">
            <v>rock</v>
          </cell>
        </row>
        <row r="1604">
          <cell r="D1604">
            <v>1500</v>
          </cell>
          <cell r="F1604" t="str">
            <v>successful</v>
          </cell>
          <cell r="P1604" t="str">
            <v>rock</v>
          </cell>
        </row>
        <row r="1605">
          <cell r="D1605">
            <v>2000</v>
          </cell>
          <cell r="F1605" t="str">
            <v>successful</v>
          </cell>
          <cell r="P1605" t="str">
            <v>rock</v>
          </cell>
        </row>
        <row r="1606">
          <cell r="D1606">
            <v>2800</v>
          </cell>
          <cell r="F1606" t="str">
            <v>successful</v>
          </cell>
          <cell r="P1606" t="str">
            <v>rock</v>
          </cell>
        </row>
        <row r="1607">
          <cell r="D1607">
            <v>6000</v>
          </cell>
          <cell r="F1607" t="str">
            <v>successful</v>
          </cell>
          <cell r="P1607" t="str">
            <v>rock</v>
          </cell>
        </row>
        <row r="1608">
          <cell r="D1608">
            <v>8000</v>
          </cell>
          <cell r="F1608" t="str">
            <v>successful</v>
          </cell>
          <cell r="P1608" t="str">
            <v>rock</v>
          </cell>
        </row>
        <row r="1609">
          <cell r="D1609">
            <v>10000</v>
          </cell>
          <cell r="F1609" t="str">
            <v>successful</v>
          </cell>
          <cell r="P1609" t="str">
            <v>rock</v>
          </cell>
        </row>
        <row r="1610">
          <cell r="D1610">
            <v>1200</v>
          </cell>
          <cell r="F1610" t="str">
            <v>successful</v>
          </cell>
          <cell r="P1610" t="str">
            <v>rock</v>
          </cell>
        </row>
        <row r="1611">
          <cell r="D1611">
            <v>1500</v>
          </cell>
          <cell r="F1611" t="str">
            <v>successful</v>
          </cell>
          <cell r="P1611" t="str">
            <v>rock</v>
          </cell>
        </row>
        <row r="1612">
          <cell r="D1612">
            <v>2000</v>
          </cell>
          <cell r="F1612" t="str">
            <v>successful</v>
          </cell>
          <cell r="P1612" t="str">
            <v>rock</v>
          </cell>
        </row>
        <row r="1613">
          <cell r="D1613">
            <v>800</v>
          </cell>
          <cell r="F1613" t="str">
            <v>successful</v>
          </cell>
          <cell r="P1613" t="str">
            <v>rock</v>
          </cell>
        </row>
        <row r="1614">
          <cell r="D1614">
            <v>500</v>
          </cell>
          <cell r="F1614" t="str">
            <v>successful</v>
          </cell>
          <cell r="P1614" t="str">
            <v>rock</v>
          </cell>
        </row>
        <row r="1615">
          <cell r="D1615">
            <v>1000</v>
          </cell>
          <cell r="F1615" t="str">
            <v>successful</v>
          </cell>
          <cell r="P1615" t="str">
            <v>rock</v>
          </cell>
        </row>
        <row r="1616">
          <cell r="D1616">
            <v>5000</v>
          </cell>
          <cell r="F1616" t="str">
            <v>successful</v>
          </cell>
          <cell r="P1616" t="str">
            <v>rock</v>
          </cell>
        </row>
        <row r="1617">
          <cell r="D1617">
            <v>8000</v>
          </cell>
          <cell r="F1617" t="str">
            <v>successful</v>
          </cell>
          <cell r="P1617" t="str">
            <v>rock</v>
          </cell>
        </row>
        <row r="1618">
          <cell r="D1618">
            <v>10000</v>
          </cell>
          <cell r="F1618" t="str">
            <v>successful</v>
          </cell>
          <cell r="P1618" t="str">
            <v>rock</v>
          </cell>
        </row>
        <row r="1619">
          <cell r="D1619">
            <v>7000</v>
          </cell>
          <cell r="F1619" t="str">
            <v>successful</v>
          </cell>
          <cell r="P1619" t="str">
            <v>rock</v>
          </cell>
        </row>
        <row r="1620">
          <cell r="D1620">
            <v>1500</v>
          </cell>
          <cell r="F1620" t="str">
            <v>successful</v>
          </cell>
          <cell r="P1620" t="str">
            <v>rock</v>
          </cell>
        </row>
        <row r="1621">
          <cell r="D1621">
            <v>1500</v>
          </cell>
          <cell r="F1621" t="str">
            <v>successful</v>
          </cell>
          <cell r="P1621" t="str">
            <v>rock</v>
          </cell>
        </row>
        <row r="1622">
          <cell r="D1622">
            <v>1000</v>
          </cell>
          <cell r="F1622" t="str">
            <v>successful</v>
          </cell>
          <cell r="P1622" t="str">
            <v>rock</v>
          </cell>
        </row>
        <row r="1623">
          <cell r="D1623">
            <v>5000</v>
          </cell>
          <cell r="F1623" t="str">
            <v>successful</v>
          </cell>
          <cell r="P1623" t="str">
            <v>rock</v>
          </cell>
        </row>
        <row r="1624">
          <cell r="D1624">
            <v>6900</v>
          </cell>
          <cell r="F1624" t="str">
            <v>successful</v>
          </cell>
          <cell r="P1624" t="str">
            <v>rock</v>
          </cell>
        </row>
        <row r="1625">
          <cell r="D1625">
            <v>750</v>
          </cell>
          <cell r="F1625" t="str">
            <v>successful</v>
          </cell>
          <cell r="P1625" t="str">
            <v>rock</v>
          </cell>
        </row>
        <row r="1626">
          <cell r="D1626">
            <v>1000</v>
          </cell>
          <cell r="F1626" t="str">
            <v>successful</v>
          </cell>
          <cell r="P1626" t="str">
            <v>rock</v>
          </cell>
        </row>
        <row r="1627">
          <cell r="D1627">
            <v>7500</v>
          </cell>
          <cell r="F1627" t="str">
            <v>successful</v>
          </cell>
          <cell r="P1627" t="str">
            <v>rock</v>
          </cell>
        </row>
        <row r="1628">
          <cell r="D1628">
            <v>8000</v>
          </cell>
          <cell r="F1628" t="str">
            <v>successful</v>
          </cell>
          <cell r="P1628" t="str">
            <v>rock</v>
          </cell>
        </row>
        <row r="1629">
          <cell r="D1629">
            <v>2000</v>
          </cell>
          <cell r="F1629" t="str">
            <v>successful</v>
          </cell>
          <cell r="P1629" t="str">
            <v>rock</v>
          </cell>
        </row>
        <row r="1630">
          <cell r="D1630">
            <v>4000</v>
          </cell>
          <cell r="F1630" t="str">
            <v>successful</v>
          </cell>
          <cell r="P1630" t="str">
            <v>rock</v>
          </cell>
        </row>
        <row r="1631">
          <cell r="D1631">
            <v>6000</v>
          </cell>
          <cell r="F1631" t="str">
            <v>successful</v>
          </cell>
          <cell r="P1631" t="str">
            <v>rock</v>
          </cell>
        </row>
        <row r="1632">
          <cell r="D1632">
            <v>4000</v>
          </cell>
          <cell r="F1632" t="str">
            <v>successful</v>
          </cell>
          <cell r="P1632" t="str">
            <v>rock</v>
          </cell>
        </row>
        <row r="1633">
          <cell r="D1633">
            <v>10000</v>
          </cell>
          <cell r="F1633" t="str">
            <v>successful</v>
          </cell>
          <cell r="P1633" t="str">
            <v>rock</v>
          </cell>
        </row>
        <row r="1634">
          <cell r="D1634">
            <v>4000</v>
          </cell>
          <cell r="F1634" t="str">
            <v>successful</v>
          </cell>
          <cell r="P1634" t="str">
            <v>rock</v>
          </cell>
        </row>
        <row r="1635">
          <cell r="D1635">
            <v>10000</v>
          </cell>
          <cell r="F1635" t="str">
            <v>successful</v>
          </cell>
          <cell r="P1635" t="str">
            <v>rock</v>
          </cell>
        </row>
        <row r="1636">
          <cell r="D1636">
            <v>2000</v>
          </cell>
          <cell r="F1636" t="str">
            <v>successful</v>
          </cell>
          <cell r="P1636" t="str">
            <v>rock</v>
          </cell>
        </row>
        <row r="1637">
          <cell r="D1637">
            <v>2000</v>
          </cell>
          <cell r="F1637" t="str">
            <v>successful</v>
          </cell>
          <cell r="P1637" t="str">
            <v>rock</v>
          </cell>
        </row>
        <row r="1638">
          <cell r="D1638">
            <v>4500</v>
          </cell>
          <cell r="F1638" t="str">
            <v>successful</v>
          </cell>
          <cell r="P1638" t="str">
            <v>rock</v>
          </cell>
        </row>
        <row r="1639">
          <cell r="D1639">
            <v>500</v>
          </cell>
          <cell r="F1639" t="str">
            <v>successful</v>
          </cell>
          <cell r="P1639" t="str">
            <v>rock</v>
          </cell>
        </row>
        <row r="1640">
          <cell r="D1640">
            <v>1000</v>
          </cell>
          <cell r="F1640" t="str">
            <v>successful</v>
          </cell>
          <cell r="P1640" t="str">
            <v>rock</v>
          </cell>
        </row>
        <row r="1641">
          <cell r="D1641">
            <v>1800</v>
          </cell>
          <cell r="F1641" t="str">
            <v>successful</v>
          </cell>
          <cell r="P1641" t="str">
            <v>rock</v>
          </cell>
        </row>
        <row r="1642">
          <cell r="D1642">
            <v>400</v>
          </cell>
          <cell r="F1642" t="str">
            <v>successful</v>
          </cell>
          <cell r="P1642" t="str">
            <v>rock</v>
          </cell>
        </row>
        <row r="1643">
          <cell r="D1643">
            <v>2500</v>
          </cell>
          <cell r="F1643" t="str">
            <v>successful</v>
          </cell>
          <cell r="P1643" t="str">
            <v>pop</v>
          </cell>
        </row>
        <row r="1644">
          <cell r="D1644">
            <v>1200</v>
          </cell>
          <cell r="F1644" t="str">
            <v>successful</v>
          </cell>
          <cell r="P1644" t="str">
            <v>pop</v>
          </cell>
        </row>
        <row r="1645">
          <cell r="D1645">
            <v>5000</v>
          </cell>
          <cell r="F1645" t="str">
            <v>successful</v>
          </cell>
          <cell r="P1645" t="str">
            <v>pop</v>
          </cell>
        </row>
        <row r="1646">
          <cell r="D1646">
            <v>10000</v>
          </cell>
          <cell r="F1646" t="str">
            <v>successful</v>
          </cell>
          <cell r="P1646" t="str">
            <v>pop</v>
          </cell>
        </row>
        <row r="1647">
          <cell r="D1647">
            <v>5000</v>
          </cell>
          <cell r="F1647" t="str">
            <v>successful</v>
          </cell>
          <cell r="P1647" t="str">
            <v>pop</v>
          </cell>
        </row>
        <row r="1648">
          <cell r="D1648">
            <v>2000</v>
          </cell>
          <cell r="F1648" t="str">
            <v>successful</v>
          </cell>
          <cell r="P1648" t="str">
            <v>pop</v>
          </cell>
        </row>
        <row r="1649">
          <cell r="D1649">
            <v>5000</v>
          </cell>
          <cell r="F1649" t="str">
            <v>successful</v>
          </cell>
          <cell r="P1649" t="str">
            <v>pop</v>
          </cell>
        </row>
        <row r="1650">
          <cell r="D1650">
            <v>2300</v>
          </cell>
          <cell r="F1650" t="str">
            <v>successful</v>
          </cell>
          <cell r="P1650" t="str">
            <v>pop</v>
          </cell>
        </row>
        <row r="1651">
          <cell r="D1651">
            <v>3800</v>
          </cell>
          <cell r="F1651" t="str">
            <v>successful</v>
          </cell>
          <cell r="P1651" t="str">
            <v>pop</v>
          </cell>
        </row>
        <row r="1652">
          <cell r="D1652">
            <v>2000</v>
          </cell>
          <cell r="F1652" t="str">
            <v>successful</v>
          </cell>
          <cell r="P1652" t="str">
            <v>pop</v>
          </cell>
        </row>
        <row r="1653">
          <cell r="D1653">
            <v>2000</v>
          </cell>
          <cell r="F1653" t="str">
            <v>successful</v>
          </cell>
          <cell r="P1653" t="str">
            <v>pop</v>
          </cell>
        </row>
        <row r="1654">
          <cell r="D1654">
            <v>4500</v>
          </cell>
          <cell r="F1654" t="str">
            <v>successful</v>
          </cell>
          <cell r="P1654" t="str">
            <v>pop</v>
          </cell>
        </row>
        <row r="1655">
          <cell r="D1655">
            <v>5000</v>
          </cell>
          <cell r="F1655" t="str">
            <v>successful</v>
          </cell>
          <cell r="P1655" t="str">
            <v>pop</v>
          </cell>
        </row>
        <row r="1656">
          <cell r="D1656">
            <v>1100</v>
          </cell>
          <cell r="F1656" t="str">
            <v>successful</v>
          </cell>
          <cell r="P1656" t="str">
            <v>pop</v>
          </cell>
        </row>
        <row r="1657">
          <cell r="D1657">
            <v>1500</v>
          </cell>
          <cell r="F1657" t="str">
            <v>successful</v>
          </cell>
          <cell r="P1657" t="str">
            <v>pop</v>
          </cell>
        </row>
        <row r="1658">
          <cell r="D1658">
            <v>7500</v>
          </cell>
          <cell r="F1658" t="str">
            <v>successful</v>
          </cell>
          <cell r="P1658" t="str">
            <v>pop</v>
          </cell>
        </row>
        <row r="1659">
          <cell r="D1659">
            <v>25000</v>
          </cell>
          <cell r="F1659" t="str">
            <v>successful</v>
          </cell>
          <cell r="P1659" t="str">
            <v>pop</v>
          </cell>
        </row>
        <row r="1660">
          <cell r="D1660">
            <v>6000</v>
          </cell>
          <cell r="F1660" t="str">
            <v>successful</v>
          </cell>
          <cell r="P1660" t="str">
            <v>pop</v>
          </cell>
        </row>
        <row r="1661">
          <cell r="D1661">
            <v>500</v>
          </cell>
          <cell r="F1661" t="str">
            <v>successful</v>
          </cell>
          <cell r="P1661" t="str">
            <v>pop</v>
          </cell>
        </row>
        <row r="1662">
          <cell r="D1662">
            <v>80</v>
          </cell>
          <cell r="F1662" t="str">
            <v>successful</v>
          </cell>
          <cell r="P1662" t="str">
            <v>pop</v>
          </cell>
        </row>
        <row r="1663">
          <cell r="D1663">
            <v>7900</v>
          </cell>
          <cell r="F1663" t="str">
            <v>successful</v>
          </cell>
          <cell r="P1663" t="str">
            <v>pop</v>
          </cell>
        </row>
        <row r="1664">
          <cell r="D1664">
            <v>8000</v>
          </cell>
          <cell r="F1664" t="str">
            <v>successful</v>
          </cell>
          <cell r="P1664" t="str">
            <v>pop</v>
          </cell>
        </row>
        <row r="1665">
          <cell r="D1665">
            <v>1000</v>
          </cell>
          <cell r="F1665" t="str">
            <v>successful</v>
          </cell>
          <cell r="P1665" t="str">
            <v>pop</v>
          </cell>
        </row>
        <row r="1666">
          <cell r="D1666">
            <v>2500</v>
          </cell>
          <cell r="F1666" t="str">
            <v>successful</v>
          </cell>
          <cell r="P1666" t="str">
            <v>pop</v>
          </cell>
        </row>
        <row r="1667">
          <cell r="D1667">
            <v>3500</v>
          </cell>
          <cell r="F1667" t="str">
            <v>successful</v>
          </cell>
          <cell r="P1667" t="str">
            <v>pop</v>
          </cell>
        </row>
        <row r="1668">
          <cell r="D1668">
            <v>2500</v>
          </cell>
          <cell r="F1668" t="str">
            <v>successful</v>
          </cell>
          <cell r="P1668" t="str">
            <v>pop</v>
          </cell>
        </row>
        <row r="1669">
          <cell r="D1669">
            <v>3400</v>
          </cell>
          <cell r="F1669" t="str">
            <v>successful</v>
          </cell>
          <cell r="P1669" t="str">
            <v>pop</v>
          </cell>
        </row>
        <row r="1670">
          <cell r="D1670">
            <v>8000</v>
          </cell>
          <cell r="F1670" t="str">
            <v>successful</v>
          </cell>
          <cell r="P1670" t="str">
            <v>pop</v>
          </cell>
        </row>
        <row r="1671">
          <cell r="D1671">
            <v>2000</v>
          </cell>
          <cell r="F1671" t="str">
            <v>successful</v>
          </cell>
          <cell r="P1671" t="str">
            <v>pop</v>
          </cell>
        </row>
        <row r="1672">
          <cell r="D1672">
            <v>1000</v>
          </cell>
          <cell r="F1672" t="str">
            <v>successful</v>
          </cell>
          <cell r="P1672" t="str">
            <v>pop</v>
          </cell>
        </row>
        <row r="1673">
          <cell r="D1673">
            <v>2000</v>
          </cell>
          <cell r="F1673" t="str">
            <v>successful</v>
          </cell>
          <cell r="P1673" t="str">
            <v>pop</v>
          </cell>
        </row>
        <row r="1674">
          <cell r="D1674">
            <v>1700</v>
          </cell>
          <cell r="F1674" t="str">
            <v>successful</v>
          </cell>
          <cell r="P1674" t="str">
            <v>pop</v>
          </cell>
        </row>
        <row r="1675">
          <cell r="D1675">
            <v>2100</v>
          </cell>
          <cell r="F1675" t="str">
            <v>successful</v>
          </cell>
          <cell r="P1675" t="str">
            <v>pop</v>
          </cell>
        </row>
        <row r="1676">
          <cell r="D1676">
            <v>5000</v>
          </cell>
          <cell r="F1676" t="str">
            <v>successful</v>
          </cell>
          <cell r="P1676" t="str">
            <v>pop</v>
          </cell>
        </row>
        <row r="1677">
          <cell r="D1677">
            <v>1000</v>
          </cell>
          <cell r="F1677" t="str">
            <v>successful</v>
          </cell>
          <cell r="P1677" t="str">
            <v>pop</v>
          </cell>
        </row>
        <row r="1678">
          <cell r="D1678">
            <v>3000</v>
          </cell>
          <cell r="F1678" t="str">
            <v>successful</v>
          </cell>
          <cell r="P1678" t="str">
            <v>pop</v>
          </cell>
        </row>
        <row r="1679">
          <cell r="D1679">
            <v>6000</v>
          </cell>
          <cell r="F1679" t="str">
            <v>successful</v>
          </cell>
          <cell r="P1679" t="str">
            <v>pop</v>
          </cell>
        </row>
        <row r="1680">
          <cell r="D1680">
            <v>1500</v>
          </cell>
          <cell r="F1680" t="str">
            <v>successful</v>
          </cell>
          <cell r="P1680" t="str">
            <v>pop</v>
          </cell>
        </row>
        <row r="1681">
          <cell r="D1681">
            <v>2000</v>
          </cell>
          <cell r="F1681" t="str">
            <v>successful</v>
          </cell>
          <cell r="P1681" t="str">
            <v>pop</v>
          </cell>
        </row>
        <row r="1682">
          <cell r="D1682">
            <v>1000</v>
          </cell>
          <cell r="F1682" t="str">
            <v>successful</v>
          </cell>
          <cell r="P1682" t="str">
            <v>pop</v>
          </cell>
        </row>
        <row r="1683">
          <cell r="D1683">
            <v>65000</v>
          </cell>
          <cell r="F1683" t="str">
            <v>live</v>
          </cell>
          <cell r="P1683" t="str">
            <v>faith</v>
          </cell>
        </row>
        <row r="1684">
          <cell r="D1684">
            <v>6000</v>
          </cell>
          <cell r="F1684" t="str">
            <v>live</v>
          </cell>
          <cell r="P1684" t="str">
            <v>faith</v>
          </cell>
        </row>
        <row r="1685">
          <cell r="D1685">
            <v>3500</v>
          </cell>
          <cell r="F1685" t="str">
            <v>live</v>
          </cell>
          <cell r="P1685" t="str">
            <v>faith</v>
          </cell>
        </row>
        <row r="1686">
          <cell r="D1686">
            <v>8000</v>
          </cell>
          <cell r="F1686" t="str">
            <v>live</v>
          </cell>
          <cell r="P1686" t="str">
            <v>faith</v>
          </cell>
        </row>
        <row r="1687">
          <cell r="D1687">
            <v>350</v>
          </cell>
          <cell r="F1687" t="str">
            <v>live</v>
          </cell>
          <cell r="P1687" t="str">
            <v>faith</v>
          </cell>
        </row>
        <row r="1688">
          <cell r="D1688">
            <v>5000</v>
          </cell>
          <cell r="F1688" t="str">
            <v>live</v>
          </cell>
          <cell r="P1688" t="str">
            <v>faith</v>
          </cell>
        </row>
        <row r="1689">
          <cell r="D1689">
            <v>10000</v>
          </cell>
          <cell r="F1689" t="str">
            <v>live</v>
          </cell>
          <cell r="P1689" t="str">
            <v>faith</v>
          </cell>
        </row>
        <row r="1690">
          <cell r="D1690">
            <v>4000</v>
          </cell>
          <cell r="F1690" t="str">
            <v>live</v>
          </cell>
          <cell r="P1690" t="str">
            <v>faith</v>
          </cell>
        </row>
        <row r="1691">
          <cell r="D1691">
            <v>2400</v>
          </cell>
          <cell r="F1691" t="str">
            <v>live</v>
          </cell>
          <cell r="P1691" t="str">
            <v>faith</v>
          </cell>
        </row>
        <row r="1692">
          <cell r="D1692">
            <v>2500</v>
          </cell>
          <cell r="F1692" t="str">
            <v>live</v>
          </cell>
          <cell r="P1692" t="str">
            <v>faith</v>
          </cell>
        </row>
        <row r="1693">
          <cell r="D1693">
            <v>30000</v>
          </cell>
          <cell r="F1693" t="str">
            <v>live</v>
          </cell>
          <cell r="P1693" t="str">
            <v>faith</v>
          </cell>
        </row>
        <row r="1694">
          <cell r="D1694">
            <v>5000</v>
          </cell>
          <cell r="F1694" t="str">
            <v>live</v>
          </cell>
          <cell r="P1694" t="str">
            <v>faith</v>
          </cell>
        </row>
        <row r="1695">
          <cell r="D1695">
            <v>3000</v>
          </cell>
          <cell r="F1695" t="str">
            <v>live</v>
          </cell>
          <cell r="P1695" t="str">
            <v>faith</v>
          </cell>
        </row>
        <row r="1696">
          <cell r="D1696">
            <v>10000</v>
          </cell>
          <cell r="F1696" t="str">
            <v>live</v>
          </cell>
          <cell r="P1696" t="str">
            <v>faith</v>
          </cell>
        </row>
        <row r="1697">
          <cell r="D1697">
            <v>12000</v>
          </cell>
          <cell r="F1697" t="str">
            <v>live</v>
          </cell>
          <cell r="P1697" t="str">
            <v>faith</v>
          </cell>
        </row>
        <row r="1698">
          <cell r="D1698">
            <v>300000</v>
          </cell>
          <cell r="F1698" t="str">
            <v>live</v>
          </cell>
          <cell r="P1698" t="str">
            <v>faith</v>
          </cell>
        </row>
        <row r="1699">
          <cell r="D1699">
            <v>12500</v>
          </cell>
          <cell r="F1699" t="str">
            <v>live</v>
          </cell>
          <cell r="P1699" t="str">
            <v>faith</v>
          </cell>
        </row>
        <row r="1700">
          <cell r="D1700">
            <v>125000</v>
          </cell>
          <cell r="F1700" t="str">
            <v>live</v>
          </cell>
          <cell r="P1700" t="str">
            <v>faith</v>
          </cell>
        </row>
        <row r="1701">
          <cell r="D1701">
            <v>5105</v>
          </cell>
          <cell r="F1701" t="str">
            <v>live</v>
          </cell>
          <cell r="P1701" t="str">
            <v>faith</v>
          </cell>
        </row>
        <row r="1702">
          <cell r="D1702">
            <v>20000</v>
          </cell>
          <cell r="F1702" t="str">
            <v>live</v>
          </cell>
          <cell r="P1702" t="str">
            <v>faith</v>
          </cell>
        </row>
        <row r="1703">
          <cell r="D1703">
            <v>5050</v>
          </cell>
          <cell r="F1703" t="str">
            <v>failed</v>
          </cell>
          <cell r="P1703" t="str">
            <v>faith</v>
          </cell>
        </row>
        <row r="1704">
          <cell r="D1704">
            <v>16500</v>
          </cell>
          <cell r="F1704" t="str">
            <v>failed</v>
          </cell>
          <cell r="P1704" t="str">
            <v>faith</v>
          </cell>
        </row>
        <row r="1705">
          <cell r="D1705">
            <v>5000</v>
          </cell>
          <cell r="F1705" t="str">
            <v>failed</v>
          </cell>
          <cell r="P1705" t="str">
            <v>faith</v>
          </cell>
        </row>
        <row r="1706">
          <cell r="D1706">
            <v>2000</v>
          </cell>
          <cell r="F1706" t="str">
            <v>failed</v>
          </cell>
          <cell r="P1706" t="str">
            <v>faith</v>
          </cell>
        </row>
        <row r="1707">
          <cell r="D1707">
            <v>2000</v>
          </cell>
          <cell r="F1707" t="str">
            <v>failed</v>
          </cell>
          <cell r="P1707" t="str">
            <v>faith</v>
          </cell>
        </row>
        <row r="1708">
          <cell r="D1708">
            <v>5500</v>
          </cell>
          <cell r="F1708" t="str">
            <v>failed</v>
          </cell>
          <cell r="P1708" t="str">
            <v>faith</v>
          </cell>
        </row>
        <row r="1709">
          <cell r="D1709">
            <v>5000</v>
          </cell>
          <cell r="F1709" t="str">
            <v>failed</v>
          </cell>
          <cell r="P1709" t="str">
            <v>faith</v>
          </cell>
        </row>
        <row r="1710">
          <cell r="D1710">
            <v>7000</v>
          </cell>
          <cell r="F1710" t="str">
            <v>failed</v>
          </cell>
          <cell r="P1710" t="str">
            <v>faith</v>
          </cell>
        </row>
        <row r="1711">
          <cell r="D1711">
            <v>1750</v>
          </cell>
          <cell r="F1711" t="str">
            <v>failed</v>
          </cell>
          <cell r="P1711" t="str">
            <v>faith</v>
          </cell>
        </row>
        <row r="1712">
          <cell r="D1712">
            <v>5000</v>
          </cell>
          <cell r="F1712" t="str">
            <v>failed</v>
          </cell>
          <cell r="P1712" t="str">
            <v>faith</v>
          </cell>
        </row>
        <row r="1713">
          <cell r="D1713">
            <v>10000</v>
          </cell>
          <cell r="F1713" t="str">
            <v>failed</v>
          </cell>
          <cell r="P1713" t="str">
            <v>faith</v>
          </cell>
        </row>
        <row r="1714">
          <cell r="D1714">
            <v>5000</v>
          </cell>
          <cell r="F1714" t="str">
            <v>failed</v>
          </cell>
          <cell r="P1714" t="str">
            <v>faith</v>
          </cell>
        </row>
        <row r="1715">
          <cell r="D1715">
            <v>3000</v>
          </cell>
          <cell r="F1715" t="str">
            <v>failed</v>
          </cell>
          <cell r="P1715" t="str">
            <v>faith</v>
          </cell>
        </row>
        <row r="1716">
          <cell r="D1716">
            <v>25000</v>
          </cell>
          <cell r="F1716" t="str">
            <v>failed</v>
          </cell>
          <cell r="P1716" t="str">
            <v>faith</v>
          </cell>
        </row>
        <row r="1717">
          <cell r="D1717">
            <v>5000</v>
          </cell>
          <cell r="F1717" t="str">
            <v>failed</v>
          </cell>
          <cell r="P1717" t="str">
            <v>faith</v>
          </cell>
        </row>
        <row r="1718">
          <cell r="D1718">
            <v>2000</v>
          </cell>
          <cell r="F1718" t="str">
            <v>failed</v>
          </cell>
          <cell r="P1718" t="str">
            <v>faith</v>
          </cell>
        </row>
        <row r="1719">
          <cell r="D1719">
            <v>3265</v>
          </cell>
          <cell r="F1719" t="str">
            <v>failed</v>
          </cell>
          <cell r="P1719" t="str">
            <v>faith</v>
          </cell>
        </row>
        <row r="1720">
          <cell r="D1720">
            <v>35000</v>
          </cell>
          <cell r="F1720" t="str">
            <v>failed</v>
          </cell>
          <cell r="P1720" t="str">
            <v>faith</v>
          </cell>
        </row>
        <row r="1721">
          <cell r="D1721">
            <v>4000</v>
          </cell>
          <cell r="F1721" t="str">
            <v>failed</v>
          </cell>
          <cell r="P1721" t="str">
            <v>faith</v>
          </cell>
        </row>
        <row r="1722">
          <cell r="D1722">
            <v>4000</v>
          </cell>
          <cell r="F1722" t="str">
            <v>failed</v>
          </cell>
          <cell r="P1722" t="str">
            <v>faith</v>
          </cell>
        </row>
        <row r="1723">
          <cell r="D1723">
            <v>5000</v>
          </cell>
          <cell r="F1723" t="str">
            <v>failed</v>
          </cell>
          <cell r="P1723" t="str">
            <v>faith</v>
          </cell>
        </row>
        <row r="1724">
          <cell r="D1724">
            <v>2880</v>
          </cell>
          <cell r="F1724" t="str">
            <v>failed</v>
          </cell>
          <cell r="P1724" t="str">
            <v>faith</v>
          </cell>
        </row>
        <row r="1725">
          <cell r="D1725">
            <v>10000</v>
          </cell>
          <cell r="F1725" t="str">
            <v>failed</v>
          </cell>
          <cell r="P1725" t="str">
            <v>faith</v>
          </cell>
        </row>
        <row r="1726">
          <cell r="D1726">
            <v>6000</v>
          </cell>
          <cell r="F1726" t="str">
            <v>failed</v>
          </cell>
          <cell r="P1726" t="str">
            <v>faith</v>
          </cell>
        </row>
        <row r="1727">
          <cell r="D1727">
            <v>5500</v>
          </cell>
          <cell r="F1727" t="str">
            <v>failed</v>
          </cell>
          <cell r="P1727" t="str">
            <v>faith</v>
          </cell>
        </row>
        <row r="1728">
          <cell r="D1728">
            <v>6500</v>
          </cell>
          <cell r="F1728" t="str">
            <v>failed</v>
          </cell>
          <cell r="P1728" t="str">
            <v>faith</v>
          </cell>
        </row>
        <row r="1729">
          <cell r="D1729">
            <v>3000</v>
          </cell>
          <cell r="F1729" t="str">
            <v>failed</v>
          </cell>
          <cell r="P1729" t="str">
            <v>faith</v>
          </cell>
        </row>
        <row r="1730">
          <cell r="D1730">
            <v>1250</v>
          </cell>
          <cell r="F1730" t="str">
            <v>failed</v>
          </cell>
          <cell r="P1730" t="str">
            <v>faith</v>
          </cell>
        </row>
        <row r="1731">
          <cell r="D1731">
            <v>10000</v>
          </cell>
          <cell r="F1731" t="str">
            <v>failed</v>
          </cell>
          <cell r="P1731" t="str">
            <v>faith</v>
          </cell>
        </row>
        <row r="1732">
          <cell r="D1732">
            <v>3000</v>
          </cell>
          <cell r="F1732" t="str">
            <v>failed</v>
          </cell>
          <cell r="P1732" t="str">
            <v>faith</v>
          </cell>
        </row>
        <row r="1733">
          <cell r="D1733">
            <v>1000</v>
          </cell>
          <cell r="F1733" t="str">
            <v>failed</v>
          </cell>
          <cell r="P1733" t="str">
            <v>faith</v>
          </cell>
        </row>
        <row r="1734">
          <cell r="D1734">
            <v>4000</v>
          </cell>
          <cell r="F1734" t="str">
            <v>failed</v>
          </cell>
          <cell r="P1734" t="str">
            <v>faith</v>
          </cell>
        </row>
        <row r="1735">
          <cell r="D1735">
            <v>10000</v>
          </cell>
          <cell r="F1735" t="str">
            <v>failed</v>
          </cell>
          <cell r="P1735" t="str">
            <v>faith</v>
          </cell>
        </row>
        <row r="1736">
          <cell r="D1736">
            <v>4500</v>
          </cell>
          <cell r="F1736" t="str">
            <v>failed</v>
          </cell>
          <cell r="P1736" t="str">
            <v>faith</v>
          </cell>
        </row>
        <row r="1737">
          <cell r="D1737">
            <v>1000</v>
          </cell>
          <cell r="F1737" t="str">
            <v>failed</v>
          </cell>
          <cell r="P1737" t="str">
            <v>faith</v>
          </cell>
        </row>
        <row r="1738">
          <cell r="D1738">
            <v>3000</v>
          </cell>
          <cell r="F1738" t="str">
            <v>failed</v>
          </cell>
          <cell r="P1738" t="str">
            <v>faith</v>
          </cell>
        </row>
        <row r="1739">
          <cell r="D1739">
            <v>4000</v>
          </cell>
          <cell r="F1739" t="str">
            <v>failed</v>
          </cell>
          <cell r="P1739" t="str">
            <v>faith</v>
          </cell>
        </row>
        <row r="1740">
          <cell r="D1740">
            <v>5000</v>
          </cell>
          <cell r="F1740" t="str">
            <v>failed</v>
          </cell>
          <cell r="P1740" t="str">
            <v>faith</v>
          </cell>
        </row>
        <row r="1741">
          <cell r="D1741">
            <v>1000</v>
          </cell>
          <cell r="F1741" t="str">
            <v>failed</v>
          </cell>
          <cell r="P1741" t="str">
            <v>faith</v>
          </cell>
        </row>
        <row r="1742">
          <cell r="D1742">
            <v>3000</v>
          </cell>
          <cell r="F1742" t="str">
            <v>failed</v>
          </cell>
          <cell r="P1742" t="str">
            <v>faith</v>
          </cell>
        </row>
        <row r="1743">
          <cell r="D1743">
            <v>1200</v>
          </cell>
          <cell r="F1743" t="str">
            <v>successful</v>
          </cell>
          <cell r="P1743" t="str">
            <v>photobooks</v>
          </cell>
        </row>
        <row r="1744">
          <cell r="D1744">
            <v>2000</v>
          </cell>
          <cell r="F1744" t="str">
            <v>successful</v>
          </cell>
          <cell r="P1744" t="str">
            <v>photobooks</v>
          </cell>
        </row>
        <row r="1745">
          <cell r="D1745">
            <v>6000</v>
          </cell>
          <cell r="F1745" t="str">
            <v>successful</v>
          </cell>
          <cell r="P1745" t="str">
            <v>photobooks</v>
          </cell>
        </row>
        <row r="1746">
          <cell r="D1746">
            <v>5500</v>
          </cell>
          <cell r="F1746" t="str">
            <v>successful</v>
          </cell>
          <cell r="P1746" t="str">
            <v>photobooks</v>
          </cell>
        </row>
        <row r="1747">
          <cell r="D1747">
            <v>7000</v>
          </cell>
          <cell r="F1747" t="str">
            <v>successful</v>
          </cell>
          <cell r="P1747" t="str">
            <v>photobooks</v>
          </cell>
        </row>
        <row r="1748">
          <cell r="D1748">
            <v>15000</v>
          </cell>
          <cell r="F1748" t="str">
            <v>successful</v>
          </cell>
          <cell r="P1748" t="str">
            <v>photobooks</v>
          </cell>
        </row>
        <row r="1749">
          <cell r="D1749">
            <v>9000</v>
          </cell>
          <cell r="F1749" t="str">
            <v>successful</v>
          </cell>
          <cell r="P1749" t="str">
            <v>photobooks</v>
          </cell>
        </row>
        <row r="1750">
          <cell r="D1750">
            <v>50000</v>
          </cell>
          <cell r="F1750" t="str">
            <v>successful</v>
          </cell>
          <cell r="P1750" t="str">
            <v>photobooks</v>
          </cell>
        </row>
        <row r="1751">
          <cell r="D1751">
            <v>10050</v>
          </cell>
          <cell r="F1751" t="str">
            <v>successful</v>
          </cell>
          <cell r="P1751" t="str">
            <v>photobooks</v>
          </cell>
        </row>
        <row r="1752">
          <cell r="D1752">
            <v>5000</v>
          </cell>
          <cell r="F1752" t="str">
            <v>successful</v>
          </cell>
          <cell r="P1752" t="str">
            <v>photobooks</v>
          </cell>
        </row>
        <row r="1753">
          <cell r="D1753">
            <v>10000</v>
          </cell>
          <cell r="F1753" t="str">
            <v>successful</v>
          </cell>
          <cell r="P1753" t="str">
            <v>photobooks</v>
          </cell>
        </row>
        <row r="1754">
          <cell r="D1754">
            <v>1200</v>
          </cell>
          <cell r="F1754" t="str">
            <v>successful</v>
          </cell>
          <cell r="P1754" t="str">
            <v>photobooks</v>
          </cell>
        </row>
        <row r="1755">
          <cell r="D1755">
            <v>15000</v>
          </cell>
          <cell r="F1755" t="str">
            <v>successful</v>
          </cell>
          <cell r="P1755" t="str">
            <v>photobooks</v>
          </cell>
        </row>
        <row r="1756">
          <cell r="D1756">
            <v>8500</v>
          </cell>
          <cell r="F1756" t="str">
            <v>successful</v>
          </cell>
          <cell r="P1756" t="str">
            <v>photobooks</v>
          </cell>
        </row>
        <row r="1757">
          <cell r="D1757">
            <v>25</v>
          </cell>
          <cell r="F1757" t="str">
            <v>successful</v>
          </cell>
          <cell r="P1757" t="str">
            <v>photobooks</v>
          </cell>
        </row>
        <row r="1758">
          <cell r="D1758">
            <v>5500</v>
          </cell>
          <cell r="F1758" t="str">
            <v>successful</v>
          </cell>
          <cell r="P1758" t="str">
            <v>photobooks</v>
          </cell>
        </row>
        <row r="1759">
          <cell r="D1759">
            <v>5000</v>
          </cell>
          <cell r="F1759" t="str">
            <v>successful</v>
          </cell>
          <cell r="P1759" t="str">
            <v>photobooks</v>
          </cell>
        </row>
        <row r="1760">
          <cell r="D1760">
            <v>1000</v>
          </cell>
          <cell r="F1760" t="str">
            <v>successful</v>
          </cell>
          <cell r="P1760" t="str">
            <v>photobooks</v>
          </cell>
        </row>
        <row r="1761">
          <cell r="D1761">
            <v>5000</v>
          </cell>
          <cell r="F1761" t="str">
            <v>successful</v>
          </cell>
          <cell r="P1761" t="str">
            <v>photobooks</v>
          </cell>
        </row>
        <row r="1762">
          <cell r="D1762">
            <v>5000</v>
          </cell>
          <cell r="F1762" t="str">
            <v>successful</v>
          </cell>
          <cell r="P1762" t="str">
            <v>photobooks</v>
          </cell>
        </row>
        <row r="1763">
          <cell r="D1763">
            <v>100</v>
          </cell>
          <cell r="F1763" t="str">
            <v>successful</v>
          </cell>
          <cell r="P1763" t="str">
            <v>photobooks</v>
          </cell>
        </row>
        <row r="1764">
          <cell r="D1764">
            <v>100</v>
          </cell>
          <cell r="F1764" t="str">
            <v>successful</v>
          </cell>
          <cell r="P1764" t="str">
            <v>photobooks</v>
          </cell>
        </row>
        <row r="1765">
          <cell r="D1765">
            <v>12000</v>
          </cell>
          <cell r="F1765" t="str">
            <v>successful</v>
          </cell>
          <cell r="P1765" t="str">
            <v>photobooks</v>
          </cell>
        </row>
        <row r="1766">
          <cell r="D1766">
            <v>11000</v>
          </cell>
          <cell r="F1766" t="str">
            <v>failed</v>
          </cell>
          <cell r="P1766" t="str">
            <v>photobooks</v>
          </cell>
        </row>
        <row r="1767">
          <cell r="D1767">
            <v>12500</v>
          </cell>
          <cell r="F1767" t="str">
            <v>failed</v>
          </cell>
          <cell r="P1767" t="str">
            <v>photobooks</v>
          </cell>
        </row>
        <row r="1768">
          <cell r="D1768">
            <v>1500</v>
          </cell>
          <cell r="F1768" t="str">
            <v>failed</v>
          </cell>
          <cell r="P1768" t="str">
            <v>photobooks</v>
          </cell>
        </row>
        <row r="1769">
          <cell r="D1769">
            <v>5000</v>
          </cell>
          <cell r="F1769" t="str">
            <v>failed</v>
          </cell>
          <cell r="P1769" t="str">
            <v>photobooks</v>
          </cell>
        </row>
        <row r="1770">
          <cell r="D1770">
            <v>5000</v>
          </cell>
          <cell r="F1770" t="str">
            <v>failed</v>
          </cell>
          <cell r="P1770" t="str">
            <v>photobooks</v>
          </cell>
        </row>
        <row r="1771">
          <cell r="D1771">
            <v>40000</v>
          </cell>
          <cell r="F1771" t="str">
            <v>failed</v>
          </cell>
          <cell r="P1771" t="str">
            <v>photobooks</v>
          </cell>
        </row>
        <row r="1772">
          <cell r="D1772">
            <v>24500</v>
          </cell>
          <cell r="F1772" t="str">
            <v>failed</v>
          </cell>
          <cell r="P1772" t="str">
            <v>photobooks</v>
          </cell>
        </row>
        <row r="1773">
          <cell r="D1773">
            <v>4200</v>
          </cell>
          <cell r="F1773" t="str">
            <v>failed</v>
          </cell>
          <cell r="P1773" t="str">
            <v>photobooks</v>
          </cell>
        </row>
        <row r="1774">
          <cell r="D1774">
            <v>5500</v>
          </cell>
          <cell r="F1774" t="str">
            <v>failed</v>
          </cell>
          <cell r="P1774" t="str">
            <v>photobooks</v>
          </cell>
        </row>
        <row r="1775">
          <cell r="D1775">
            <v>30000</v>
          </cell>
          <cell r="F1775" t="str">
            <v>failed</v>
          </cell>
          <cell r="P1775" t="str">
            <v>photobooks</v>
          </cell>
        </row>
        <row r="1776">
          <cell r="D1776">
            <v>2500</v>
          </cell>
          <cell r="F1776" t="str">
            <v>failed</v>
          </cell>
          <cell r="P1776" t="str">
            <v>photobooks</v>
          </cell>
        </row>
        <row r="1777">
          <cell r="D1777">
            <v>32500</v>
          </cell>
          <cell r="F1777" t="str">
            <v>failed</v>
          </cell>
          <cell r="P1777" t="str">
            <v>photobooks</v>
          </cell>
        </row>
        <row r="1778">
          <cell r="D1778">
            <v>5000</v>
          </cell>
          <cell r="F1778" t="str">
            <v>failed</v>
          </cell>
          <cell r="P1778" t="str">
            <v>photobooks</v>
          </cell>
        </row>
        <row r="1779">
          <cell r="D1779">
            <v>4800</v>
          </cell>
          <cell r="F1779" t="str">
            <v>failed</v>
          </cell>
          <cell r="P1779" t="str">
            <v>photobooks</v>
          </cell>
        </row>
        <row r="1780">
          <cell r="D1780">
            <v>50000</v>
          </cell>
          <cell r="F1780" t="str">
            <v>failed</v>
          </cell>
          <cell r="P1780" t="str">
            <v>photobooks</v>
          </cell>
        </row>
        <row r="1781">
          <cell r="D1781">
            <v>11000</v>
          </cell>
          <cell r="F1781" t="str">
            <v>failed</v>
          </cell>
          <cell r="P1781" t="str">
            <v>photobooks</v>
          </cell>
        </row>
        <row r="1782">
          <cell r="D1782">
            <v>30000</v>
          </cell>
          <cell r="F1782" t="str">
            <v>failed</v>
          </cell>
          <cell r="P1782" t="str">
            <v>photobooks</v>
          </cell>
        </row>
        <row r="1783">
          <cell r="D1783">
            <v>5500</v>
          </cell>
          <cell r="F1783" t="str">
            <v>failed</v>
          </cell>
          <cell r="P1783" t="str">
            <v>photobooks</v>
          </cell>
        </row>
        <row r="1784">
          <cell r="D1784">
            <v>35000</v>
          </cell>
          <cell r="F1784" t="str">
            <v>failed</v>
          </cell>
          <cell r="P1784" t="str">
            <v>photobooks</v>
          </cell>
        </row>
        <row r="1785">
          <cell r="D1785">
            <v>40000</v>
          </cell>
          <cell r="F1785" t="str">
            <v>failed</v>
          </cell>
          <cell r="P1785" t="str">
            <v>photobooks</v>
          </cell>
        </row>
        <row r="1786">
          <cell r="D1786">
            <v>5000</v>
          </cell>
          <cell r="F1786" t="str">
            <v>failed</v>
          </cell>
          <cell r="P1786" t="str">
            <v>photobooks</v>
          </cell>
        </row>
        <row r="1787">
          <cell r="D1787">
            <v>24000</v>
          </cell>
          <cell r="F1787" t="str">
            <v>failed</v>
          </cell>
          <cell r="P1787" t="str">
            <v>photobooks</v>
          </cell>
        </row>
        <row r="1788">
          <cell r="D1788">
            <v>1900</v>
          </cell>
          <cell r="F1788" t="str">
            <v>failed</v>
          </cell>
          <cell r="P1788" t="str">
            <v>photobooks</v>
          </cell>
        </row>
        <row r="1789">
          <cell r="D1789">
            <v>10000</v>
          </cell>
          <cell r="F1789" t="str">
            <v>failed</v>
          </cell>
          <cell r="P1789" t="str">
            <v>photobooks</v>
          </cell>
        </row>
        <row r="1790">
          <cell r="D1790">
            <v>5500</v>
          </cell>
          <cell r="F1790" t="str">
            <v>failed</v>
          </cell>
          <cell r="P1790" t="str">
            <v>photobooks</v>
          </cell>
        </row>
        <row r="1791">
          <cell r="D1791">
            <v>8000</v>
          </cell>
          <cell r="F1791" t="str">
            <v>failed</v>
          </cell>
          <cell r="P1791" t="str">
            <v>photobooks</v>
          </cell>
        </row>
        <row r="1792">
          <cell r="D1792">
            <v>33000</v>
          </cell>
          <cell r="F1792" t="str">
            <v>failed</v>
          </cell>
          <cell r="P1792" t="str">
            <v>photobooks</v>
          </cell>
        </row>
        <row r="1793">
          <cell r="D1793">
            <v>3000</v>
          </cell>
          <cell r="F1793" t="str">
            <v>failed</v>
          </cell>
          <cell r="P1793" t="str">
            <v>photobooks</v>
          </cell>
        </row>
        <row r="1794">
          <cell r="D1794">
            <v>25000</v>
          </cell>
          <cell r="F1794" t="str">
            <v>failed</v>
          </cell>
          <cell r="P1794" t="str">
            <v>photobooks</v>
          </cell>
        </row>
        <row r="1795">
          <cell r="D1795">
            <v>3000</v>
          </cell>
          <cell r="F1795" t="str">
            <v>failed</v>
          </cell>
          <cell r="P1795" t="str">
            <v>photobooks</v>
          </cell>
        </row>
        <row r="1796">
          <cell r="D1796">
            <v>9000</v>
          </cell>
          <cell r="F1796" t="str">
            <v>failed</v>
          </cell>
          <cell r="P1796" t="str">
            <v>photobooks</v>
          </cell>
        </row>
        <row r="1797">
          <cell r="D1797">
            <v>28000</v>
          </cell>
          <cell r="F1797" t="str">
            <v>failed</v>
          </cell>
          <cell r="P1797" t="str">
            <v>photobooks</v>
          </cell>
        </row>
        <row r="1798">
          <cell r="D1798">
            <v>19000</v>
          </cell>
          <cell r="F1798" t="str">
            <v>failed</v>
          </cell>
          <cell r="P1798" t="str">
            <v>photobooks</v>
          </cell>
        </row>
        <row r="1799">
          <cell r="D1799">
            <v>10000</v>
          </cell>
          <cell r="F1799" t="str">
            <v>failed</v>
          </cell>
          <cell r="P1799" t="str">
            <v>photobooks</v>
          </cell>
        </row>
        <row r="1800">
          <cell r="D1800">
            <v>16000</v>
          </cell>
          <cell r="F1800" t="str">
            <v>failed</v>
          </cell>
          <cell r="P1800" t="str">
            <v>photobooks</v>
          </cell>
        </row>
        <row r="1801">
          <cell r="D1801">
            <v>4000</v>
          </cell>
          <cell r="F1801" t="str">
            <v>failed</v>
          </cell>
          <cell r="P1801" t="str">
            <v>photobooks</v>
          </cell>
        </row>
        <row r="1802">
          <cell r="D1802">
            <v>46260</v>
          </cell>
          <cell r="F1802" t="str">
            <v>failed</v>
          </cell>
          <cell r="P1802" t="str">
            <v>photobooks</v>
          </cell>
        </row>
        <row r="1803">
          <cell r="D1803">
            <v>17000</v>
          </cell>
          <cell r="F1803" t="str">
            <v>failed</v>
          </cell>
          <cell r="P1803" t="str">
            <v>photobooks</v>
          </cell>
        </row>
        <row r="1804">
          <cell r="D1804">
            <v>3500</v>
          </cell>
          <cell r="F1804" t="str">
            <v>failed</v>
          </cell>
          <cell r="P1804" t="str">
            <v>photobooks</v>
          </cell>
        </row>
        <row r="1805">
          <cell r="D1805">
            <v>17500</v>
          </cell>
          <cell r="F1805" t="str">
            <v>failed</v>
          </cell>
          <cell r="P1805" t="str">
            <v>photobooks</v>
          </cell>
        </row>
        <row r="1806">
          <cell r="D1806">
            <v>15500</v>
          </cell>
          <cell r="F1806" t="str">
            <v>failed</v>
          </cell>
          <cell r="P1806" t="str">
            <v>photobooks</v>
          </cell>
        </row>
        <row r="1807">
          <cell r="D1807">
            <v>22500</v>
          </cell>
          <cell r="F1807" t="str">
            <v>failed</v>
          </cell>
          <cell r="P1807" t="str">
            <v>photobooks</v>
          </cell>
        </row>
        <row r="1808">
          <cell r="D1808">
            <v>20000</v>
          </cell>
          <cell r="F1808" t="str">
            <v>failed</v>
          </cell>
          <cell r="P1808" t="str">
            <v>photobooks</v>
          </cell>
        </row>
        <row r="1809">
          <cell r="D1809">
            <v>5000</v>
          </cell>
          <cell r="F1809" t="str">
            <v>failed</v>
          </cell>
          <cell r="P1809" t="str">
            <v>photobooks</v>
          </cell>
        </row>
        <row r="1810">
          <cell r="D1810">
            <v>28000</v>
          </cell>
          <cell r="F1810" t="str">
            <v>failed</v>
          </cell>
          <cell r="P1810" t="str">
            <v>photobooks</v>
          </cell>
        </row>
        <row r="1811">
          <cell r="D1811">
            <v>3500</v>
          </cell>
          <cell r="F1811" t="str">
            <v>failed</v>
          </cell>
          <cell r="P1811" t="str">
            <v>photobooks</v>
          </cell>
        </row>
        <row r="1812">
          <cell r="D1812">
            <v>450</v>
          </cell>
          <cell r="F1812" t="str">
            <v>failed</v>
          </cell>
          <cell r="P1812" t="str">
            <v>photobooks</v>
          </cell>
        </row>
        <row r="1813">
          <cell r="D1813">
            <v>54000</v>
          </cell>
          <cell r="F1813" t="str">
            <v>failed</v>
          </cell>
          <cell r="P1813" t="str">
            <v>photobooks</v>
          </cell>
        </row>
        <row r="1814">
          <cell r="D1814">
            <v>6500</v>
          </cell>
          <cell r="F1814" t="str">
            <v>failed</v>
          </cell>
          <cell r="P1814" t="str">
            <v>photobooks</v>
          </cell>
        </row>
        <row r="1815">
          <cell r="D1815">
            <v>8750</v>
          </cell>
          <cell r="F1815" t="str">
            <v>failed</v>
          </cell>
          <cell r="P1815" t="str">
            <v>photobooks</v>
          </cell>
        </row>
        <row r="1816">
          <cell r="D1816">
            <v>12000</v>
          </cell>
          <cell r="F1816" t="str">
            <v>failed</v>
          </cell>
          <cell r="P1816" t="str">
            <v>photobooks</v>
          </cell>
        </row>
        <row r="1817">
          <cell r="D1817">
            <v>3000</v>
          </cell>
          <cell r="F1817" t="str">
            <v>failed</v>
          </cell>
          <cell r="P1817" t="str">
            <v>photobooks</v>
          </cell>
        </row>
        <row r="1818">
          <cell r="D1818">
            <v>25000</v>
          </cell>
          <cell r="F1818" t="str">
            <v>failed</v>
          </cell>
          <cell r="P1818" t="str">
            <v>photobooks</v>
          </cell>
        </row>
        <row r="1819">
          <cell r="D1819">
            <v>18000</v>
          </cell>
          <cell r="F1819" t="str">
            <v>failed</v>
          </cell>
          <cell r="P1819" t="str">
            <v>photobooks</v>
          </cell>
        </row>
        <row r="1820">
          <cell r="D1820">
            <v>15000</v>
          </cell>
          <cell r="F1820" t="str">
            <v>failed</v>
          </cell>
          <cell r="P1820" t="str">
            <v>photobooks</v>
          </cell>
        </row>
        <row r="1821">
          <cell r="D1821">
            <v>1200</v>
          </cell>
          <cell r="F1821" t="str">
            <v>failed</v>
          </cell>
          <cell r="P1821" t="str">
            <v>photobooks</v>
          </cell>
        </row>
        <row r="1822">
          <cell r="D1822">
            <v>26000</v>
          </cell>
          <cell r="F1822" t="str">
            <v>failed</v>
          </cell>
          <cell r="P1822" t="str">
            <v>photobooks</v>
          </cell>
        </row>
        <row r="1823">
          <cell r="D1823">
            <v>2500</v>
          </cell>
          <cell r="F1823" t="str">
            <v>successful</v>
          </cell>
          <cell r="P1823" t="str">
            <v>rock</v>
          </cell>
        </row>
        <row r="1824">
          <cell r="D1824">
            <v>300</v>
          </cell>
          <cell r="F1824" t="str">
            <v>successful</v>
          </cell>
          <cell r="P1824" t="str">
            <v>rock</v>
          </cell>
        </row>
        <row r="1825">
          <cell r="D1825">
            <v>700</v>
          </cell>
          <cell r="F1825" t="str">
            <v>successful</v>
          </cell>
          <cell r="P1825" t="str">
            <v>rock</v>
          </cell>
        </row>
        <row r="1826">
          <cell r="D1826">
            <v>3000</v>
          </cell>
          <cell r="F1826" t="str">
            <v>successful</v>
          </cell>
          <cell r="P1826" t="str">
            <v>rock</v>
          </cell>
        </row>
        <row r="1827">
          <cell r="D1827">
            <v>2000</v>
          </cell>
          <cell r="F1827" t="str">
            <v>successful</v>
          </cell>
          <cell r="P1827" t="str">
            <v>rock</v>
          </cell>
        </row>
        <row r="1828">
          <cell r="D1828">
            <v>2000</v>
          </cell>
          <cell r="F1828" t="str">
            <v>successful</v>
          </cell>
          <cell r="P1828" t="str">
            <v>rock</v>
          </cell>
        </row>
        <row r="1829">
          <cell r="D1829">
            <v>8000</v>
          </cell>
          <cell r="F1829" t="str">
            <v>successful</v>
          </cell>
          <cell r="P1829" t="str">
            <v>rock</v>
          </cell>
        </row>
        <row r="1830">
          <cell r="D1830">
            <v>20000</v>
          </cell>
          <cell r="F1830" t="str">
            <v>successful</v>
          </cell>
          <cell r="P1830" t="str">
            <v>rock</v>
          </cell>
        </row>
        <row r="1831">
          <cell r="D1831">
            <v>1500</v>
          </cell>
          <cell r="F1831" t="str">
            <v>successful</v>
          </cell>
          <cell r="P1831" t="str">
            <v>rock</v>
          </cell>
        </row>
        <row r="1832">
          <cell r="D1832">
            <v>15000</v>
          </cell>
          <cell r="F1832" t="str">
            <v>successful</v>
          </cell>
          <cell r="P1832" t="str">
            <v>rock</v>
          </cell>
        </row>
        <row r="1833">
          <cell r="D1833">
            <v>1000</v>
          </cell>
          <cell r="F1833" t="str">
            <v>successful</v>
          </cell>
          <cell r="P1833" t="str">
            <v>rock</v>
          </cell>
        </row>
        <row r="1834">
          <cell r="D1834">
            <v>350</v>
          </cell>
          <cell r="F1834" t="str">
            <v>successful</v>
          </cell>
          <cell r="P1834" t="str">
            <v>rock</v>
          </cell>
        </row>
        <row r="1835">
          <cell r="D1835">
            <v>400</v>
          </cell>
          <cell r="F1835" t="str">
            <v>successful</v>
          </cell>
          <cell r="P1835" t="str">
            <v>rock</v>
          </cell>
        </row>
        <row r="1836">
          <cell r="D1836">
            <v>10000</v>
          </cell>
          <cell r="F1836" t="str">
            <v>successful</v>
          </cell>
          <cell r="P1836" t="str">
            <v>rock</v>
          </cell>
        </row>
        <row r="1837">
          <cell r="D1837">
            <v>500</v>
          </cell>
          <cell r="F1837" t="str">
            <v>successful</v>
          </cell>
          <cell r="P1837" t="str">
            <v>rock</v>
          </cell>
        </row>
        <row r="1838">
          <cell r="D1838">
            <v>5000</v>
          </cell>
          <cell r="F1838" t="str">
            <v>successful</v>
          </cell>
          <cell r="P1838" t="str">
            <v>rock</v>
          </cell>
        </row>
        <row r="1839">
          <cell r="D1839">
            <v>600</v>
          </cell>
          <cell r="F1839" t="str">
            <v>successful</v>
          </cell>
          <cell r="P1839" t="str">
            <v>rock</v>
          </cell>
        </row>
        <row r="1840">
          <cell r="D1840">
            <v>1000</v>
          </cell>
          <cell r="F1840" t="str">
            <v>successful</v>
          </cell>
          <cell r="P1840" t="str">
            <v>rock</v>
          </cell>
        </row>
        <row r="1841">
          <cell r="D1841">
            <v>1000</v>
          </cell>
          <cell r="F1841" t="str">
            <v>successful</v>
          </cell>
          <cell r="P1841" t="str">
            <v>rock</v>
          </cell>
        </row>
        <row r="1842">
          <cell r="D1842">
            <v>900</v>
          </cell>
          <cell r="F1842" t="str">
            <v>successful</v>
          </cell>
          <cell r="P1842" t="str">
            <v>rock</v>
          </cell>
        </row>
        <row r="1843">
          <cell r="D1843">
            <v>2000</v>
          </cell>
          <cell r="F1843" t="str">
            <v>successful</v>
          </cell>
          <cell r="P1843" t="str">
            <v>rock</v>
          </cell>
        </row>
        <row r="1844">
          <cell r="D1844">
            <v>2000</v>
          </cell>
          <cell r="F1844" t="str">
            <v>successful</v>
          </cell>
          <cell r="P1844" t="str">
            <v>rock</v>
          </cell>
        </row>
        <row r="1845">
          <cell r="D1845">
            <v>10000</v>
          </cell>
          <cell r="F1845" t="str">
            <v>successful</v>
          </cell>
          <cell r="P1845" t="str">
            <v>rock</v>
          </cell>
        </row>
        <row r="1846">
          <cell r="D1846">
            <v>1500</v>
          </cell>
          <cell r="F1846" t="str">
            <v>successful</v>
          </cell>
          <cell r="P1846" t="str">
            <v>rock</v>
          </cell>
        </row>
        <row r="1847">
          <cell r="D1847">
            <v>1000</v>
          </cell>
          <cell r="F1847" t="str">
            <v>successful</v>
          </cell>
          <cell r="P1847" t="str">
            <v>rock</v>
          </cell>
        </row>
        <row r="1848">
          <cell r="D1848">
            <v>15000</v>
          </cell>
          <cell r="F1848" t="str">
            <v>successful</v>
          </cell>
          <cell r="P1848" t="str">
            <v>rock</v>
          </cell>
        </row>
        <row r="1849">
          <cell r="D1849">
            <v>2500</v>
          </cell>
          <cell r="F1849" t="str">
            <v>successful</v>
          </cell>
          <cell r="P1849" t="str">
            <v>rock</v>
          </cell>
        </row>
        <row r="1850">
          <cell r="D1850">
            <v>3000</v>
          </cell>
          <cell r="F1850" t="str">
            <v>successful</v>
          </cell>
          <cell r="P1850" t="str">
            <v>rock</v>
          </cell>
        </row>
        <row r="1851">
          <cell r="D1851">
            <v>300</v>
          </cell>
          <cell r="F1851" t="str">
            <v>successful</v>
          </cell>
          <cell r="P1851" t="str">
            <v>rock</v>
          </cell>
        </row>
        <row r="1852">
          <cell r="D1852">
            <v>9000</v>
          </cell>
          <cell r="F1852" t="str">
            <v>successful</v>
          </cell>
          <cell r="P1852" t="str">
            <v>rock</v>
          </cell>
        </row>
        <row r="1853">
          <cell r="D1853">
            <v>1300</v>
          </cell>
          <cell r="F1853" t="str">
            <v>successful</v>
          </cell>
          <cell r="P1853" t="str">
            <v>rock</v>
          </cell>
        </row>
        <row r="1854">
          <cell r="D1854">
            <v>15000</v>
          </cell>
          <cell r="F1854" t="str">
            <v>successful</v>
          </cell>
          <cell r="P1854" t="str">
            <v>rock</v>
          </cell>
        </row>
        <row r="1855">
          <cell r="D1855">
            <v>800</v>
          </cell>
          <cell r="F1855" t="str">
            <v>successful</v>
          </cell>
          <cell r="P1855" t="str">
            <v>rock</v>
          </cell>
        </row>
        <row r="1856">
          <cell r="D1856">
            <v>15000</v>
          </cell>
          <cell r="F1856" t="str">
            <v>successful</v>
          </cell>
          <cell r="P1856" t="str">
            <v>rock</v>
          </cell>
        </row>
        <row r="1857">
          <cell r="D1857">
            <v>8750</v>
          </cell>
          <cell r="F1857" t="str">
            <v>successful</v>
          </cell>
          <cell r="P1857" t="str">
            <v>rock</v>
          </cell>
        </row>
        <row r="1858">
          <cell r="D1858">
            <v>2000</v>
          </cell>
          <cell r="F1858" t="str">
            <v>successful</v>
          </cell>
          <cell r="P1858" t="str">
            <v>rock</v>
          </cell>
        </row>
        <row r="1859">
          <cell r="D1859">
            <v>3000</v>
          </cell>
          <cell r="F1859" t="str">
            <v>successful</v>
          </cell>
          <cell r="P1859" t="str">
            <v>rock</v>
          </cell>
        </row>
        <row r="1860">
          <cell r="D1860">
            <v>5555.55</v>
          </cell>
          <cell r="F1860" t="str">
            <v>successful</v>
          </cell>
          <cell r="P1860" t="str">
            <v>rock</v>
          </cell>
        </row>
        <row r="1861">
          <cell r="D1861">
            <v>3000</v>
          </cell>
          <cell r="F1861" t="str">
            <v>successful</v>
          </cell>
          <cell r="P1861" t="str">
            <v>rock</v>
          </cell>
        </row>
        <row r="1862">
          <cell r="D1862">
            <v>750</v>
          </cell>
          <cell r="F1862" t="str">
            <v>successful</v>
          </cell>
          <cell r="P1862" t="str">
            <v>rock</v>
          </cell>
        </row>
        <row r="1863">
          <cell r="D1863">
            <v>250000</v>
          </cell>
          <cell r="F1863" t="str">
            <v>failed</v>
          </cell>
          <cell r="P1863" t="str">
            <v>mobile games</v>
          </cell>
        </row>
        <row r="1864">
          <cell r="D1864">
            <v>18000</v>
          </cell>
          <cell r="F1864" t="str">
            <v>failed</v>
          </cell>
          <cell r="P1864" t="str">
            <v>mobile games</v>
          </cell>
        </row>
        <row r="1865">
          <cell r="D1865">
            <v>2500</v>
          </cell>
          <cell r="F1865" t="str">
            <v>failed</v>
          </cell>
          <cell r="P1865" t="str">
            <v>mobile games</v>
          </cell>
        </row>
        <row r="1866">
          <cell r="D1866">
            <v>6500</v>
          </cell>
          <cell r="F1866" t="str">
            <v>failed</v>
          </cell>
          <cell r="P1866" t="str">
            <v>mobile games</v>
          </cell>
        </row>
        <row r="1867">
          <cell r="D1867">
            <v>110000</v>
          </cell>
          <cell r="F1867" t="str">
            <v>failed</v>
          </cell>
          <cell r="P1867" t="str">
            <v>mobile games</v>
          </cell>
        </row>
        <row r="1868">
          <cell r="D1868">
            <v>25000</v>
          </cell>
          <cell r="F1868" t="str">
            <v>failed</v>
          </cell>
          <cell r="P1868" t="str">
            <v>mobile games</v>
          </cell>
        </row>
        <row r="1869">
          <cell r="D1869">
            <v>20000</v>
          </cell>
          <cell r="F1869" t="str">
            <v>failed</v>
          </cell>
          <cell r="P1869" t="str">
            <v>mobile games</v>
          </cell>
        </row>
        <row r="1870">
          <cell r="D1870">
            <v>25000</v>
          </cell>
          <cell r="F1870" t="str">
            <v>failed</v>
          </cell>
          <cell r="P1870" t="str">
            <v>mobile games</v>
          </cell>
        </row>
        <row r="1871">
          <cell r="D1871">
            <v>10000</v>
          </cell>
          <cell r="F1871" t="str">
            <v>failed</v>
          </cell>
          <cell r="P1871" t="str">
            <v>mobile games</v>
          </cell>
        </row>
        <row r="1872">
          <cell r="D1872">
            <v>3500</v>
          </cell>
          <cell r="F1872" t="str">
            <v>failed</v>
          </cell>
          <cell r="P1872" t="str">
            <v>mobile games</v>
          </cell>
        </row>
        <row r="1873">
          <cell r="D1873">
            <v>6500</v>
          </cell>
          <cell r="F1873" t="str">
            <v>failed</v>
          </cell>
          <cell r="P1873" t="str">
            <v>mobile games</v>
          </cell>
        </row>
        <row r="1874">
          <cell r="D1874">
            <v>20000</v>
          </cell>
          <cell r="F1874" t="str">
            <v>failed</v>
          </cell>
          <cell r="P1874" t="str">
            <v>mobile games</v>
          </cell>
        </row>
        <row r="1875">
          <cell r="D1875">
            <v>8000</v>
          </cell>
          <cell r="F1875" t="str">
            <v>failed</v>
          </cell>
          <cell r="P1875" t="str">
            <v>mobile games</v>
          </cell>
        </row>
        <row r="1876">
          <cell r="D1876">
            <v>160000</v>
          </cell>
          <cell r="F1876" t="str">
            <v>failed</v>
          </cell>
          <cell r="P1876" t="str">
            <v>mobile games</v>
          </cell>
        </row>
        <row r="1877">
          <cell r="D1877">
            <v>10000</v>
          </cell>
          <cell r="F1877" t="str">
            <v>failed</v>
          </cell>
          <cell r="P1877" t="str">
            <v>mobile games</v>
          </cell>
        </row>
        <row r="1878">
          <cell r="D1878">
            <v>280</v>
          </cell>
          <cell r="F1878" t="str">
            <v>failed</v>
          </cell>
          <cell r="P1878" t="str">
            <v>mobile games</v>
          </cell>
        </row>
        <row r="1879">
          <cell r="D1879">
            <v>60</v>
          </cell>
          <cell r="F1879" t="str">
            <v>failed</v>
          </cell>
          <cell r="P1879" t="str">
            <v>mobile games</v>
          </cell>
        </row>
        <row r="1880">
          <cell r="D1880">
            <v>8000</v>
          </cell>
          <cell r="F1880" t="str">
            <v>failed</v>
          </cell>
          <cell r="P1880" t="str">
            <v>mobile games</v>
          </cell>
        </row>
        <row r="1881">
          <cell r="D1881">
            <v>5000</v>
          </cell>
          <cell r="F1881" t="str">
            <v>failed</v>
          </cell>
          <cell r="P1881" t="str">
            <v>mobile games</v>
          </cell>
        </row>
        <row r="1882">
          <cell r="D1882">
            <v>5000</v>
          </cell>
          <cell r="F1882" t="str">
            <v>failed</v>
          </cell>
          <cell r="P1882" t="str">
            <v>mobile games</v>
          </cell>
        </row>
        <row r="1883">
          <cell r="D1883">
            <v>2000</v>
          </cell>
          <cell r="F1883" t="str">
            <v>successful</v>
          </cell>
          <cell r="P1883" t="str">
            <v>indie rock</v>
          </cell>
        </row>
        <row r="1884">
          <cell r="D1884">
            <v>3350</v>
          </cell>
          <cell r="F1884" t="str">
            <v>successful</v>
          </cell>
          <cell r="P1884" t="str">
            <v>indie rock</v>
          </cell>
        </row>
        <row r="1885">
          <cell r="D1885">
            <v>999</v>
          </cell>
          <cell r="F1885" t="str">
            <v>successful</v>
          </cell>
          <cell r="P1885" t="str">
            <v>indie rock</v>
          </cell>
        </row>
        <row r="1886">
          <cell r="D1886">
            <v>1000</v>
          </cell>
          <cell r="F1886" t="str">
            <v>successful</v>
          </cell>
          <cell r="P1886" t="str">
            <v>indie rock</v>
          </cell>
        </row>
        <row r="1887">
          <cell r="D1887">
            <v>4575</v>
          </cell>
          <cell r="F1887" t="str">
            <v>successful</v>
          </cell>
          <cell r="P1887" t="str">
            <v>indie rock</v>
          </cell>
        </row>
        <row r="1888">
          <cell r="D1888">
            <v>1200</v>
          </cell>
          <cell r="F1888" t="str">
            <v>successful</v>
          </cell>
          <cell r="P1888" t="str">
            <v>indie rock</v>
          </cell>
        </row>
        <row r="1889">
          <cell r="D1889">
            <v>3000</v>
          </cell>
          <cell r="F1889" t="str">
            <v>successful</v>
          </cell>
          <cell r="P1889" t="str">
            <v>indie rock</v>
          </cell>
        </row>
        <row r="1890">
          <cell r="D1890">
            <v>2500</v>
          </cell>
          <cell r="F1890" t="str">
            <v>successful</v>
          </cell>
          <cell r="P1890" t="str">
            <v>indie rock</v>
          </cell>
        </row>
        <row r="1891">
          <cell r="D1891">
            <v>2000</v>
          </cell>
          <cell r="F1891" t="str">
            <v>successful</v>
          </cell>
          <cell r="P1891" t="str">
            <v>indie rock</v>
          </cell>
        </row>
        <row r="1892">
          <cell r="D1892">
            <v>12000</v>
          </cell>
          <cell r="F1892" t="str">
            <v>successful</v>
          </cell>
          <cell r="P1892" t="str">
            <v>indie rock</v>
          </cell>
        </row>
        <row r="1893">
          <cell r="D1893">
            <v>10000</v>
          </cell>
          <cell r="F1893" t="str">
            <v>successful</v>
          </cell>
          <cell r="P1893" t="str">
            <v>indie rock</v>
          </cell>
        </row>
        <row r="1894">
          <cell r="D1894">
            <v>500</v>
          </cell>
          <cell r="F1894" t="str">
            <v>successful</v>
          </cell>
          <cell r="P1894" t="str">
            <v>indie rock</v>
          </cell>
        </row>
        <row r="1895">
          <cell r="D1895">
            <v>2500</v>
          </cell>
          <cell r="F1895" t="str">
            <v>successful</v>
          </cell>
          <cell r="P1895" t="str">
            <v>indie rock</v>
          </cell>
        </row>
        <row r="1896">
          <cell r="D1896">
            <v>1000</v>
          </cell>
          <cell r="F1896" t="str">
            <v>successful</v>
          </cell>
          <cell r="P1896" t="str">
            <v>indie rock</v>
          </cell>
        </row>
        <row r="1897">
          <cell r="D1897">
            <v>9072</v>
          </cell>
          <cell r="F1897" t="str">
            <v>successful</v>
          </cell>
          <cell r="P1897" t="str">
            <v>indie rock</v>
          </cell>
        </row>
        <row r="1898">
          <cell r="D1898">
            <v>451</v>
          </cell>
          <cell r="F1898" t="str">
            <v>successful</v>
          </cell>
          <cell r="P1898" t="str">
            <v>indie rock</v>
          </cell>
        </row>
        <row r="1899">
          <cell r="D1899">
            <v>6350</v>
          </cell>
          <cell r="F1899" t="str">
            <v>successful</v>
          </cell>
          <cell r="P1899" t="str">
            <v>indie rock</v>
          </cell>
        </row>
        <row r="1900">
          <cell r="D1900">
            <v>1000</v>
          </cell>
          <cell r="F1900" t="str">
            <v>successful</v>
          </cell>
          <cell r="P1900" t="str">
            <v>indie rock</v>
          </cell>
        </row>
        <row r="1901">
          <cell r="D1901">
            <v>900</v>
          </cell>
          <cell r="F1901" t="str">
            <v>successful</v>
          </cell>
          <cell r="P1901" t="str">
            <v>indie rock</v>
          </cell>
        </row>
        <row r="1902">
          <cell r="D1902">
            <v>2500</v>
          </cell>
          <cell r="F1902" t="str">
            <v>successful</v>
          </cell>
          <cell r="P1902" t="str">
            <v>indie rock</v>
          </cell>
        </row>
        <row r="1903">
          <cell r="D1903">
            <v>99000</v>
          </cell>
          <cell r="F1903" t="str">
            <v>failed</v>
          </cell>
          <cell r="P1903" t="str">
            <v>gadgets</v>
          </cell>
        </row>
        <row r="1904">
          <cell r="D1904">
            <v>1000</v>
          </cell>
          <cell r="F1904" t="str">
            <v>failed</v>
          </cell>
          <cell r="P1904" t="str">
            <v>gadgets</v>
          </cell>
        </row>
        <row r="1905">
          <cell r="D1905">
            <v>3000</v>
          </cell>
          <cell r="F1905" t="str">
            <v>failed</v>
          </cell>
          <cell r="P1905" t="str">
            <v>gadgets</v>
          </cell>
        </row>
        <row r="1906">
          <cell r="D1906">
            <v>50000</v>
          </cell>
          <cell r="F1906" t="str">
            <v>failed</v>
          </cell>
          <cell r="P1906" t="str">
            <v>gadgets</v>
          </cell>
        </row>
        <row r="1907">
          <cell r="D1907">
            <v>25000</v>
          </cell>
          <cell r="F1907" t="str">
            <v>failed</v>
          </cell>
          <cell r="P1907" t="str">
            <v>gadgets</v>
          </cell>
        </row>
        <row r="1908">
          <cell r="D1908">
            <v>50000</v>
          </cell>
          <cell r="F1908" t="str">
            <v>failed</v>
          </cell>
          <cell r="P1908" t="str">
            <v>gadgets</v>
          </cell>
        </row>
        <row r="1909">
          <cell r="D1909">
            <v>30000</v>
          </cell>
          <cell r="F1909" t="str">
            <v>failed</v>
          </cell>
          <cell r="P1909" t="str">
            <v>gadgets</v>
          </cell>
        </row>
        <row r="1910">
          <cell r="D1910">
            <v>25000</v>
          </cell>
          <cell r="F1910" t="str">
            <v>failed</v>
          </cell>
          <cell r="P1910" t="str">
            <v>gadgets</v>
          </cell>
        </row>
        <row r="1911">
          <cell r="D1911">
            <v>35000</v>
          </cell>
          <cell r="F1911" t="str">
            <v>failed</v>
          </cell>
          <cell r="P1911" t="str">
            <v>gadgets</v>
          </cell>
        </row>
        <row r="1912">
          <cell r="D1912">
            <v>85000</v>
          </cell>
          <cell r="F1912" t="str">
            <v>failed</v>
          </cell>
          <cell r="P1912" t="str">
            <v>gadgets</v>
          </cell>
        </row>
        <row r="1913">
          <cell r="D1913">
            <v>42500</v>
          </cell>
          <cell r="F1913" t="str">
            <v>failed</v>
          </cell>
          <cell r="P1913" t="str">
            <v>gadgets</v>
          </cell>
        </row>
        <row r="1914">
          <cell r="D1914">
            <v>5000</v>
          </cell>
          <cell r="F1914" t="str">
            <v>failed</v>
          </cell>
          <cell r="P1914" t="str">
            <v>gadgets</v>
          </cell>
        </row>
        <row r="1915">
          <cell r="D1915">
            <v>48000</v>
          </cell>
          <cell r="F1915" t="str">
            <v>failed</v>
          </cell>
          <cell r="P1915" t="str">
            <v>gadgets</v>
          </cell>
        </row>
        <row r="1916">
          <cell r="D1916">
            <v>666</v>
          </cell>
          <cell r="F1916" t="str">
            <v>failed</v>
          </cell>
          <cell r="P1916" t="str">
            <v>gadgets</v>
          </cell>
        </row>
        <row r="1917">
          <cell r="D1917">
            <v>500</v>
          </cell>
          <cell r="F1917" t="str">
            <v>failed</v>
          </cell>
          <cell r="P1917" t="str">
            <v>gadgets</v>
          </cell>
        </row>
        <row r="1918">
          <cell r="D1918">
            <v>20000</v>
          </cell>
          <cell r="F1918" t="str">
            <v>failed</v>
          </cell>
          <cell r="P1918" t="str">
            <v>gadgets</v>
          </cell>
        </row>
        <row r="1919">
          <cell r="D1919">
            <v>390000</v>
          </cell>
          <cell r="F1919" t="str">
            <v>failed</v>
          </cell>
          <cell r="P1919" t="str">
            <v>gadgets</v>
          </cell>
        </row>
        <row r="1920">
          <cell r="D1920">
            <v>25000</v>
          </cell>
          <cell r="F1920" t="str">
            <v>failed</v>
          </cell>
          <cell r="P1920" t="str">
            <v>gadgets</v>
          </cell>
        </row>
        <row r="1921">
          <cell r="D1921">
            <v>500</v>
          </cell>
          <cell r="F1921" t="str">
            <v>failed</v>
          </cell>
          <cell r="P1921" t="str">
            <v>gadgets</v>
          </cell>
        </row>
        <row r="1922">
          <cell r="D1922">
            <v>10000</v>
          </cell>
          <cell r="F1922" t="str">
            <v>failed</v>
          </cell>
          <cell r="P1922" t="str">
            <v>gadgets</v>
          </cell>
        </row>
        <row r="1923">
          <cell r="D1923">
            <v>1500</v>
          </cell>
          <cell r="F1923" t="str">
            <v>successful</v>
          </cell>
          <cell r="P1923" t="str">
            <v>indie rock</v>
          </cell>
        </row>
        <row r="1924">
          <cell r="D1924">
            <v>2000</v>
          </cell>
          <cell r="F1924" t="str">
            <v>successful</v>
          </cell>
          <cell r="P1924" t="str">
            <v>indie rock</v>
          </cell>
        </row>
        <row r="1925">
          <cell r="D1925">
            <v>125</v>
          </cell>
          <cell r="F1925" t="str">
            <v>successful</v>
          </cell>
          <cell r="P1925" t="str">
            <v>indie rock</v>
          </cell>
        </row>
        <row r="1926">
          <cell r="D1926">
            <v>3000</v>
          </cell>
          <cell r="F1926" t="str">
            <v>successful</v>
          </cell>
          <cell r="P1926" t="str">
            <v>indie rock</v>
          </cell>
        </row>
        <row r="1927">
          <cell r="D1927">
            <v>1500</v>
          </cell>
          <cell r="F1927" t="str">
            <v>successful</v>
          </cell>
          <cell r="P1927" t="str">
            <v>indie rock</v>
          </cell>
        </row>
        <row r="1928">
          <cell r="D1928">
            <v>1500</v>
          </cell>
          <cell r="F1928" t="str">
            <v>successful</v>
          </cell>
          <cell r="P1928" t="str">
            <v>indie rock</v>
          </cell>
        </row>
        <row r="1929">
          <cell r="D1929">
            <v>600</v>
          </cell>
          <cell r="F1929" t="str">
            <v>successful</v>
          </cell>
          <cell r="P1929" t="str">
            <v>indie rock</v>
          </cell>
        </row>
        <row r="1930">
          <cell r="D1930">
            <v>2550</v>
          </cell>
          <cell r="F1930" t="str">
            <v>successful</v>
          </cell>
          <cell r="P1930" t="str">
            <v>indie rock</v>
          </cell>
        </row>
        <row r="1931">
          <cell r="D1931">
            <v>3200</v>
          </cell>
          <cell r="F1931" t="str">
            <v>successful</v>
          </cell>
          <cell r="P1931" t="str">
            <v>indie rock</v>
          </cell>
        </row>
        <row r="1932">
          <cell r="D1932">
            <v>1000</v>
          </cell>
          <cell r="F1932" t="str">
            <v>successful</v>
          </cell>
          <cell r="P1932" t="str">
            <v>indie rock</v>
          </cell>
        </row>
        <row r="1933">
          <cell r="D1933">
            <v>2000</v>
          </cell>
          <cell r="F1933" t="str">
            <v>successful</v>
          </cell>
          <cell r="P1933" t="str">
            <v>indie rock</v>
          </cell>
        </row>
        <row r="1934">
          <cell r="D1934">
            <v>5250</v>
          </cell>
          <cell r="F1934" t="str">
            <v>successful</v>
          </cell>
          <cell r="P1934" t="str">
            <v>indie rock</v>
          </cell>
        </row>
        <row r="1935">
          <cell r="D1935">
            <v>6000</v>
          </cell>
          <cell r="F1935" t="str">
            <v>successful</v>
          </cell>
          <cell r="P1935" t="str">
            <v>indie rock</v>
          </cell>
        </row>
        <row r="1936">
          <cell r="D1936">
            <v>5000</v>
          </cell>
          <cell r="F1936" t="str">
            <v>successful</v>
          </cell>
          <cell r="P1936" t="str">
            <v>indie rock</v>
          </cell>
        </row>
        <row r="1937">
          <cell r="D1937">
            <v>2500</v>
          </cell>
          <cell r="F1937" t="str">
            <v>successful</v>
          </cell>
          <cell r="P1937" t="str">
            <v>indie rock</v>
          </cell>
        </row>
        <row r="1938">
          <cell r="D1938">
            <v>7500</v>
          </cell>
          <cell r="F1938" t="str">
            <v>successful</v>
          </cell>
          <cell r="P1938" t="str">
            <v>indie rock</v>
          </cell>
        </row>
        <row r="1939">
          <cell r="D1939">
            <v>600</v>
          </cell>
          <cell r="F1939" t="str">
            <v>successful</v>
          </cell>
          <cell r="P1939" t="str">
            <v>indie rock</v>
          </cell>
        </row>
        <row r="1940">
          <cell r="D1940">
            <v>15000</v>
          </cell>
          <cell r="F1940" t="str">
            <v>successful</v>
          </cell>
          <cell r="P1940" t="str">
            <v>indie rock</v>
          </cell>
        </row>
        <row r="1941">
          <cell r="D1941">
            <v>10000</v>
          </cell>
          <cell r="F1941" t="str">
            <v>successful</v>
          </cell>
          <cell r="P1941" t="str">
            <v>indie rock</v>
          </cell>
        </row>
        <row r="1942">
          <cell r="D1942">
            <v>650</v>
          </cell>
          <cell r="F1942" t="str">
            <v>successful</v>
          </cell>
          <cell r="P1942" t="str">
            <v>indie rock</v>
          </cell>
        </row>
        <row r="1943">
          <cell r="D1943">
            <v>250000</v>
          </cell>
          <cell r="F1943" t="str">
            <v>successful</v>
          </cell>
          <cell r="P1943" t="str">
            <v>hardware</v>
          </cell>
        </row>
        <row r="1944">
          <cell r="D1944">
            <v>6000</v>
          </cell>
          <cell r="F1944" t="str">
            <v>successful</v>
          </cell>
          <cell r="P1944" t="str">
            <v>hardware</v>
          </cell>
        </row>
        <row r="1945">
          <cell r="D1945">
            <v>10000</v>
          </cell>
          <cell r="F1945" t="str">
            <v>successful</v>
          </cell>
          <cell r="P1945" t="str">
            <v>hardware</v>
          </cell>
        </row>
        <row r="1946">
          <cell r="D1946">
            <v>40000</v>
          </cell>
          <cell r="F1946" t="str">
            <v>successful</v>
          </cell>
          <cell r="P1946" t="str">
            <v>hardware</v>
          </cell>
        </row>
        <row r="1947">
          <cell r="D1947">
            <v>100000</v>
          </cell>
          <cell r="F1947" t="str">
            <v>successful</v>
          </cell>
          <cell r="P1947" t="str">
            <v>hardware</v>
          </cell>
        </row>
        <row r="1948">
          <cell r="D1948">
            <v>7500</v>
          </cell>
          <cell r="F1948" t="str">
            <v>successful</v>
          </cell>
          <cell r="P1948" t="str">
            <v>hardware</v>
          </cell>
        </row>
        <row r="1949">
          <cell r="D1949">
            <v>800</v>
          </cell>
          <cell r="F1949" t="str">
            <v>successful</v>
          </cell>
          <cell r="P1949" t="str">
            <v>hardware</v>
          </cell>
        </row>
        <row r="1950">
          <cell r="D1950">
            <v>100000</v>
          </cell>
          <cell r="F1950" t="str">
            <v>successful</v>
          </cell>
          <cell r="P1950" t="str">
            <v>hardware</v>
          </cell>
        </row>
        <row r="1951">
          <cell r="D1951">
            <v>50000</v>
          </cell>
          <cell r="F1951" t="str">
            <v>successful</v>
          </cell>
          <cell r="P1951" t="str">
            <v>hardware</v>
          </cell>
        </row>
        <row r="1952">
          <cell r="D1952">
            <v>48000</v>
          </cell>
          <cell r="F1952" t="str">
            <v>successful</v>
          </cell>
          <cell r="P1952" t="str">
            <v>hardware</v>
          </cell>
        </row>
        <row r="1953">
          <cell r="D1953">
            <v>50000</v>
          </cell>
          <cell r="F1953" t="str">
            <v>successful</v>
          </cell>
          <cell r="P1953" t="str">
            <v>hardware</v>
          </cell>
        </row>
        <row r="1954">
          <cell r="D1954">
            <v>35000</v>
          </cell>
          <cell r="F1954" t="str">
            <v>successful</v>
          </cell>
          <cell r="P1954" t="str">
            <v>hardware</v>
          </cell>
        </row>
        <row r="1955">
          <cell r="D1955">
            <v>15000</v>
          </cell>
          <cell r="F1955" t="str">
            <v>successful</v>
          </cell>
          <cell r="P1955" t="str">
            <v>hardware</v>
          </cell>
        </row>
        <row r="1956">
          <cell r="D1956">
            <v>50000</v>
          </cell>
          <cell r="F1956" t="str">
            <v>successful</v>
          </cell>
          <cell r="P1956" t="str">
            <v>hardware</v>
          </cell>
        </row>
        <row r="1957">
          <cell r="D1957">
            <v>42000</v>
          </cell>
          <cell r="F1957" t="str">
            <v>successful</v>
          </cell>
          <cell r="P1957" t="str">
            <v>hardware</v>
          </cell>
        </row>
        <row r="1958">
          <cell r="D1958">
            <v>60000</v>
          </cell>
          <cell r="F1958" t="str">
            <v>successful</v>
          </cell>
          <cell r="P1958" t="str">
            <v>hardware</v>
          </cell>
        </row>
        <row r="1959">
          <cell r="D1959">
            <v>30000</v>
          </cell>
          <cell r="F1959" t="str">
            <v>successful</v>
          </cell>
          <cell r="P1959" t="str">
            <v>hardware</v>
          </cell>
        </row>
        <row r="1960">
          <cell r="D1960">
            <v>7000</v>
          </cell>
          <cell r="F1960" t="str">
            <v>successful</v>
          </cell>
          <cell r="P1960" t="str">
            <v>hardware</v>
          </cell>
        </row>
        <row r="1961">
          <cell r="D1961">
            <v>10000</v>
          </cell>
          <cell r="F1961" t="str">
            <v>successful</v>
          </cell>
          <cell r="P1961" t="str">
            <v>hardware</v>
          </cell>
        </row>
        <row r="1962">
          <cell r="D1962">
            <v>70000</v>
          </cell>
          <cell r="F1962" t="str">
            <v>successful</v>
          </cell>
          <cell r="P1962" t="str">
            <v>hardware</v>
          </cell>
        </row>
        <row r="1963">
          <cell r="D1963">
            <v>10000</v>
          </cell>
          <cell r="F1963" t="str">
            <v>successful</v>
          </cell>
          <cell r="P1963" t="str">
            <v>hardware</v>
          </cell>
        </row>
        <row r="1964">
          <cell r="D1964">
            <v>10000</v>
          </cell>
          <cell r="F1964" t="str">
            <v>successful</v>
          </cell>
          <cell r="P1964" t="str">
            <v>hardware</v>
          </cell>
        </row>
        <row r="1965">
          <cell r="D1965">
            <v>19000</v>
          </cell>
          <cell r="F1965" t="str">
            <v>successful</v>
          </cell>
          <cell r="P1965" t="str">
            <v>hardware</v>
          </cell>
        </row>
        <row r="1966">
          <cell r="D1966">
            <v>89200</v>
          </cell>
          <cell r="F1966" t="str">
            <v>successful</v>
          </cell>
          <cell r="P1966" t="str">
            <v>hardware</v>
          </cell>
        </row>
        <row r="1967">
          <cell r="D1967">
            <v>5000</v>
          </cell>
          <cell r="F1967" t="str">
            <v>successful</v>
          </cell>
          <cell r="P1967" t="str">
            <v>hardware</v>
          </cell>
        </row>
        <row r="1968">
          <cell r="D1968">
            <v>100000</v>
          </cell>
          <cell r="F1968" t="str">
            <v>successful</v>
          </cell>
          <cell r="P1968" t="str">
            <v>hardware</v>
          </cell>
        </row>
        <row r="1969">
          <cell r="D1969">
            <v>20000</v>
          </cell>
          <cell r="F1969" t="str">
            <v>successful</v>
          </cell>
          <cell r="P1969" t="str">
            <v>hardware</v>
          </cell>
        </row>
        <row r="1970">
          <cell r="D1970">
            <v>50000</v>
          </cell>
          <cell r="F1970" t="str">
            <v>successful</v>
          </cell>
          <cell r="P1970" t="str">
            <v>hardware</v>
          </cell>
        </row>
        <row r="1971">
          <cell r="D1971">
            <v>20000</v>
          </cell>
          <cell r="F1971" t="str">
            <v>successful</v>
          </cell>
          <cell r="P1971" t="str">
            <v>hardware</v>
          </cell>
        </row>
        <row r="1972">
          <cell r="D1972">
            <v>5000</v>
          </cell>
          <cell r="F1972" t="str">
            <v>successful</v>
          </cell>
          <cell r="P1972" t="str">
            <v>hardware</v>
          </cell>
        </row>
        <row r="1973">
          <cell r="D1973">
            <v>400000</v>
          </cell>
          <cell r="F1973" t="str">
            <v>successful</v>
          </cell>
          <cell r="P1973" t="str">
            <v>hardware</v>
          </cell>
        </row>
        <row r="1974">
          <cell r="D1974">
            <v>2500</v>
          </cell>
          <cell r="F1974" t="str">
            <v>successful</v>
          </cell>
          <cell r="P1974" t="str">
            <v>hardware</v>
          </cell>
        </row>
        <row r="1975">
          <cell r="D1975">
            <v>198000</v>
          </cell>
          <cell r="F1975" t="str">
            <v>successful</v>
          </cell>
          <cell r="P1975" t="str">
            <v>hardware</v>
          </cell>
        </row>
        <row r="1976">
          <cell r="D1976">
            <v>20000</v>
          </cell>
          <cell r="F1976" t="str">
            <v>successful</v>
          </cell>
          <cell r="P1976" t="str">
            <v>hardware</v>
          </cell>
        </row>
        <row r="1977">
          <cell r="D1977">
            <v>16000</v>
          </cell>
          <cell r="F1977" t="str">
            <v>successful</v>
          </cell>
          <cell r="P1977" t="str">
            <v>hardware</v>
          </cell>
        </row>
        <row r="1978">
          <cell r="D1978">
            <v>4000</v>
          </cell>
          <cell r="F1978" t="str">
            <v>successful</v>
          </cell>
          <cell r="P1978" t="str">
            <v>hardware</v>
          </cell>
        </row>
        <row r="1979">
          <cell r="D1979">
            <v>50000</v>
          </cell>
          <cell r="F1979" t="str">
            <v>successful</v>
          </cell>
          <cell r="P1979" t="str">
            <v>hardware</v>
          </cell>
        </row>
        <row r="1980">
          <cell r="D1980">
            <v>50000</v>
          </cell>
          <cell r="F1980" t="str">
            <v>successful</v>
          </cell>
          <cell r="P1980" t="str">
            <v>hardware</v>
          </cell>
        </row>
        <row r="1981">
          <cell r="D1981">
            <v>200000</v>
          </cell>
          <cell r="F1981" t="str">
            <v>successful</v>
          </cell>
          <cell r="P1981" t="str">
            <v>hardware</v>
          </cell>
        </row>
        <row r="1982">
          <cell r="D1982">
            <v>50000</v>
          </cell>
          <cell r="F1982" t="str">
            <v>successful</v>
          </cell>
          <cell r="P1982" t="str">
            <v>hardware</v>
          </cell>
        </row>
        <row r="1983">
          <cell r="D1983">
            <v>7500</v>
          </cell>
          <cell r="F1983" t="str">
            <v>failed</v>
          </cell>
          <cell r="P1983" t="str">
            <v>people</v>
          </cell>
        </row>
        <row r="1984">
          <cell r="D1984">
            <v>180000</v>
          </cell>
          <cell r="F1984" t="str">
            <v>failed</v>
          </cell>
          <cell r="P1984" t="str">
            <v>people</v>
          </cell>
        </row>
        <row r="1985">
          <cell r="D1985">
            <v>33000</v>
          </cell>
          <cell r="F1985" t="str">
            <v>failed</v>
          </cell>
          <cell r="P1985" t="str">
            <v>people</v>
          </cell>
        </row>
        <row r="1986">
          <cell r="D1986">
            <v>15000</v>
          </cell>
          <cell r="F1986" t="str">
            <v>failed</v>
          </cell>
          <cell r="P1986" t="str">
            <v>people</v>
          </cell>
        </row>
        <row r="1987">
          <cell r="D1987">
            <v>1600</v>
          </cell>
          <cell r="F1987" t="str">
            <v>failed</v>
          </cell>
          <cell r="P1987" t="str">
            <v>people</v>
          </cell>
        </row>
        <row r="1988">
          <cell r="D1988">
            <v>2000</v>
          </cell>
          <cell r="F1988" t="str">
            <v>failed</v>
          </cell>
          <cell r="P1988" t="str">
            <v>people</v>
          </cell>
        </row>
        <row r="1989">
          <cell r="D1989">
            <v>5500</v>
          </cell>
          <cell r="F1989" t="str">
            <v>failed</v>
          </cell>
          <cell r="P1989" t="str">
            <v>people</v>
          </cell>
        </row>
        <row r="1990">
          <cell r="D1990">
            <v>6000</v>
          </cell>
          <cell r="F1990" t="str">
            <v>failed</v>
          </cell>
          <cell r="P1990" t="str">
            <v>people</v>
          </cell>
        </row>
        <row r="1991">
          <cell r="D1991">
            <v>5000</v>
          </cell>
          <cell r="F1991" t="str">
            <v>failed</v>
          </cell>
          <cell r="P1991" t="str">
            <v>people</v>
          </cell>
        </row>
        <row r="1992">
          <cell r="D1992">
            <v>3000</v>
          </cell>
          <cell r="F1992" t="str">
            <v>failed</v>
          </cell>
          <cell r="P1992" t="str">
            <v>people</v>
          </cell>
        </row>
        <row r="1993">
          <cell r="D1993">
            <v>2000</v>
          </cell>
          <cell r="F1993" t="str">
            <v>failed</v>
          </cell>
          <cell r="P1993" t="str">
            <v>people</v>
          </cell>
        </row>
        <row r="1994">
          <cell r="D1994">
            <v>1500</v>
          </cell>
          <cell r="F1994" t="str">
            <v>failed</v>
          </cell>
          <cell r="P1994" t="str">
            <v>people</v>
          </cell>
        </row>
        <row r="1995">
          <cell r="D1995">
            <v>2000</v>
          </cell>
          <cell r="F1995" t="str">
            <v>failed</v>
          </cell>
          <cell r="P1995" t="str">
            <v>people</v>
          </cell>
        </row>
        <row r="1996">
          <cell r="D1996">
            <v>3200</v>
          </cell>
          <cell r="F1996" t="str">
            <v>failed</v>
          </cell>
          <cell r="P1996" t="str">
            <v>people</v>
          </cell>
        </row>
        <row r="1997">
          <cell r="D1997">
            <v>1000</v>
          </cell>
          <cell r="F1997" t="str">
            <v>failed</v>
          </cell>
          <cell r="P1997" t="str">
            <v>people</v>
          </cell>
        </row>
        <row r="1998">
          <cell r="D1998">
            <v>133800</v>
          </cell>
          <cell r="F1998" t="str">
            <v>failed</v>
          </cell>
          <cell r="P1998" t="str">
            <v>people</v>
          </cell>
        </row>
        <row r="1999">
          <cell r="D1999">
            <v>6500</v>
          </cell>
          <cell r="F1999" t="str">
            <v>failed</v>
          </cell>
          <cell r="P1999" t="str">
            <v>people</v>
          </cell>
        </row>
        <row r="2000">
          <cell r="D2000">
            <v>2500</v>
          </cell>
          <cell r="F2000" t="str">
            <v>failed</v>
          </cell>
          <cell r="P2000" t="str">
            <v>people</v>
          </cell>
        </row>
        <row r="2001">
          <cell r="D2001">
            <v>31000</v>
          </cell>
          <cell r="F2001" t="str">
            <v>failed</v>
          </cell>
          <cell r="P2001" t="str">
            <v>people</v>
          </cell>
        </row>
        <row r="2002">
          <cell r="D2002">
            <v>5000</v>
          </cell>
          <cell r="F2002" t="str">
            <v>failed</v>
          </cell>
          <cell r="P2002" t="str">
            <v>people</v>
          </cell>
        </row>
        <row r="2003">
          <cell r="D2003">
            <v>55000</v>
          </cell>
          <cell r="F2003" t="str">
            <v>successful</v>
          </cell>
          <cell r="P2003" t="str">
            <v>hardware</v>
          </cell>
        </row>
        <row r="2004">
          <cell r="D2004">
            <v>50000</v>
          </cell>
          <cell r="F2004" t="str">
            <v>successful</v>
          </cell>
          <cell r="P2004" t="str">
            <v>hardware</v>
          </cell>
        </row>
        <row r="2005">
          <cell r="D2005">
            <v>500</v>
          </cell>
          <cell r="F2005" t="str">
            <v>successful</v>
          </cell>
          <cell r="P2005" t="str">
            <v>hardware</v>
          </cell>
        </row>
        <row r="2006">
          <cell r="D2006">
            <v>50000</v>
          </cell>
          <cell r="F2006" t="str">
            <v>successful</v>
          </cell>
          <cell r="P2006" t="str">
            <v>hardware</v>
          </cell>
        </row>
        <row r="2007">
          <cell r="D2007">
            <v>30000</v>
          </cell>
          <cell r="F2007" t="str">
            <v>successful</v>
          </cell>
          <cell r="P2007" t="str">
            <v>hardware</v>
          </cell>
        </row>
        <row r="2008">
          <cell r="D2008">
            <v>50000</v>
          </cell>
          <cell r="F2008" t="str">
            <v>successful</v>
          </cell>
          <cell r="P2008" t="str">
            <v>hardware</v>
          </cell>
        </row>
        <row r="2009">
          <cell r="D2009">
            <v>10000</v>
          </cell>
          <cell r="F2009" t="str">
            <v>successful</v>
          </cell>
          <cell r="P2009" t="str">
            <v>hardware</v>
          </cell>
        </row>
        <row r="2010">
          <cell r="D2010">
            <v>1570.79</v>
          </cell>
          <cell r="F2010" t="str">
            <v>successful</v>
          </cell>
          <cell r="P2010" t="str">
            <v>hardware</v>
          </cell>
        </row>
        <row r="2011">
          <cell r="D2011">
            <v>50000</v>
          </cell>
          <cell r="F2011" t="str">
            <v>successful</v>
          </cell>
          <cell r="P2011" t="str">
            <v>hardware</v>
          </cell>
        </row>
        <row r="2012">
          <cell r="D2012">
            <v>30000</v>
          </cell>
          <cell r="F2012" t="str">
            <v>successful</v>
          </cell>
          <cell r="P2012" t="str">
            <v>hardware</v>
          </cell>
        </row>
        <row r="2013">
          <cell r="D2013">
            <v>50000</v>
          </cell>
          <cell r="F2013" t="str">
            <v>successful</v>
          </cell>
          <cell r="P2013" t="str">
            <v>hardware</v>
          </cell>
        </row>
        <row r="2014">
          <cell r="D2014">
            <v>5000</v>
          </cell>
          <cell r="F2014" t="str">
            <v>successful</v>
          </cell>
          <cell r="P2014" t="str">
            <v>hardware</v>
          </cell>
        </row>
        <row r="2015">
          <cell r="D2015">
            <v>160000</v>
          </cell>
          <cell r="F2015" t="str">
            <v>successful</v>
          </cell>
          <cell r="P2015" t="str">
            <v>hardware</v>
          </cell>
        </row>
        <row r="2016">
          <cell r="D2016">
            <v>30000</v>
          </cell>
          <cell r="F2016" t="str">
            <v>successful</v>
          </cell>
          <cell r="P2016" t="str">
            <v>hardware</v>
          </cell>
        </row>
        <row r="2017">
          <cell r="D2017">
            <v>7200</v>
          </cell>
          <cell r="F2017" t="str">
            <v>successful</v>
          </cell>
          <cell r="P2017" t="str">
            <v>hardware</v>
          </cell>
        </row>
        <row r="2018">
          <cell r="D2018">
            <v>10000</v>
          </cell>
          <cell r="F2018" t="str">
            <v>successful</v>
          </cell>
          <cell r="P2018" t="str">
            <v>hardware</v>
          </cell>
        </row>
        <row r="2019">
          <cell r="D2019">
            <v>25000</v>
          </cell>
          <cell r="F2019" t="str">
            <v>successful</v>
          </cell>
          <cell r="P2019" t="str">
            <v>hardware</v>
          </cell>
        </row>
        <row r="2020">
          <cell r="D2020">
            <v>65000</v>
          </cell>
          <cell r="F2020" t="str">
            <v>successful</v>
          </cell>
          <cell r="P2020" t="str">
            <v>hardware</v>
          </cell>
        </row>
        <row r="2021">
          <cell r="D2021">
            <v>40000</v>
          </cell>
          <cell r="F2021" t="str">
            <v>successful</v>
          </cell>
          <cell r="P2021" t="str">
            <v>hardware</v>
          </cell>
        </row>
        <row r="2022">
          <cell r="D2022">
            <v>1500</v>
          </cell>
          <cell r="F2022" t="str">
            <v>successful</v>
          </cell>
          <cell r="P2022" t="str">
            <v>hardware</v>
          </cell>
        </row>
        <row r="2023">
          <cell r="D2023">
            <v>5000</v>
          </cell>
          <cell r="F2023" t="str">
            <v>successful</v>
          </cell>
          <cell r="P2023" t="str">
            <v>hardware</v>
          </cell>
        </row>
        <row r="2024">
          <cell r="D2024">
            <v>100000</v>
          </cell>
          <cell r="F2024" t="str">
            <v>successful</v>
          </cell>
          <cell r="P2024" t="str">
            <v>hardware</v>
          </cell>
        </row>
        <row r="2025">
          <cell r="D2025">
            <v>100000</v>
          </cell>
          <cell r="F2025" t="str">
            <v>successful</v>
          </cell>
          <cell r="P2025" t="str">
            <v>hardware</v>
          </cell>
        </row>
        <row r="2026">
          <cell r="D2026">
            <v>4000</v>
          </cell>
          <cell r="F2026" t="str">
            <v>successful</v>
          </cell>
          <cell r="P2026" t="str">
            <v>hardware</v>
          </cell>
        </row>
        <row r="2027">
          <cell r="D2027">
            <v>80000</v>
          </cell>
          <cell r="F2027" t="str">
            <v>successful</v>
          </cell>
          <cell r="P2027" t="str">
            <v>hardware</v>
          </cell>
        </row>
        <row r="2028">
          <cell r="D2028">
            <v>25000</v>
          </cell>
          <cell r="F2028" t="str">
            <v>successful</v>
          </cell>
          <cell r="P2028" t="str">
            <v>hardware</v>
          </cell>
        </row>
        <row r="2029">
          <cell r="D2029">
            <v>100000</v>
          </cell>
          <cell r="F2029" t="str">
            <v>successful</v>
          </cell>
          <cell r="P2029" t="str">
            <v>hardware</v>
          </cell>
        </row>
        <row r="2030">
          <cell r="D2030">
            <v>3000</v>
          </cell>
          <cell r="F2030" t="str">
            <v>successful</v>
          </cell>
          <cell r="P2030" t="str">
            <v>hardware</v>
          </cell>
        </row>
        <row r="2031">
          <cell r="D2031">
            <v>2500</v>
          </cell>
          <cell r="F2031" t="str">
            <v>successful</v>
          </cell>
          <cell r="P2031" t="str">
            <v>hardware</v>
          </cell>
        </row>
        <row r="2032">
          <cell r="D2032">
            <v>32768</v>
          </cell>
          <cell r="F2032" t="str">
            <v>successful</v>
          </cell>
          <cell r="P2032" t="str">
            <v>hardware</v>
          </cell>
        </row>
        <row r="2033">
          <cell r="D2033">
            <v>50000</v>
          </cell>
          <cell r="F2033" t="str">
            <v>successful</v>
          </cell>
          <cell r="P2033" t="str">
            <v>hardware</v>
          </cell>
        </row>
        <row r="2034">
          <cell r="D2034">
            <v>25000</v>
          </cell>
          <cell r="F2034" t="str">
            <v>successful</v>
          </cell>
          <cell r="P2034" t="str">
            <v>hardware</v>
          </cell>
        </row>
        <row r="2035">
          <cell r="D2035">
            <v>25000</v>
          </cell>
          <cell r="F2035" t="str">
            <v>successful</v>
          </cell>
          <cell r="P2035" t="str">
            <v>hardware</v>
          </cell>
        </row>
        <row r="2036">
          <cell r="D2036">
            <v>78000</v>
          </cell>
          <cell r="F2036" t="str">
            <v>successful</v>
          </cell>
          <cell r="P2036" t="str">
            <v>hardware</v>
          </cell>
        </row>
        <row r="2037">
          <cell r="D2037">
            <v>80000</v>
          </cell>
          <cell r="F2037" t="str">
            <v>successful</v>
          </cell>
          <cell r="P2037" t="str">
            <v>hardware</v>
          </cell>
        </row>
        <row r="2038">
          <cell r="D2038">
            <v>30000</v>
          </cell>
          <cell r="F2038" t="str">
            <v>successful</v>
          </cell>
          <cell r="P2038" t="str">
            <v>hardware</v>
          </cell>
        </row>
        <row r="2039">
          <cell r="D2039">
            <v>10000</v>
          </cell>
          <cell r="F2039" t="str">
            <v>successful</v>
          </cell>
          <cell r="P2039" t="str">
            <v>hardware</v>
          </cell>
        </row>
        <row r="2040">
          <cell r="D2040">
            <v>8000</v>
          </cell>
          <cell r="F2040" t="str">
            <v>successful</v>
          </cell>
          <cell r="P2040" t="str">
            <v>hardware</v>
          </cell>
        </row>
        <row r="2041">
          <cell r="D2041">
            <v>125000</v>
          </cell>
          <cell r="F2041" t="str">
            <v>successful</v>
          </cell>
          <cell r="P2041" t="str">
            <v>hardware</v>
          </cell>
        </row>
        <row r="2042">
          <cell r="D2042">
            <v>3000</v>
          </cell>
          <cell r="F2042" t="str">
            <v>successful</v>
          </cell>
          <cell r="P2042" t="str">
            <v>hardware</v>
          </cell>
        </row>
        <row r="2043">
          <cell r="D2043">
            <v>9500</v>
          </cell>
          <cell r="F2043" t="str">
            <v>successful</v>
          </cell>
          <cell r="P2043" t="str">
            <v>hardware</v>
          </cell>
        </row>
        <row r="2044">
          <cell r="D2044">
            <v>10000</v>
          </cell>
          <cell r="F2044" t="str">
            <v>successful</v>
          </cell>
          <cell r="P2044" t="str">
            <v>hardware</v>
          </cell>
        </row>
        <row r="2045">
          <cell r="D2045">
            <v>1385</v>
          </cell>
          <cell r="F2045" t="str">
            <v>successful</v>
          </cell>
          <cell r="P2045" t="str">
            <v>hardware</v>
          </cell>
        </row>
        <row r="2046">
          <cell r="D2046">
            <v>15000</v>
          </cell>
          <cell r="F2046" t="str">
            <v>successful</v>
          </cell>
          <cell r="P2046" t="str">
            <v>hardware</v>
          </cell>
        </row>
        <row r="2047">
          <cell r="D2047">
            <v>4900</v>
          </cell>
          <cell r="F2047" t="str">
            <v>successful</v>
          </cell>
          <cell r="P2047" t="str">
            <v>hardware</v>
          </cell>
        </row>
        <row r="2048">
          <cell r="D2048">
            <v>10000</v>
          </cell>
          <cell r="F2048" t="str">
            <v>successful</v>
          </cell>
          <cell r="P2048" t="str">
            <v>hardware</v>
          </cell>
        </row>
        <row r="2049">
          <cell r="D2049">
            <v>98000</v>
          </cell>
          <cell r="F2049" t="str">
            <v>successful</v>
          </cell>
          <cell r="P2049" t="str">
            <v>hardware</v>
          </cell>
        </row>
        <row r="2050">
          <cell r="D2050">
            <v>85000</v>
          </cell>
          <cell r="F2050" t="str">
            <v>successful</v>
          </cell>
          <cell r="P2050" t="str">
            <v>hardware</v>
          </cell>
        </row>
        <row r="2051">
          <cell r="D2051">
            <v>50000</v>
          </cell>
          <cell r="F2051" t="str">
            <v>successful</v>
          </cell>
          <cell r="P2051" t="str">
            <v>hardware</v>
          </cell>
        </row>
        <row r="2052">
          <cell r="D2052">
            <v>10000</v>
          </cell>
          <cell r="F2052" t="str">
            <v>successful</v>
          </cell>
          <cell r="P2052" t="str">
            <v>hardware</v>
          </cell>
        </row>
        <row r="2053">
          <cell r="D2053">
            <v>8000</v>
          </cell>
          <cell r="F2053" t="str">
            <v>successful</v>
          </cell>
          <cell r="P2053" t="str">
            <v>hardware</v>
          </cell>
        </row>
        <row r="2054">
          <cell r="D2054">
            <v>50000</v>
          </cell>
          <cell r="F2054" t="str">
            <v>successful</v>
          </cell>
          <cell r="P2054" t="str">
            <v>hardware</v>
          </cell>
        </row>
        <row r="2055">
          <cell r="D2055">
            <v>5000</v>
          </cell>
          <cell r="F2055" t="str">
            <v>successful</v>
          </cell>
          <cell r="P2055" t="str">
            <v>hardware</v>
          </cell>
        </row>
        <row r="2056">
          <cell r="D2056">
            <v>35000</v>
          </cell>
          <cell r="F2056" t="str">
            <v>successful</v>
          </cell>
          <cell r="P2056" t="str">
            <v>hardware</v>
          </cell>
        </row>
        <row r="2057">
          <cell r="D2057">
            <v>6000</v>
          </cell>
          <cell r="F2057" t="str">
            <v>successful</v>
          </cell>
          <cell r="P2057" t="str">
            <v>hardware</v>
          </cell>
        </row>
        <row r="2058">
          <cell r="D2058">
            <v>50000</v>
          </cell>
          <cell r="F2058" t="str">
            <v>successful</v>
          </cell>
          <cell r="P2058" t="str">
            <v>hardware</v>
          </cell>
        </row>
        <row r="2059">
          <cell r="D2059">
            <v>15000</v>
          </cell>
          <cell r="F2059" t="str">
            <v>successful</v>
          </cell>
          <cell r="P2059" t="str">
            <v>hardware</v>
          </cell>
        </row>
        <row r="2060">
          <cell r="D2060">
            <v>2560</v>
          </cell>
          <cell r="F2060" t="str">
            <v>successful</v>
          </cell>
          <cell r="P2060" t="str">
            <v>hardware</v>
          </cell>
        </row>
        <row r="2061">
          <cell r="D2061">
            <v>30000</v>
          </cell>
          <cell r="F2061" t="str">
            <v>successful</v>
          </cell>
          <cell r="P2061" t="str">
            <v>hardware</v>
          </cell>
        </row>
        <row r="2062">
          <cell r="D2062">
            <v>25000</v>
          </cell>
          <cell r="F2062" t="str">
            <v>successful</v>
          </cell>
          <cell r="P2062" t="str">
            <v>hardware</v>
          </cell>
        </row>
        <row r="2063">
          <cell r="D2063">
            <v>5000</v>
          </cell>
          <cell r="F2063" t="str">
            <v>successful</v>
          </cell>
          <cell r="P2063" t="str">
            <v>hardware</v>
          </cell>
        </row>
        <row r="2064">
          <cell r="D2064">
            <v>100000</v>
          </cell>
          <cell r="F2064" t="str">
            <v>successful</v>
          </cell>
          <cell r="P2064" t="str">
            <v>hardware</v>
          </cell>
        </row>
        <row r="2065">
          <cell r="D2065">
            <v>4000</v>
          </cell>
          <cell r="F2065" t="str">
            <v>successful</v>
          </cell>
          <cell r="P2065" t="str">
            <v>hardware</v>
          </cell>
        </row>
        <row r="2066">
          <cell r="D2066">
            <v>261962</v>
          </cell>
          <cell r="F2066" t="str">
            <v>successful</v>
          </cell>
          <cell r="P2066" t="str">
            <v>hardware</v>
          </cell>
        </row>
        <row r="2067">
          <cell r="D2067">
            <v>40000</v>
          </cell>
          <cell r="F2067" t="str">
            <v>successful</v>
          </cell>
          <cell r="P2067" t="str">
            <v>hardware</v>
          </cell>
        </row>
        <row r="2068">
          <cell r="D2068">
            <v>2000</v>
          </cell>
          <cell r="F2068" t="str">
            <v>successful</v>
          </cell>
          <cell r="P2068" t="str">
            <v>hardware</v>
          </cell>
        </row>
        <row r="2069">
          <cell r="D2069">
            <v>495</v>
          </cell>
          <cell r="F2069" t="str">
            <v>successful</v>
          </cell>
          <cell r="P2069" t="str">
            <v>hardware</v>
          </cell>
        </row>
        <row r="2070">
          <cell r="D2070">
            <v>25000</v>
          </cell>
          <cell r="F2070" t="str">
            <v>successful</v>
          </cell>
          <cell r="P2070" t="str">
            <v>hardware</v>
          </cell>
        </row>
        <row r="2071">
          <cell r="D2071">
            <v>50000</v>
          </cell>
          <cell r="F2071" t="str">
            <v>successful</v>
          </cell>
          <cell r="P2071" t="str">
            <v>hardware</v>
          </cell>
        </row>
        <row r="2072">
          <cell r="D2072">
            <v>125000</v>
          </cell>
          <cell r="F2072" t="str">
            <v>successful</v>
          </cell>
          <cell r="P2072" t="str">
            <v>hardware</v>
          </cell>
        </row>
        <row r="2073">
          <cell r="D2073">
            <v>20000</v>
          </cell>
          <cell r="F2073" t="str">
            <v>successful</v>
          </cell>
          <cell r="P2073" t="str">
            <v>hardware</v>
          </cell>
        </row>
        <row r="2074">
          <cell r="D2074">
            <v>71500</v>
          </cell>
          <cell r="F2074" t="str">
            <v>successful</v>
          </cell>
          <cell r="P2074" t="str">
            <v>hardware</v>
          </cell>
        </row>
        <row r="2075">
          <cell r="D2075">
            <v>100000</v>
          </cell>
          <cell r="F2075" t="str">
            <v>successful</v>
          </cell>
          <cell r="P2075" t="str">
            <v>hardware</v>
          </cell>
        </row>
        <row r="2076">
          <cell r="D2076">
            <v>600</v>
          </cell>
          <cell r="F2076" t="str">
            <v>successful</v>
          </cell>
          <cell r="P2076" t="str">
            <v>hardware</v>
          </cell>
        </row>
        <row r="2077">
          <cell r="D2077">
            <v>9999</v>
          </cell>
          <cell r="F2077" t="str">
            <v>successful</v>
          </cell>
          <cell r="P2077" t="str">
            <v>hardware</v>
          </cell>
        </row>
        <row r="2078">
          <cell r="D2078">
            <v>179000</v>
          </cell>
          <cell r="F2078" t="str">
            <v>successful</v>
          </cell>
          <cell r="P2078" t="str">
            <v>hardware</v>
          </cell>
        </row>
        <row r="2079">
          <cell r="D2079">
            <v>50000</v>
          </cell>
          <cell r="F2079" t="str">
            <v>successful</v>
          </cell>
          <cell r="P2079" t="str">
            <v>hardware</v>
          </cell>
        </row>
        <row r="2080">
          <cell r="D2080">
            <v>20000</v>
          </cell>
          <cell r="F2080" t="str">
            <v>successful</v>
          </cell>
          <cell r="P2080" t="str">
            <v>hardware</v>
          </cell>
        </row>
        <row r="2081">
          <cell r="D2081">
            <v>10000</v>
          </cell>
          <cell r="F2081" t="str">
            <v>successful</v>
          </cell>
          <cell r="P2081" t="str">
            <v>hardware</v>
          </cell>
        </row>
        <row r="2082">
          <cell r="D2082">
            <v>1000</v>
          </cell>
          <cell r="F2082" t="str">
            <v>successful</v>
          </cell>
          <cell r="P2082" t="str">
            <v>hardware</v>
          </cell>
        </row>
        <row r="2083">
          <cell r="D2083">
            <v>3500</v>
          </cell>
          <cell r="F2083" t="str">
            <v>successful</v>
          </cell>
          <cell r="P2083" t="str">
            <v>indie rock</v>
          </cell>
        </row>
        <row r="2084">
          <cell r="D2084">
            <v>1500</v>
          </cell>
          <cell r="F2084" t="str">
            <v>successful</v>
          </cell>
          <cell r="P2084" t="str">
            <v>indie rock</v>
          </cell>
        </row>
        <row r="2085">
          <cell r="D2085">
            <v>750</v>
          </cell>
          <cell r="F2085" t="str">
            <v>successful</v>
          </cell>
          <cell r="P2085" t="str">
            <v>indie rock</v>
          </cell>
        </row>
        <row r="2086">
          <cell r="D2086">
            <v>3000</v>
          </cell>
          <cell r="F2086" t="str">
            <v>successful</v>
          </cell>
          <cell r="P2086" t="str">
            <v>indie rock</v>
          </cell>
        </row>
        <row r="2087">
          <cell r="D2087">
            <v>6000</v>
          </cell>
          <cell r="F2087" t="str">
            <v>successful</v>
          </cell>
          <cell r="P2087" t="str">
            <v>indie rock</v>
          </cell>
        </row>
        <row r="2088">
          <cell r="D2088">
            <v>4000</v>
          </cell>
          <cell r="F2088" t="str">
            <v>successful</v>
          </cell>
          <cell r="P2088" t="str">
            <v>indie rock</v>
          </cell>
        </row>
        <row r="2089">
          <cell r="D2089">
            <v>1500</v>
          </cell>
          <cell r="F2089" t="str">
            <v>successful</v>
          </cell>
          <cell r="P2089" t="str">
            <v>indie rock</v>
          </cell>
        </row>
        <row r="2090">
          <cell r="D2090">
            <v>3000</v>
          </cell>
          <cell r="F2090" t="str">
            <v>successful</v>
          </cell>
          <cell r="P2090" t="str">
            <v>indie rock</v>
          </cell>
        </row>
        <row r="2091">
          <cell r="D2091">
            <v>2500</v>
          </cell>
          <cell r="F2091" t="str">
            <v>successful</v>
          </cell>
          <cell r="P2091" t="str">
            <v>indie rock</v>
          </cell>
        </row>
        <row r="2092">
          <cell r="D2092">
            <v>8000</v>
          </cell>
          <cell r="F2092" t="str">
            <v>successful</v>
          </cell>
          <cell r="P2092" t="str">
            <v>indie rock</v>
          </cell>
        </row>
        <row r="2093">
          <cell r="D2093">
            <v>18000</v>
          </cell>
          <cell r="F2093" t="str">
            <v>successful</v>
          </cell>
          <cell r="P2093" t="str">
            <v>indie rock</v>
          </cell>
        </row>
        <row r="2094">
          <cell r="D2094">
            <v>6000</v>
          </cell>
          <cell r="F2094" t="str">
            <v>successful</v>
          </cell>
          <cell r="P2094" t="str">
            <v>indie rock</v>
          </cell>
        </row>
        <row r="2095">
          <cell r="D2095">
            <v>1500</v>
          </cell>
          <cell r="F2095" t="str">
            <v>successful</v>
          </cell>
          <cell r="P2095" t="str">
            <v>indie rock</v>
          </cell>
        </row>
        <row r="2096">
          <cell r="D2096">
            <v>3500</v>
          </cell>
          <cell r="F2096" t="str">
            <v>successful</v>
          </cell>
          <cell r="P2096" t="str">
            <v>indie rock</v>
          </cell>
        </row>
        <row r="2097">
          <cell r="D2097">
            <v>2500</v>
          </cell>
          <cell r="F2097" t="str">
            <v>successful</v>
          </cell>
          <cell r="P2097" t="str">
            <v>indie rock</v>
          </cell>
        </row>
        <row r="2098">
          <cell r="D2098">
            <v>600</v>
          </cell>
          <cell r="F2098" t="str">
            <v>successful</v>
          </cell>
          <cell r="P2098" t="str">
            <v>indie rock</v>
          </cell>
        </row>
        <row r="2099">
          <cell r="D2099">
            <v>3000</v>
          </cell>
          <cell r="F2099" t="str">
            <v>successful</v>
          </cell>
          <cell r="P2099" t="str">
            <v>indie rock</v>
          </cell>
        </row>
        <row r="2100">
          <cell r="D2100">
            <v>6000</v>
          </cell>
          <cell r="F2100" t="str">
            <v>successful</v>
          </cell>
          <cell r="P2100" t="str">
            <v>indie rock</v>
          </cell>
        </row>
        <row r="2101">
          <cell r="D2101">
            <v>3000</v>
          </cell>
          <cell r="F2101" t="str">
            <v>successful</v>
          </cell>
          <cell r="P2101" t="str">
            <v>indie rock</v>
          </cell>
        </row>
        <row r="2102">
          <cell r="D2102">
            <v>600</v>
          </cell>
          <cell r="F2102" t="str">
            <v>successful</v>
          </cell>
          <cell r="P2102" t="str">
            <v>indie rock</v>
          </cell>
        </row>
        <row r="2103">
          <cell r="D2103">
            <v>2000</v>
          </cell>
          <cell r="F2103" t="str">
            <v>successful</v>
          </cell>
          <cell r="P2103" t="str">
            <v>indie rock</v>
          </cell>
        </row>
        <row r="2104">
          <cell r="D2104">
            <v>1000</v>
          </cell>
          <cell r="F2104" t="str">
            <v>successful</v>
          </cell>
          <cell r="P2104" t="str">
            <v>indie rock</v>
          </cell>
        </row>
        <row r="2105">
          <cell r="D2105">
            <v>7777</v>
          </cell>
          <cell r="F2105" t="str">
            <v>successful</v>
          </cell>
          <cell r="P2105" t="str">
            <v>indie rock</v>
          </cell>
        </row>
        <row r="2106">
          <cell r="D2106">
            <v>800</v>
          </cell>
          <cell r="F2106" t="str">
            <v>successful</v>
          </cell>
          <cell r="P2106" t="str">
            <v>indie rock</v>
          </cell>
        </row>
        <row r="2107">
          <cell r="D2107">
            <v>2000</v>
          </cell>
          <cell r="F2107" t="str">
            <v>successful</v>
          </cell>
          <cell r="P2107" t="str">
            <v>indie rock</v>
          </cell>
        </row>
        <row r="2108">
          <cell r="D2108">
            <v>2200</v>
          </cell>
          <cell r="F2108" t="str">
            <v>successful</v>
          </cell>
          <cell r="P2108" t="str">
            <v>indie rock</v>
          </cell>
        </row>
        <row r="2109">
          <cell r="D2109">
            <v>2000</v>
          </cell>
          <cell r="F2109" t="str">
            <v>successful</v>
          </cell>
          <cell r="P2109" t="str">
            <v>indie rock</v>
          </cell>
        </row>
        <row r="2110">
          <cell r="D2110">
            <v>16000</v>
          </cell>
          <cell r="F2110" t="str">
            <v>successful</v>
          </cell>
          <cell r="P2110" t="str">
            <v>indie rock</v>
          </cell>
        </row>
        <row r="2111">
          <cell r="D2111">
            <v>4000</v>
          </cell>
          <cell r="F2111" t="str">
            <v>successful</v>
          </cell>
          <cell r="P2111" t="str">
            <v>indie rock</v>
          </cell>
        </row>
        <row r="2112">
          <cell r="D2112">
            <v>2000</v>
          </cell>
          <cell r="F2112" t="str">
            <v>successful</v>
          </cell>
          <cell r="P2112" t="str">
            <v>indie rock</v>
          </cell>
        </row>
        <row r="2113">
          <cell r="D2113">
            <v>2000</v>
          </cell>
          <cell r="F2113" t="str">
            <v>successful</v>
          </cell>
          <cell r="P2113" t="str">
            <v>indie rock</v>
          </cell>
        </row>
        <row r="2114">
          <cell r="D2114">
            <v>300</v>
          </cell>
          <cell r="F2114" t="str">
            <v>successful</v>
          </cell>
          <cell r="P2114" t="str">
            <v>indie rock</v>
          </cell>
        </row>
        <row r="2115">
          <cell r="D2115">
            <v>7000</v>
          </cell>
          <cell r="F2115" t="str">
            <v>successful</v>
          </cell>
          <cell r="P2115" t="str">
            <v>indie rock</v>
          </cell>
        </row>
        <row r="2116">
          <cell r="D2116">
            <v>5000</v>
          </cell>
          <cell r="F2116" t="str">
            <v>successful</v>
          </cell>
          <cell r="P2116" t="str">
            <v>indie rock</v>
          </cell>
        </row>
        <row r="2117">
          <cell r="D2117">
            <v>1500</v>
          </cell>
          <cell r="F2117" t="str">
            <v>successful</v>
          </cell>
          <cell r="P2117" t="str">
            <v>indie rock</v>
          </cell>
        </row>
        <row r="2118">
          <cell r="D2118">
            <v>48000</v>
          </cell>
          <cell r="F2118" t="str">
            <v>successful</v>
          </cell>
          <cell r="P2118" t="str">
            <v>indie rock</v>
          </cell>
        </row>
        <row r="2119">
          <cell r="D2119">
            <v>1200</v>
          </cell>
          <cell r="F2119" t="str">
            <v>successful</v>
          </cell>
          <cell r="P2119" t="str">
            <v>indie rock</v>
          </cell>
        </row>
        <row r="2120">
          <cell r="D2120">
            <v>1000</v>
          </cell>
          <cell r="F2120" t="str">
            <v>successful</v>
          </cell>
          <cell r="P2120" t="str">
            <v>indie rock</v>
          </cell>
        </row>
        <row r="2121">
          <cell r="D2121">
            <v>2000</v>
          </cell>
          <cell r="F2121" t="str">
            <v>successful</v>
          </cell>
          <cell r="P2121" t="str">
            <v>indie rock</v>
          </cell>
        </row>
        <row r="2122">
          <cell r="D2122">
            <v>8000</v>
          </cell>
          <cell r="F2122" t="str">
            <v>successful</v>
          </cell>
          <cell r="P2122" t="str">
            <v>indie rock</v>
          </cell>
        </row>
        <row r="2123">
          <cell r="D2123">
            <v>50000</v>
          </cell>
          <cell r="F2123" t="str">
            <v>failed</v>
          </cell>
          <cell r="P2123" t="str">
            <v>video games</v>
          </cell>
        </row>
        <row r="2124">
          <cell r="D2124">
            <v>80000</v>
          </cell>
          <cell r="F2124" t="str">
            <v>failed</v>
          </cell>
          <cell r="P2124" t="str">
            <v>video games</v>
          </cell>
        </row>
        <row r="2125">
          <cell r="D2125">
            <v>500</v>
          </cell>
          <cell r="F2125" t="str">
            <v>failed</v>
          </cell>
          <cell r="P2125" t="str">
            <v>video games</v>
          </cell>
        </row>
        <row r="2126">
          <cell r="D2126">
            <v>1100</v>
          </cell>
          <cell r="F2126" t="str">
            <v>failed</v>
          </cell>
          <cell r="P2126" t="str">
            <v>video games</v>
          </cell>
        </row>
        <row r="2127">
          <cell r="D2127">
            <v>60000</v>
          </cell>
          <cell r="F2127" t="str">
            <v>failed</v>
          </cell>
          <cell r="P2127" t="str">
            <v>video games</v>
          </cell>
        </row>
        <row r="2128">
          <cell r="D2128">
            <v>20000</v>
          </cell>
          <cell r="F2128" t="str">
            <v>failed</v>
          </cell>
          <cell r="P2128" t="str">
            <v>video games</v>
          </cell>
        </row>
        <row r="2129">
          <cell r="D2129">
            <v>28000</v>
          </cell>
          <cell r="F2129" t="str">
            <v>failed</v>
          </cell>
          <cell r="P2129" t="str">
            <v>video games</v>
          </cell>
        </row>
        <row r="2130">
          <cell r="D2130">
            <v>15000</v>
          </cell>
          <cell r="F2130" t="str">
            <v>failed</v>
          </cell>
          <cell r="P2130" t="str">
            <v>video games</v>
          </cell>
        </row>
        <row r="2131">
          <cell r="D2131">
            <v>2000</v>
          </cell>
          <cell r="F2131" t="str">
            <v>failed</v>
          </cell>
          <cell r="P2131" t="str">
            <v>video games</v>
          </cell>
        </row>
        <row r="2132">
          <cell r="D2132">
            <v>42000</v>
          </cell>
          <cell r="F2132" t="str">
            <v>failed</v>
          </cell>
          <cell r="P2132" t="str">
            <v>video games</v>
          </cell>
        </row>
        <row r="2133">
          <cell r="D2133">
            <v>500</v>
          </cell>
          <cell r="F2133" t="str">
            <v>failed</v>
          </cell>
          <cell r="P2133" t="str">
            <v>video games</v>
          </cell>
        </row>
        <row r="2134">
          <cell r="D2134">
            <v>100000</v>
          </cell>
          <cell r="F2134" t="str">
            <v>failed</v>
          </cell>
          <cell r="P2134" t="str">
            <v>video games</v>
          </cell>
        </row>
        <row r="2135">
          <cell r="D2135">
            <v>1000</v>
          </cell>
          <cell r="F2135" t="str">
            <v>failed</v>
          </cell>
          <cell r="P2135" t="str">
            <v>video games</v>
          </cell>
        </row>
        <row r="2136">
          <cell r="D2136">
            <v>6000</v>
          </cell>
          <cell r="F2136" t="str">
            <v>failed</v>
          </cell>
          <cell r="P2136" t="str">
            <v>video games</v>
          </cell>
        </row>
        <row r="2137">
          <cell r="D2137">
            <v>5000</v>
          </cell>
          <cell r="F2137" t="str">
            <v>failed</v>
          </cell>
          <cell r="P2137" t="str">
            <v>video games</v>
          </cell>
        </row>
        <row r="2138">
          <cell r="D2138">
            <v>80000</v>
          </cell>
          <cell r="F2138" t="str">
            <v>failed</v>
          </cell>
          <cell r="P2138" t="str">
            <v>video games</v>
          </cell>
        </row>
        <row r="2139">
          <cell r="D2139">
            <v>50000</v>
          </cell>
          <cell r="F2139" t="str">
            <v>failed</v>
          </cell>
          <cell r="P2139" t="str">
            <v>video games</v>
          </cell>
        </row>
        <row r="2140">
          <cell r="D2140">
            <v>1000</v>
          </cell>
          <cell r="F2140" t="str">
            <v>failed</v>
          </cell>
          <cell r="P2140" t="str">
            <v>video games</v>
          </cell>
        </row>
        <row r="2141">
          <cell r="D2141">
            <v>30000</v>
          </cell>
          <cell r="F2141" t="str">
            <v>failed</v>
          </cell>
          <cell r="P2141" t="str">
            <v>video games</v>
          </cell>
        </row>
        <row r="2142">
          <cell r="D2142">
            <v>500000</v>
          </cell>
          <cell r="F2142" t="str">
            <v>failed</v>
          </cell>
          <cell r="P2142" t="str">
            <v>video games</v>
          </cell>
        </row>
        <row r="2143">
          <cell r="D2143">
            <v>15000</v>
          </cell>
          <cell r="F2143" t="str">
            <v>failed</v>
          </cell>
          <cell r="P2143" t="str">
            <v>video games</v>
          </cell>
        </row>
        <row r="2144">
          <cell r="D2144">
            <v>10500</v>
          </cell>
          <cell r="F2144" t="str">
            <v>failed</v>
          </cell>
          <cell r="P2144" t="str">
            <v>video games</v>
          </cell>
        </row>
        <row r="2145">
          <cell r="D2145">
            <v>2000</v>
          </cell>
          <cell r="F2145" t="str">
            <v>failed</v>
          </cell>
          <cell r="P2145" t="str">
            <v>video games</v>
          </cell>
        </row>
        <row r="2146">
          <cell r="D2146">
            <v>35500</v>
          </cell>
          <cell r="F2146" t="str">
            <v>failed</v>
          </cell>
          <cell r="P2146" t="str">
            <v>video games</v>
          </cell>
        </row>
        <row r="2147">
          <cell r="D2147">
            <v>15000</v>
          </cell>
          <cell r="F2147" t="str">
            <v>failed</v>
          </cell>
          <cell r="P2147" t="str">
            <v>video games</v>
          </cell>
        </row>
        <row r="2148">
          <cell r="D2148">
            <v>5000</v>
          </cell>
          <cell r="F2148" t="str">
            <v>failed</v>
          </cell>
          <cell r="P2148" t="str">
            <v>video games</v>
          </cell>
        </row>
        <row r="2149">
          <cell r="D2149">
            <v>390000</v>
          </cell>
          <cell r="F2149" t="str">
            <v>failed</v>
          </cell>
          <cell r="P2149" t="str">
            <v>video games</v>
          </cell>
        </row>
        <row r="2150">
          <cell r="D2150">
            <v>100</v>
          </cell>
          <cell r="F2150" t="str">
            <v>failed</v>
          </cell>
          <cell r="P2150" t="str">
            <v>video games</v>
          </cell>
        </row>
        <row r="2151">
          <cell r="D2151">
            <v>2000</v>
          </cell>
          <cell r="F2151" t="str">
            <v>failed</v>
          </cell>
          <cell r="P2151" t="str">
            <v>video games</v>
          </cell>
        </row>
        <row r="2152">
          <cell r="D2152">
            <v>50000</v>
          </cell>
          <cell r="F2152" t="str">
            <v>failed</v>
          </cell>
          <cell r="P2152" t="str">
            <v>video games</v>
          </cell>
        </row>
        <row r="2153">
          <cell r="D2153">
            <v>45000</v>
          </cell>
          <cell r="F2153" t="str">
            <v>failed</v>
          </cell>
          <cell r="P2153" t="str">
            <v>video games</v>
          </cell>
        </row>
        <row r="2154">
          <cell r="D2154">
            <v>30000</v>
          </cell>
          <cell r="F2154" t="str">
            <v>failed</v>
          </cell>
          <cell r="P2154" t="str">
            <v>video games</v>
          </cell>
        </row>
        <row r="2155">
          <cell r="D2155">
            <v>372625</v>
          </cell>
          <cell r="F2155" t="str">
            <v>failed</v>
          </cell>
          <cell r="P2155" t="str">
            <v>video games</v>
          </cell>
        </row>
        <row r="2156">
          <cell r="D2156">
            <v>250</v>
          </cell>
          <cell r="F2156" t="str">
            <v>failed</v>
          </cell>
          <cell r="P2156" t="str">
            <v>video games</v>
          </cell>
        </row>
        <row r="2157">
          <cell r="D2157">
            <v>5000</v>
          </cell>
          <cell r="F2157" t="str">
            <v>failed</v>
          </cell>
          <cell r="P2157" t="str">
            <v>video games</v>
          </cell>
        </row>
        <row r="2158">
          <cell r="D2158">
            <v>56000</v>
          </cell>
          <cell r="F2158" t="str">
            <v>failed</v>
          </cell>
          <cell r="P2158" t="str">
            <v>video games</v>
          </cell>
        </row>
        <row r="2159">
          <cell r="D2159">
            <v>75000</v>
          </cell>
          <cell r="F2159" t="str">
            <v>failed</v>
          </cell>
          <cell r="P2159" t="str">
            <v>video games</v>
          </cell>
        </row>
        <row r="2160">
          <cell r="D2160">
            <v>300000</v>
          </cell>
          <cell r="F2160" t="str">
            <v>failed</v>
          </cell>
          <cell r="P2160" t="str">
            <v>video games</v>
          </cell>
        </row>
        <row r="2161">
          <cell r="D2161">
            <v>3600</v>
          </cell>
          <cell r="F2161" t="str">
            <v>failed</v>
          </cell>
          <cell r="P2161" t="str">
            <v>video games</v>
          </cell>
        </row>
        <row r="2162">
          <cell r="D2162">
            <v>10000</v>
          </cell>
          <cell r="F2162" t="str">
            <v>failed</v>
          </cell>
          <cell r="P2162" t="str">
            <v>video games</v>
          </cell>
        </row>
        <row r="2163">
          <cell r="D2163">
            <v>400</v>
          </cell>
          <cell r="F2163" t="str">
            <v>successful</v>
          </cell>
          <cell r="P2163" t="str">
            <v>rock</v>
          </cell>
        </row>
        <row r="2164">
          <cell r="D2164">
            <v>4500</v>
          </cell>
          <cell r="F2164" t="str">
            <v>successful</v>
          </cell>
          <cell r="P2164" t="str">
            <v>rock</v>
          </cell>
        </row>
        <row r="2165">
          <cell r="D2165">
            <v>2500</v>
          </cell>
          <cell r="F2165" t="str">
            <v>successful</v>
          </cell>
          <cell r="P2165" t="str">
            <v>rock</v>
          </cell>
        </row>
        <row r="2166">
          <cell r="D2166">
            <v>5500</v>
          </cell>
          <cell r="F2166" t="str">
            <v>successful</v>
          </cell>
          <cell r="P2166" t="str">
            <v>rock</v>
          </cell>
        </row>
        <row r="2167">
          <cell r="D2167">
            <v>2500</v>
          </cell>
          <cell r="F2167" t="str">
            <v>successful</v>
          </cell>
          <cell r="P2167" t="str">
            <v>rock</v>
          </cell>
        </row>
        <row r="2168">
          <cell r="D2168">
            <v>2000</v>
          </cell>
          <cell r="F2168" t="str">
            <v>successful</v>
          </cell>
          <cell r="P2168" t="str">
            <v>rock</v>
          </cell>
        </row>
        <row r="2169">
          <cell r="D2169">
            <v>150</v>
          </cell>
          <cell r="F2169" t="str">
            <v>successful</v>
          </cell>
          <cell r="P2169" t="str">
            <v>rock</v>
          </cell>
        </row>
        <row r="2170">
          <cell r="D2170">
            <v>18000</v>
          </cell>
          <cell r="F2170" t="str">
            <v>successful</v>
          </cell>
          <cell r="P2170" t="str">
            <v>rock</v>
          </cell>
        </row>
        <row r="2171">
          <cell r="D2171">
            <v>153</v>
          </cell>
          <cell r="F2171" t="str">
            <v>successful</v>
          </cell>
          <cell r="P2171" t="str">
            <v>rock</v>
          </cell>
        </row>
        <row r="2172">
          <cell r="D2172">
            <v>350</v>
          </cell>
          <cell r="F2172" t="str">
            <v>successful</v>
          </cell>
          <cell r="P2172" t="str">
            <v>rock</v>
          </cell>
        </row>
        <row r="2173">
          <cell r="D2173">
            <v>4000</v>
          </cell>
          <cell r="F2173" t="str">
            <v>successful</v>
          </cell>
          <cell r="P2173" t="str">
            <v>rock</v>
          </cell>
        </row>
        <row r="2174">
          <cell r="D2174">
            <v>1000</v>
          </cell>
          <cell r="F2174" t="str">
            <v>successful</v>
          </cell>
          <cell r="P2174" t="str">
            <v>rock</v>
          </cell>
        </row>
        <row r="2175">
          <cell r="D2175">
            <v>4200</v>
          </cell>
          <cell r="F2175" t="str">
            <v>successful</v>
          </cell>
          <cell r="P2175" t="str">
            <v>rock</v>
          </cell>
        </row>
        <row r="2176">
          <cell r="D2176">
            <v>4000</v>
          </cell>
          <cell r="F2176" t="str">
            <v>successful</v>
          </cell>
          <cell r="P2176" t="str">
            <v>rock</v>
          </cell>
        </row>
        <row r="2177">
          <cell r="D2177">
            <v>700</v>
          </cell>
          <cell r="F2177" t="str">
            <v>successful</v>
          </cell>
          <cell r="P2177" t="str">
            <v>rock</v>
          </cell>
        </row>
        <row r="2178">
          <cell r="D2178">
            <v>5000</v>
          </cell>
          <cell r="F2178" t="str">
            <v>successful</v>
          </cell>
          <cell r="P2178" t="str">
            <v>rock</v>
          </cell>
        </row>
        <row r="2179">
          <cell r="D2179">
            <v>2500</v>
          </cell>
          <cell r="F2179" t="str">
            <v>successful</v>
          </cell>
          <cell r="P2179" t="str">
            <v>rock</v>
          </cell>
        </row>
        <row r="2180">
          <cell r="D2180">
            <v>25000</v>
          </cell>
          <cell r="F2180" t="str">
            <v>successful</v>
          </cell>
          <cell r="P2180" t="str">
            <v>rock</v>
          </cell>
        </row>
        <row r="2181">
          <cell r="D2181">
            <v>1000</v>
          </cell>
          <cell r="F2181" t="str">
            <v>successful</v>
          </cell>
          <cell r="P2181" t="str">
            <v>rock</v>
          </cell>
        </row>
        <row r="2182">
          <cell r="D2182">
            <v>5000</v>
          </cell>
          <cell r="F2182" t="str">
            <v>successful</v>
          </cell>
          <cell r="P2182" t="str">
            <v>rock</v>
          </cell>
        </row>
        <row r="2183">
          <cell r="D2183">
            <v>2000</v>
          </cell>
          <cell r="F2183" t="str">
            <v>successful</v>
          </cell>
          <cell r="P2183" t="str">
            <v>tabletop games</v>
          </cell>
        </row>
        <row r="2184">
          <cell r="D2184">
            <v>3000</v>
          </cell>
          <cell r="F2184" t="str">
            <v>successful</v>
          </cell>
          <cell r="P2184" t="str">
            <v>tabletop games</v>
          </cell>
        </row>
        <row r="2185">
          <cell r="D2185">
            <v>1800</v>
          </cell>
          <cell r="F2185" t="str">
            <v>successful</v>
          </cell>
          <cell r="P2185" t="str">
            <v>tabletop games</v>
          </cell>
        </row>
        <row r="2186">
          <cell r="D2186">
            <v>10000</v>
          </cell>
          <cell r="F2186" t="str">
            <v>successful</v>
          </cell>
          <cell r="P2186" t="str">
            <v>tabletop games</v>
          </cell>
        </row>
        <row r="2187">
          <cell r="D2187">
            <v>5000</v>
          </cell>
          <cell r="F2187" t="str">
            <v>successful</v>
          </cell>
          <cell r="P2187" t="str">
            <v>tabletop games</v>
          </cell>
        </row>
        <row r="2188">
          <cell r="D2188">
            <v>20000</v>
          </cell>
          <cell r="F2188" t="str">
            <v>successful</v>
          </cell>
          <cell r="P2188" t="str">
            <v>tabletop games</v>
          </cell>
        </row>
        <row r="2189">
          <cell r="D2189">
            <v>20000</v>
          </cell>
          <cell r="F2189" t="str">
            <v>successful</v>
          </cell>
          <cell r="P2189" t="str">
            <v>tabletop games</v>
          </cell>
        </row>
        <row r="2190">
          <cell r="D2190">
            <v>5494</v>
          </cell>
          <cell r="F2190" t="str">
            <v>successful</v>
          </cell>
          <cell r="P2190" t="str">
            <v>tabletop games</v>
          </cell>
        </row>
        <row r="2191">
          <cell r="D2191">
            <v>1200</v>
          </cell>
          <cell r="F2191" t="str">
            <v>successful</v>
          </cell>
          <cell r="P2191" t="str">
            <v>tabletop games</v>
          </cell>
        </row>
        <row r="2192">
          <cell r="D2192">
            <v>19000</v>
          </cell>
          <cell r="F2192" t="str">
            <v>successful</v>
          </cell>
          <cell r="P2192" t="str">
            <v>tabletop games</v>
          </cell>
        </row>
        <row r="2193">
          <cell r="D2193">
            <v>750</v>
          </cell>
          <cell r="F2193" t="str">
            <v>successful</v>
          </cell>
          <cell r="P2193" t="str">
            <v>tabletop games</v>
          </cell>
        </row>
        <row r="2194">
          <cell r="D2194">
            <v>12000</v>
          </cell>
          <cell r="F2194" t="str">
            <v>successful</v>
          </cell>
          <cell r="P2194" t="str">
            <v>tabletop games</v>
          </cell>
        </row>
        <row r="2195">
          <cell r="D2195">
            <v>15000</v>
          </cell>
          <cell r="F2195" t="str">
            <v>successful</v>
          </cell>
          <cell r="P2195" t="str">
            <v>tabletop games</v>
          </cell>
        </row>
        <row r="2196">
          <cell r="D2196">
            <v>10000</v>
          </cell>
          <cell r="F2196" t="str">
            <v>successful</v>
          </cell>
          <cell r="P2196" t="str">
            <v>tabletop games</v>
          </cell>
        </row>
        <row r="2197">
          <cell r="D2197">
            <v>4600</v>
          </cell>
          <cell r="F2197" t="str">
            <v>successful</v>
          </cell>
          <cell r="P2197" t="str">
            <v>tabletop games</v>
          </cell>
        </row>
        <row r="2198">
          <cell r="D2198">
            <v>14000</v>
          </cell>
          <cell r="F2198" t="str">
            <v>successful</v>
          </cell>
          <cell r="P2198" t="str">
            <v>tabletop games</v>
          </cell>
        </row>
        <row r="2199">
          <cell r="D2199">
            <v>30000</v>
          </cell>
          <cell r="F2199" t="str">
            <v>successful</v>
          </cell>
          <cell r="P2199" t="str">
            <v>tabletop games</v>
          </cell>
        </row>
        <row r="2200">
          <cell r="D2200">
            <v>40000</v>
          </cell>
          <cell r="F2200" t="str">
            <v>successful</v>
          </cell>
          <cell r="P2200" t="str">
            <v>tabletop games</v>
          </cell>
        </row>
        <row r="2201">
          <cell r="D2201">
            <v>9000</v>
          </cell>
          <cell r="F2201" t="str">
            <v>successful</v>
          </cell>
          <cell r="P2201" t="str">
            <v>tabletop games</v>
          </cell>
        </row>
        <row r="2202">
          <cell r="D2202">
            <v>2000</v>
          </cell>
          <cell r="F2202" t="str">
            <v>successful</v>
          </cell>
          <cell r="P2202" t="str">
            <v>tabletop games</v>
          </cell>
        </row>
        <row r="2203">
          <cell r="D2203">
            <v>110</v>
          </cell>
          <cell r="F2203" t="str">
            <v>successful</v>
          </cell>
          <cell r="P2203" t="str">
            <v>electronic music</v>
          </cell>
        </row>
        <row r="2204">
          <cell r="D2204">
            <v>4000</v>
          </cell>
          <cell r="F2204" t="str">
            <v>successful</v>
          </cell>
          <cell r="P2204" t="str">
            <v>electronic music</v>
          </cell>
        </row>
        <row r="2205">
          <cell r="D2205">
            <v>2000</v>
          </cell>
          <cell r="F2205" t="str">
            <v>successful</v>
          </cell>
          <cell r="P2205" t="str">
            <v>electronic music</v>
          </cell>
        </row>
        <row r="2206">
          <cell r="D2206">
            <v>1500</v>
          </cell>
          <cell r="F2206" t="str">
            <v>successful</v>
          </cell>
          <cell r="P2206" t="str">
            <v>electronic music</v>
          </cell>
        </row>
        <row r="2207">
          <cell r="D2207">
            <v>750</v>
          </cell>
          <cell r="F2207" t="str">
            <v>successful</v>
          </cell>
          <cell r="P2207" t="str">
            <v>electronic music</v>
          </cell>
        </row>
        <row r="2208">
          <cell r="D2208">
            <v>1100</v>
          </cell>
          <cell r="F2208" t="str">
            <v>successful</v>
          </cell>
          <cell r="P2208" t="str">
            <v>electronic music</v>
          </cell>
        </row>
        <row r="2209">
          <cell r="D2209">
            <v>2000</v>
          </cell>
          <cell r="F2209" t="str">
            <v>successful</v>
          </cell>
          <cell r="P2209" t="str">
            <v>electronic music</v>
          </cell>
        </row>
        <row r="2210">
          <cell r="D2210">
            <v>1000</v>
          </cell>
          <cell r="F2210" t="str">
            <v>successful</v>
          </cell>
          <cell r="P2210" t="str">
            <v>electronic music</v>
          </cell>
        </row>
        <row r="2211">
          <cell r="D2211">
            <v>500</v>
          </cell>
          <cell r="F2211" t="str">
            <v>successful</v>
          </cell>
          <cell r="P2211" t="str">
            <v>electronic music</v>
          </cell>
        </row>
        <row r="2212">
          <cell r="D2212">
            <v>4000</v>
          </cell>
          <cell r="F2212" t="str">
            <v>successful</v>
          </cell>
          <cell r="P2212" t="str">
            <v>electronic music</v>
          </cell>
        </row>
        <row r="2213">
          <cell r="D2213">
            <v>2500</v>
          </cell>
          <cell r="F2213" t="str">
            <v>successful</v>
          </cell>
          <cell r="P2213" t="str">
            <v>electronic music</v>
          </cell>
        </row>
        <row r="2214">
          <cell r="D2214">
            <v>6000</v>
          </cell>
          <cell r="F2214" t="str">
            <v>successful</v>
          </cell>
          <cell r="P2214" t="str">
            <v>electronic music</v>
          </cell>
        </row>
        <row r="2215">
          <cell r="D2215">
            <v>5</v>
          </cell>
          <cell r="F2215" t="str">
            <v>successful</v>
          </cell>
          <cell r="P2215" t="str">
            <v>electronic music</v>
          </cell>
        </row>
        <row r="2216">
          <cell r="D2216">
            <v>600</v>
          </cell>
          <cell r="F2216" t="str">
            <v>successful</v>
          </cell>
          <cell r="P2216" t="str">
            <v>electronic music</v>
          </cell>
        </row>
        <row r="2217">
          <cell r="D2217">
            <v>550</v>
          </cell>
          <cell r="F2217" t="str">
            <v>successful</v>
          </cell>
          <cell r="P2217" t="str">
            <v>electronic music</v>
          </cell>
        </row>
        <row r="2218">
          <cell r="D2218">
            <v>300</v>
          </cell>
          <cell r="F2218" t="str">
            <v>successful</v>
          </cell>
          <cell r="P2218" t="str">
            <v>electronic music</v>
          </cell>
        </row>
        <row r="2219">
          <cell r="D2219">
            <v>420</v>
          </cell>
          <cell r="F2219" t="str">
            <v>successful</v>
          </cell>
          <cell r="P2219" t="str">
            <v>electronic music</v>
          </cell>
        </row>
        <row r="2220">
          <cell r="D2220">
            <v>2000</v>
          </cell>
          <cell r="F2220" t="str">
            <v>successful</v>
          </cell>
          <cell r="P2220" t="str">
            <v>electronic music</v>
          </cell>
        </row>
        <row r="2221">
          <cell r="D2221">
            <v>1000</v>
          </cell>
          <cell r="F2221" t="str">
            <v>successful</v>
          </cell>
          <cell r="P2221" t="str">
            <v>electronic music</v>
          </cell>
        </row>
        <row r="2222">
          <cell r="D2222">
            <v>3500</v>
          </cell>
          <cell r="F2222" t="str">
            <v>successful</v>
          </cell>
          <cell r="P2222" t="str">
            <v>electronic music</v>
          </cell>
        </row>
        <row r="2223">
          <cell r="D2223">
            <v>7500</v>
          </cell>
          <cell r="F2223" t="str">
            <v>successful</v>
          </cell>
          <cell r="P2223" t="str">
            <v>tabletop games</v>
          </cell>
        </row>
        <row r="2224">
          <cell r="D2224">
            <v>500</v>
          </cell>
          <cell r="F2224" t="str">
            <v>successful</v>
          </cell>
          <cell r="P2224" t="str">
            <v>tabletop games</v>
          </cell>
        </row>
        <row r="2225">
          <cell r="D2225">
            <v>19500</v>
          </cell>
          <cell r="F2225" t="str">
            <v>successful</v>
          </cell>
          <cell r="P2225" t="str">
            <v>tabletop games</v>
          </cell>
        </row>
        <row r="2226">
          <cell r="D2226">
            <v>10000</v>
          </cell>
          <cell r="F2226" t="str">
            <v>successful</v>
          </cell>
          <cell r="P2226" t="str">
            <v>tabletop games</v>
          </cell>
        </row>
        <row r="2227">
          <cell r="D2227">
            <v>21000</v>
          </cell>
          <cell r="F2227" t="str">
            <v>successful</v>
          </cell>
          <cell r="P2227" t="str">
            <v>tabletop games</v>
          </cell>
        </row>
        <row r="2228">
          <cell r="D2228">
            <v>18000</v>
          </cell>
          <cell r="F2228" t="str">
            <v>successful</v>
          </cell>
          <cell r="P2228" t="str">
            <v>tabletop games</v>
          </cell>
        </row>
        <row r="2229">
          <cell r="D2229">
            <v>13000</v>
          </cell>
          <cell r="F2229" t="str">
            <v>successful</v>
          </cell>
          <cell r="P2229" t="str">
            <v>tabletop games</v>
          </cell>
        </row>
        <row r="2230">
          <cell r="D2230">
            <v>1000</v>
          </cell>
          <cell r="F2230" t="str">
            <v>successful</v>
          </cell>
          <cell r="P2230" t="str">
            <v>tabletop games</v>
          </cell>
        </row>
        <row r="2231">
          <cell r="D2231">
            <v>8012</v>
          </cell>
          <cell r="F2231" t="str">
            <v>successful</v>
          </cell>
          <cell r="P2231" t="str">
            <v>tabletop games</v>
          </cell>
        </row>
        <row r="2232">
          <cell r="D2232">
            <v>8500</v>
          </cell>
          <cell r="F2232" t="str">
            <v>successful</v>
          </cell>
          <cell r="P2232" t="str">
            <v>tabletop games</v>
          </cell>
        </row>
        <row r="2233">
          <cell r="D2233">
            <v>2500</v>
          </cell>
          <cell r="F2233" t="str">
            <v>successful</v>
          </cell>
          <cell r="P2233" t="str">
            <v>tabletop games</v>
          </cell>
        </row>
        <row r="2234">
          <cell r="D2234">
            <v>5000</v>
          </cell>
          <cell r="F2234" t="str">
            <v>successful</v>
          </cell>
          <cell r="P2234" t="str">
            <v>tabletop games</v>
          </cell>
        </row>
        <row r="2235">
          <cell r="D2235">
            <v>2500</v>
          </cell>
          <cell r="F2235" t="str">
            <v>successful</v>
          </cell>
          <cell r="P2235" t="str">
            <v>tabletop games</v>
          </cell>
        </row>
        <row r="2236">
          <cell r="D2236">
            <v>100</v>
          </cell>
          <cell r="F2236" t="str">
            <v>successful</v>
          </cell>
          <cell r="P2236" t="str">
            <v>tabletop games</v>
          </cell>
        </row>
        <row r="2237">
          <cell r="D2237">
            <v>13000</v>
          </cell>
          <cell r="F2237" t="str">
            <v>successful</v>
          </cell>
          <cell r="P2237" t="str">
            <v>tabletop games</v>
          </cell>
        </row>
        <row r="2238">
          <cell r="D2238">
            <v>2800</v>
          </cell>
          <cell r="F2238" t="str">
            <v>successful</v>
          </cell>
          <cell r="P2238" t="str">
            <v>tabletop games</v>
          </cell>
        </row>
        <row r="2239">
          <cell r="D2239">
            <v>18000</v>
          </cell>
          <cell r="F2239" t="str">
            <v>successful</v>
          </cell>
          <cell r="P2239" t="str">
            <v>tabletop games</v>
          </cell>
        </row>
        <row r="2240">
          <cell r="D2240">
            <v>4000</v>
          </cell>
          <cell r="F2240" t="str">
            <v>successful</v>
          </cell>
          <cell r="P2240" t="str">
            <v>tabletop games</v>
          </cell>
        </row>
        <row r="2241">
          <cell r="D2241">
            <v>25000</v>
          </cell>
          <cell r="F2241" t="str">
            <v>successful</v>
          </cell>
          <cell r="P2241" t="str">
            <v>tabletop games</v>
          </cell>
        </row>
        <row r="2242">
          <cell r="D2242">
            <v>5000</v>
          </cell>
          <cell r="F2242" t="str">
            <v>successful</v>
          </cell>
          <cell r="P2242" t="str">
            <v>tabletop games</v>
          </cell>
        </row>
        <row r="2243">
          <cell r="D2243">
            <v>1000</v>
          </cell>
          <cell r="F2243" t="str">
            <v>successful</v>
          </cell>
          <cell r="P2243" t="str">
            <v>tabletop games</v>
          </cell>
        </row>
        <row r="2244">
          <cell r="D2244">
            <v>10000</v>
          </cell>
          <cell r="F2244" t="str">
            <v>successful</v>
          </cell>
          <cell r="P2244" t="str">
            <v>tabletop games</v>
          </cell>
        </row>
        <row r="2245">
          <cell r="D2245">
            <v>1</v>
          </cell>
          <cell r="F2245" t="str">
            <v>successful</v>
          </cell>
          <cell r="P2245" t="str">
            <v>tabletop games</v>
          </cell>
        </row>
        <row r="2246">
          <cell r="D2246">
            <v>5000</v>
          </cell>
          <cell r="F2246" t="str">
            <v>successful</v>
          </cell>
          <cell r="P2246" t="str">
            <v>tabletop games</v>
          </cell>
        </row>
        <row r="2247">
          <cell r="D2247">
            <v>4000</v>
          </cell>
          <cell r="F2247" t="str">
            <v>successful</v>
          </cell>
          <cell r="P2247" t="str">
            <v>tabletop games</v>
          </cell>
        </row>
        <row r="2248">
          <cell r="D2248">
            <v>2500</v>
          </cell>
          <cell r="F2248" t="str">
            <v>successful</v>
          </cell>
          <cell r="P2248" t="str">
            <v>tabletop games</v>
          </cell>
        </row>
        <row r="2249">
          <cell r="D2249">
            <v>18500</v>
          </cell>
          <cell r="F2249" t="str">
            <v>successful</v>
          </cell>
          <cell r="P2249" t="str">
            <v>tabletop games</v>
          </cell>
        </row>
        <row r="2250">
          <cell r="D2250">
            <v>7000</v>
          </cell>
          <cell r="F2250" t="str">
            <v>successful</v>
          </cell>
          <cell r="P2250" t="str">
            <v>tabletop games</v>
          </cell>
        </row>
        <row r="2251">
          <cell r="D2251">
            <v>3500</v>
          </cell>
          <cell r="F2251" t="str">
            <v>successful</v>
          </cell>
          <cell r="P2251" t="str">
            <v>tabletop games</v>
          </cell>
        </row>
        <row r="2252">
          <cell r="D2252">
            <v>25000</v>
          </cell>
          <cell r="F2252" t="str">
            <v>successful</v>
          </cell>
          <cell r="P2252" t="str">
            <v>tabletop games</v>
          </cell>
        </row>
        <row r="2253">
          <cell r="D2253">
            <v>8500</v>
          </cell>
          <cell r="F2253" t="str">
            <v>successful</v>
          </cell>
          <cell r="P2253" t="str">
            <v>tabletop games</v>
          </cell>
        </row>
        <row r="2254">
          <cell r="D2254">
            <v>9000</v>
          </cell>
          <cell r="F2254" t="str">
            <v>successful</v>
          </cell>
          <cell r="P2254" t="str">
            <v>tabletop games</v>
          </cell>
        </row>
        <row r="2255">
          <cell r="D2255">
            <v>8000</v>
          </cell>
          <cell r="F2255" t="str">
            <v>successful</v>
          </cell>
          <cell r="P2255" t="str">
            <v>tabletop games</v>
          </cell>
        </row>
        <row r="2256">
          <cell r="D2256">
            <v>500</v>
          </cell>
          <cell r="F2256" t="str">
            <v>successful</v>
          </cell>
          <cell r="P2256" t="str">
            <v>tabletop games</v>
          </cell>
        </row>
        <row r="2257">
          <cell r="D2257">
            <v>3950</v>
          </cell>
          <cell r="F2257" t="str">
            <v>successful</v>
          </cell>
          <cell r="P2257" t="str">
            <v>tabletop games</v>
          </cell>
        </row>
        <row r="2258">
          <cell r="D2258">
            <v>480</v>
          </cell>
          <cell r="F2258" t="str">
            <v>successful</v>
          </cell>
          <cell r="P2258" t="str">
            <v>tabletop games</v>
          </cell>
        </row>
        <row r="2259">
          <cell r="D2259">
            <v>2500</v>
          </cell>
          <cell r="F2259" t="str">
            <v>successful</v>
          </cell>
          <cell r="P2259" t="str">
            <v>tabletop games</v>
          </cell>
        </row>
        <row r="2260">
          <cell r="D2260">
            <v>2200</v>
          </cell>
          <cell r="F2260" t="str">
            <v>successful</v>
          </cell>
          <cell r="P2260" t="str">
            <v>tabletop games</v>
          </cell>
        </row>
        <row r="2261">
          <cell r="D2261">
            <v>1000</v>
          </cell>
          <cell r="F2261" t="str">
            <v>successful</v>
          </cell>
          <cell r="P2261" t="str">
            <v>tabletop games</v>
          </cell>
        </row>
        <row r="2262">
          <cell r="D2262">
            <v>2500</v>
          </cell>
          <cell r="F2262" t="str">
            <v>successful</v>
          </cell>
          <cell r="P2262" t="str">
            <v>tabletop games</v>
          </cell>
        </row>
        <row r="2263">
          <cell r="D2263">
            <v>1000</v>
          </cell>
          <cell r="F2263" t="str">
            <v>successful</v>
          </cell>
          <cell r="P2263" t="str">
            <v>tabletop games</v>
          </cell>
        </row>
        <row r="2264">
          <cell r="D2264">
            <v>3300</v>
          </cell>
          <cell r="F2264" t="str">
            <v>successful</v>
          </cell>
          <cell r="P2264" t="str">
            <v>tabletop games</v>
          </cell>
        </row>
        <row r="2265">
          <cell r="D2265">
            <v>7500</v>
          </cell>
          <cell r="F2265" t="str">
            <v>successful</v>
          </cell>
          <cell r="P2265" t="str">
            <v>tabletop games</v>
          </cell>
        </row>
        <row r="2266">
          <cell r="D2266">
            <v>6000</v>
          </cell>
          <cell r="F2266" t="str">
            <v>successful</v>
          </cell>
          <cell r="P2266" t="str">
            <v>tabletop games</v>
          </cell>
        </row>
        <row r="2267">
          <cell r="D2267">
            <v>200</v>
          </cell>
          <cell r="F2267" t="str">
            <v>successful</v>
          </cell>
          <cell r="P2267" t="str">
            <v>tabletop games</v>
          </cell>
        </row>
        <row r="2268">
          <cell r="D2268">
            <v>1500</v>
          </cell>
          <cell r="F2268" t="str">
            <v>successful</v>
          </cell>
          <cell r="P2268" t="str">
            <v>tabletop games</v>
          </cell>
        </row>
        <row r="2269">
          <cell r="D2269">
            <v>20000</v>
          </cell>
          <cell r="F2269" t="str">
            <v>successful</v>
          </cell>
          <cell r="P2269" t="str">
            <v>tabletop games</v>
          </cell>
        </row>
        <row r="2270">
          <cell r="D2270">
            <v>28000</v>
          </cell>
          <cell r="F2270" t="str">
            <v>successful</v>
          </cell>
          <cell r="P2270" t="str">
            <v>tabletop games</v>
          </cell>
        </row>
        <row r="2271">
          <cell r="D2271">
            <v>2500</v>
          </cell>
          <cell r="F2271" t="str">
            <v>successful</v>
          </cell>
          <cell r="P2271" t="str">
            <v>tabletop games</v>
          </cell>
        </row>
        <row r="2272">
          <cell r="D2272">
            <v>25000</v>
          </cell>
          <cell r="F2272" t="str">
            <v>successful</v>
          </cell>
          <cell r="P2272" t="str">
            <v>tabletop games</v>
          </cell>
        </row>
        <row r="2273">
          <cell r="D2273">
            <v>20000</v>
          </cell>
          <cell r="F2273" t="str">
            <v>successful</v>
          </cell>
          <cell r="P2273" t="str">
            <v>tabletop games</v>
          </cell>
        </row>
        <row r="2274">
          <cell r="D2274">
            <v>1000</v>
          </cell>
          <cell r="F2274" t="str">
            <v>successful</v>
          </cell>
          <cell r="P2274" t="str">
            <v>tabletop games</v>
          </cell>
        </row>
        <row r="2275">
          <cell r="D2275">
            <v>2500</v>
          </cell>
          <cell r="F2275" t="str">
            <v>successful</v>
          </cell>
          <cell r="P2275" t="str">
            <v>tabletop games</v>
          </cell>
        </row>
        <row r="2276">
          <cell r="D2276">
            <v>2500</v>
          </cell>
          <cell r="F2276" t="str">
            <v>successful</v>
          </cell>
          <cell r="P2276" t="str">
            <v>tabletop games</v>
          </cell>
        </row>
        <row r="2277">
          <cell r="D2277">
            <v>650</v>
          </cell>
          <cell r="F2277" t="str">
            <v>successful</v>
          </cell>
          <cell r="P2277" t="str">
            <v>tabletop games</v>
          </cell>
        </row>
        <row r="2278">
          <cell r="D2278">
            <v>4589</v>
          </cell>
          <cell r="F2278" t="str">
            <v>successful</v>
          </cell>
          <cell r="P2278" t="str">
            <v>tabletop games</v>
          </cell>
        </row>
        <row r="2279">
          <cell r="D2279">
            <v>8500</v>
          </cell>
          <cell r="F2279" t="str">
            <v>successful</v>
          </cell>
          <cell r="P2279" t="str">
            <v>tabletop games</v>
          </cell>
        </row>
        <row r="2280">
          <cell r="D2280">
            <v>2000</v>
          </cell>
          <cell r="F2280" t="str">
            <v>successful</v>
          </cell>
          <cell r="P2280" t="str">
            <v>tabletop games</v>
          </cell>
        </row>
        <row r="2281">
          <cell r="D2281">
            <v>1000</v>
          </cell>
          <cell r="F2281" t="str">
            <v>successful</v>
          </cell>
          <cell r="P2281" t="str">
            <v>tabletop games</v>
          </cell>
        </row>
        <row r="2282">
          <cell r="D2282">
            <v>9800</v>
          </cell>
          <cell r="F2282" t="str">
            <v>successful</v>
          </cell>
          <cell r="P2282" t="str">
            <v>tabletop games</v>
          </cell>
        </row>
        <row r="2283">
          <cell r="D2283">
            <v>300</v>
          </cell>
          <cell r="F2283" t="str">
            <v>successful</v>
          </cell>
          <cell r="P2283" t="str">
            <v>rock</v>
          </cell>
        </row>
        <row r="2284">
          <cell r="D2284">
            <v>750</v>
          </cell>
          <cell r="F2284" t="str">
            <v>successful</v>
          </cell>
          <cell r="P2284" t="str">
            <v>rock</v>
          </cell>
        </row>
        <row r="2285">
          <cell r="D2285">
            <v>3000</v>
          </cell>
          <cell r="F2285" t="str">
            <v>successful</v>
          </cell>
          <cell r="P2285" t="str">
            <v>rock</v>
          </cell>
        </row>
        <row r="2286">
          <cell r="D2286">
            <v>6000</v>
          </cell>
          <cell r="F2286" t="str">
            <v>successful</v>
          </cell>
          <cell r="P2286" t="str">
            <v>rock</v>
          </cell>
        </row>
        <row r="2287">
          <cell r="D2287">
            <v>3000</v>
          </cell>
          <cell r="F2287" t="str">
            <v>successful</v>
          </cell>
          <cell r="P2287" t="str">
            <v>rock</v>
          </cell>
        </row>
        <row r="2288">
          <cell r="D2288">
            <v>1500</v>
          </cell>
          <cell r="F2288" t="str">
            <v>successful</v>
          </cell>
          <cell r="P2288" t="str">
            <v>rock</v>
          </cell>
        </row>
        <row r="2289">
          <cell r="D2289">
            <v>4500</v>
          </cell>
          <cell r="F2289" t="str">
            <v>successful</v>
          </cell>
          <cell r="P2289" t="str">
            <v>rock</v>
          </cell>
        </row>
        <row r="2290">
          <cell r="D2290">
            <v>1000</v>
          </cell>
          <cell r="F2290" t="str">
            <v>successful</v>
          </cell>
          <cell r="P2290" t="str">
            <v>rock</v>
          </cell>
        </row>
        <row r="2291">
          <cell r="D2291">
            <v>1500</v>
          </cell>
          <cell r="F2291" t="str">
            <v>successful</v>
          </cell>
          <cell r="P2291" t="str">
            <v>rock</v>
          </cell>
        </row>
        <row r="2292">
          <cell r="D2292">
            <v>1500</v>
          </cell>
          <cell r="F2292" t="str">
            <v>successful</v>
          </cell>
          <cell r="P2292" t="str">
            <v>rock</v>
          </cell>
        </row>
        <row r="2293">
          <cell r="D2293">
            <v>2500</v>
          </cell>
          <cell r="F2293" t="str">
            <v>successful</v>
          </cell>
          <cell r="P2293" t="str">
            <v>rock</v>
          </cell>
        </row>
        <row r="2294">
          <cell r="D2294">
            <v>2000</v>
          </cell>
          <cell r="F2294" t="str">
            <v>successful</v>
          </cell>
          <cell r="P2294" t="str">
            <v>rock</v>
          </cell>
        </row>
        <row r="2295">
          <cell r="D2295">
            <v>850</v>
          </cell>
          <cell r="F2295" t="str">
            <v>successful</v>
          </cell>
          <cell r="P2295" t="str">
            <v>rock</v>
          </cell>
        </row>
        <row r="2296">
          <cell r="D2296">
            <v>5000</v>
          </cell>
          <cell r="F2296" t="str">
            <v>successful</v>
          </cell>
          <cell r="P2296" t="str">
            <v>rock</v>
          </cell>
        </row>
        <row r="2297">
          <cell r="D2297">
            <v>1200</v>
          </cell>
          <cell r="F2297" t="str">
            <v>successful</v>
          </cell>
          <cell r="P2297" t="str">
            <v>rock</v>
          </cell>
        </row>
        <row r="2298">
          <cell r="D2298">
            <v>7000</v>
          </cell>
          <cell r="F2298" t="str">
            <v>successful</v>
          </cell>
          <cell r="P2298" t="str">
            <v>rock</v>
          </cell>
        </row>
        <row r="2299">
          <cell r="D2299">
            <v>1000</v>
          </cell>
          <cell r="F2299" t="str">
            <v>successful</v>
          </cell>
          <cell r="P2299" t="str">
            <v>rock</v>
          </cell>
        </row>
        <row r="2300">
          <cell r="D2300">
            <v>30000</v>
          </cell>
          <cell r="F2300" t="str">
            <v>successful</v>
          </cell>
          <cell r="P2300" t="str">
            <v>rock</v>
          </cell>
        </row>
        <row r="2301">
          <cell r="D2301">
            <v>300</v>
          </cell>
          <cell r="F2301" t="str">
            <v>successful</v>
          </cell>
          <cell r="P2301" t="str">
            <v>rock</v>
          </cell>
        </row>
        <row r="2302">
          <cell r="D2302">
            <v>800</v>
          </cell>
          <cell r="F2302" t="str">
            <v>successful</v>
          </cell>
          <cell r="P2302" t="str">
            <v>rock</v>
          </cell>
        </row>
        <row r="2303">
          <cell r="D2303">
            <v>5000</v>
          </cell>
          <cell r="F2303" t="str">
            <v>successful</v>
          </cell>
          <cell r="P2303" t="str">
            <v>indie rock</v>
          </cell>
        </row>
        <row r="2304">
          <cell r="D2304">
            <v>2300</v>
          </cell>
          <cell r="F2304" t="str">
            <v>successful</v>
          </cell>
          <cell r="P2304" t="str">
            <v>indie rock</v>
          </cell>
        </row>
        <row r="2305">
          <cell r="D2305">
            <v>6450</v>
          </cell>
          <cell r="F2305" t="str">
            <v>successful</v>
          </cell>
          <cell r="P2305" t="str">
            <v>indie rock</v>
          </cell>
        </row>
        <row r="2306">
          <cell r="D2306">
            <v>6000</v>
          </cell>
          <cell r="F2306" t="str">
            <v>successful</v>
          </cell>
          <cell r="P2306" t="str">
            <v>indie rock</v>
          </cell>
        </row>
        <row r="2307">
          <cell r="D2307">
            <v>18000</v>
          </cell>
          <cell r="F2307" t="str">
            <v>successful</v>
          </cell>
          <cell r="P2307" t="str">
            <v>indie rock</v>
          </cell>
        </row>
        <row r="2308">
          <cell r="D2308">
            <v>3500</v>
          </cell>
          <cell r="F2308" t="str">
            <v>successful</v>
          </cell>
          <cell r="P2308" t="str">
            <v>indie rock</v>
          </cell>
        </row>
        <row r="2309">
          <cell r="D2309">
            <v>1964.47</v>
          </cell>
          <cell r="F2309" t="str">
            <v>successful</v>
          </cell>
          <cell r="P2309" t="str">
            <v>indie rock</v>
          </cell>
        </row>
        <row r="2310">
          <cell r="D2310">
            <v>50000</v>
          </cell>
          <cell r="F2310" t="str">
            <v>successful</v>
          </cell>
          <cell r="P2310" t="str">
            <v>indie rock</v>
          </cell>
        </row>
        <row r="2311">
          <cell r="D2311">
            <v>6000</v>
          </cell>
          <cell r="F2311" t="str">
            <v>successful</v>
          </cell>
          <cell r="P2311" t="str">
            <v>indie rock</v>
          </cell>
        </row>
        <row r="2312">
          <cell r="D2312">
            <v>18500</v>
          </cell>
          <cell r="F2312" t="str">
            <v>successful</v>
          </cell>
          <cell r="P2312" t="str">
            <v>indie rock</v>
          </cell>
        </row>
        <row r="2313">
          <cell r="D2313">
            <v>9000</v>
          </cell>
          <cell r="F2313" t="str">
            <v>successful</v>
          </cell>
          <cell r="P2313" t="str">
            <v>indie rock</v>
          </cell>
        </row>
        <row r="2314">
          <cell r="D2314">
            <v>3000</v>
          </cell>
          <cell r="F2314" t="str">
            <v>successful</v>
          </cell>
          <cell r="P2314" t="str">
            <v>indie rock</v>
          </cell>
        </row>
        <row r="2315">
          <cell r="D2315">
            <v>5000</v>
          </cell>
          <cell r="F2315" t="str">
            <v>successful</v>
          </cell>
          <cell r="P2315" t="str">
            <v>indie rock</v>
          </cell>
        </row>
        <row r="2316">
          <cell r="D2316">
            <v>1200</v>
          </cell>
          <cell r="F2316" t="str">
            <v>successful</v>
          </cell>
          <cell r="P2316" t="str">
            <v>indie rock</v>
          </cell>
        </row>
        <row r="2317">
          <cell r="D2317">
            <v>2500</v>
          </cell>
          <cell r="F2317" t="str">
            <v>successful</v>
          </cell>
          <cell r="P2317" t="str">
            <v>indie rock</v>
          </cell>
        </row>
        <row r="2318">
          <cell r="D2318">
            <v>15000</v>
          </cell>
          <cell r="F2318" t="str">
            <v>successful</v>
          </cell>
          <cell r="P2318" t="str">
            <v>indie rock</v>
          </cell>
        </row>
        <row r="2319">
          <cell r="D2319">
            <v>400</v>
          </cell>
          <cell r="F2319" t="str">
            <v>successful</v>
          </cell>
          <cell r="P2319" t="str">
            <v>indie rock</v>
          </cell>
        </row>
        <row r="2320">
          <cell r="D2320">
            <v>5000</v>
          </cell>
          <cell r="F2320" t="str">
            <v>successful</v>
          </cell>
          <cell r="P2320" t="str">
            <v>indie rock</v>
          </cell>
        </row>
        <row r="2321">
          <cell r="D2321">
            <v>3000</v>
          </cell>
          <cell r="F2321" t="str">
            <v>successful</v>
          </cell>
          <cell r="P2321" t="str">
            <v>indie rock</v>
          </cell>
        </row>
        <row r="2322">
          <cell r="D2322">
            <v>5000</v>
          </cell>
          <cell r="F2322" t="str">
            <v>successful</v>
          </cell>
          <cell r="P2322" t="str">
            <v>indie rock</v>
          </cell>
        </row>
        <row r="2323">
          <cell r="D2323">
            <v>10557</v>
          </cell>
          <cell r="F2323" t="str">
            <v>live</v>
          </cell>
          <cell r="P2323" t="str">
            <v>small batch</v>
          </cell>
        </row>
        <row r="2324">
          <cell r="D2324">
            <v>2700</v>
          </cell>
          <cell r="F2324" t="str">
            <v>live</v>
          </cell>
          <cell r="P2324" t="str">
            <v>small batch</v>
          </cell>
        </row>
        <row r="2325">
          <cell r="D2325">
            <v>250</v>
          </cell>
          <cell r="F2325" t="str">
            <v>live</v>
          </cell>
          <cell r="P2325" t="str">
            <v>small batch</v>
          </cell>
        </row>
        <row r="2326">
          <cell r="D2326">
            <v>7500</v>
          </cell>
          <cell r="F2326" t="str">
            <v>live</v>
          </cell>
          <cell r="P2326" t="str">
            <v>small batch</v>
          </cell>
        </row>
        <row r="2327">
          <cell r="D2327">
            <v>1000</v>
          </cell>
          <cell r="F2327" t="str">
            <v>live</v>
          </cell>
          <cell r="P2327" t="str">
            <v>small batch</v>
          </cell>
        </row>
        <row r="2328">
          <cell r="D2328">
            <v>15000</v>
          </cell>
          <cell r="F2328" t="str">
            <v>live</v>
          </cell>
          <cell r="P2328" t="str">
            <v>small batch</v>
          </cell>
        </row>
        <row r="2329">
          <cell r="D2329">
            <v>35000</v>
          </cell>
          <cell r="F2329" t="str">
            <v>successful</v>
          </cell>
          <cell r="P2329" t="str">
            <v>small batch</v>
          </cell>
        </row>
        <row r="2330">
          <cell r="D2330">
            <v>10000</v>
          </cell>
          <cell r="F2330" t="str">
            <v>successful</v>
          </cell>
          <cell r="P2330" t="str">
            <v>small batch</v>
          </cell>
        </row>
        <row r="2331">
          <cell r="D2331">
            <v>25000</v>
          </cell>
          <cell r="F2331" t="str">
            <v>successful</v>
          </cell>
          <cell r="P2331" t="str">
            <v>small batch</v>
          </cell>
        </row>
        <row r="2332">
          <cell r="D2332">
            <v>35000</v>
          </cell>
          <cell r="F2332" t="str">
            <v>successful</v>
          </cell>
          <cell r="P2332" t="str">
            <v>small batch</v>
          </cell>
        </row>
        <row r="2333">
          <cell r="D2333">
            <v>8000</v>
          </cell>
          <cell r="F2333" t="str">
            <v>successful</v>
          </cell>
          <cell r="P2333" t="str">
            <v>small batch</v>
          </cell>
        </row>
        <row r="2334">
          <cell r="D2334">
            <v>25000</v>
          </cell>
          <cell r="F2334" t="str">
            <v>successful</v>
          </cell>
          <cell r="P2334" t="str">
            <v>small batch</v>
          </cell>
        </row>
        <row r="2335">
          <cell r="D2335">
            <v>600</v>
          </cell>
          <cell r="F2335" t="str">
            <v>successful</v>
          </cell>
          <cell r="P2335" t="str">
            <v>small batch</v>
          </cell>
        </row>
        <row r="2336">
          <cell r="D2336">
            <v>4000</v>
          </cell>
          <cell r="F2336" t="str">
            <v>successful</v>
          </cell>
          <cell r="P2336" t="str">
            <v>small batch</v>
          </cell>
        </row>
        <row r="2337">
          <cell r="D2337">
            <v>25000</v>
          </cell>
          <cell r="F2337" t="str">
            <v>successful</v>
          </cell>
          <cell r="P2337" t="str">
            <v>small batch</v>
          </cell>
        </row>
        <row r="2338">
          <cell r="D2338">
            <v>20000</v>
          </cell>
          <cell r="F2338" t="str">
            <v>successful</v>
          </cell>
          <cell r="P2338" t="str">
            <v>small batch</v>
          </cell>
        </row>
        <row r="2339">
          <cell r="D2339">
            <v>12000</v>
          </cell>
          <cell r="F2339" t="str">
            <v>successful</v>
          </cell>
          <cell r="P2339" t="str">
            <v>small batch</v>
          </cell>
        </row>
        <row r="2340">
          <cell r="D2340">
            <v>15000</v>
          </cell>
          <cell r="F2340" t="str">
            <v>successful</v>
          </cell>
          <cell r="P2340" t="str">
            <v>small batch</v>
          </cell>
        </row>
        <row r="2341">
          <cell r="D2341">
            <v>25000</v>
          </cell>
          <cell r="F2341" t="str">
            <v>successful</v>
          </cell>
          <cell r="P2341" t="str">
            <v>small batch</v>
          </cell>
        </row>
        <row r="2342">
          <cell r="D2342">
            <v>40000</v>
          </cell>
          <cell r="F2342" t="str">
            <v>successful</v>
          </cell>
          <cell r="P2342" t="str">
            <v>small batch</v>
          </cell>
        </row>
        <row r="2343">
          <cell r="D2343">
            <v>5000</v>
          </cell>
          <cell r="F2343" t="str">
            <v>canceled</v>
          </cell>
          <cell r="P2343" t="str">
            <v>web</v>
          </cell>
        </row>
        <row r="2344">
          <cell r="D2344">
            <v>5500</v>
          </cell>
          <cell r="F2344" t="str">
            <v>canceled</v>
          </cell>
          <cell r="P2344" t="str">
            <v>web</v>
          </cell>
        </row>
        <row r="2345">
          <cell r="D2345">
            <v>10000</v>
          </cell>
          <cell r="F2345" t="str">
            <v>canceled</v>
          </cell>
          <cell r="P2345" t="str">
            <v>web</v>
          </cell>
        </row>
        <row r="2346">
          <cell r="D2346">
            <v>1000</v>
          </cell>
          <cell r="F2346" t="str">
            <v>canceled</v>
          </cell>
          <cell r="P2346" t="str">
            <v>web</v>
          </cell>
        </row>
        <row r="2347">
          <cell r="D2347">
            <v>3000</v>
          </cell>
          <cell r="F2347" t="str">
            <v>canceled</v>
          </cell>
          <cell r="P2347" t="str">
            <v>web</v>
          </cell>
        </row>
        <row r="2348">
          <cell r="D2348">
            <v>60000</v>
          </cell>
          <cell r="F2348" t="str">
            <v>canceled</v>
          </cell>
          <cell r="P2348" t="str">
            <v>web</v>
          </cell>
        </row>
        <row r="2349">
          <cell r="D2349">
            <v>1000</v>
          </cell>
          <cell r="F2349" t="str">
            <v>canceled</v>
          </cell>
          <cell r="P2349" t="str">
            <v>web</v>
          </cell>
        </row>
        <row r="2350">
          <cell r="D2350">
            <v>70000</v>
          </cell>
          <cell r="F2350" t="str">
            <v>canceled</v>
          </cell>
          <cell r="P2350" t="str">
            <v>web</v>
          </cell>
        </row>
        <row r="2351">
          <cell r="D2351">
            <v>474900</v>
          </cell>
          <cell r="F2351" t="str">
            <v>canceled</v>
          </cell>
          <cell r="P2351" t="str">
            <v>web</v>
          </cell>
        </row>
        <row r="2352">
          <cell r="D2352">
            <v>50000</v>
          </cell>
          <cell r="F2352" t="str">
            <v>canceled</v>
          </cell>
          <cell r="P2352" t="str">
            <v>web</v>
          </cell>
        </row>
        <row r="2353">
          <cell r="D2353">
            <v>18900</v>
          </cell>
          <cell r="F2353" t="str">
            <v>canceled</v>
          </cell>
          <cell r="P2353" t="str">
            <v>web</v>
          </cell>
        </row>
        <row r="2354">
          <cell r="D2354">
            <v>2000</v>
          </cell>
          <cell r="F2354" t="str">
            <v>canceled</v>
          </cell>
          <cell r="P2354" t="str">
            <v>web</v>
          </cell>
        </row>
        <row r="2355">
          <cell r="D2355">
            <v>1000</v>
          </cell>
          <cell r="F2355" t="str">
            <v>canceled</v>
          </cell>
          <cell r="P2355" t="str">
            <v>web</v>
          </cell>
        </row>
        <row r="2356">
          <cell r="D2356">
            <v>35000</v>
          </cell>
          <cell r="F2356" t="str">
            <v>canceled</v>
          </cell>
          <cell r="P2356" t="str">
            <v>web</v>
          </cell>
        </row>
        <row r="2357">
          <cell r="D2357">
            <v>8000</v>
          </cell>
          <cell r="F2357" t="str">
            <v>canceled</v>
          </cell>
          <cell r="P2357" t="str">
            <v>web</v>
          </cell>
        </row>
        <row r="2358">
          <cell r="D2358">
            <v>10000</v>
          </cell>
          <cell r="F2358" t="str">
            <v>canceled</v>
          </cell>
          <cell r="P2358" t="str">
            <v>web</v>
          </cell>
        </row>
        <row r="2359">
          <cell r="D2359">
            <v>27000</v>
          </cell>
          <cell r="F2359" t="str">
            <v>canceled</v>
          </cell>
          <cell r="P2359" t="str">
            <v>web</v>
          </cell>
        </row>
        <row r="2360">
          <cell r="D2360">
            <v>1500</v>
          </cell>
          <cell r="F2360" t="str">
            <v>canceled</v>
          </cell>
          <cell r="P2360" t="str">
            <v>web</v>
          </cell>
        </row>
        <row r="2361">
          <cell r="D2361">
            <v>7500</v>
          </cell>
          <cell r="F2361" t="str">
            <v>canceled</v>
          </cell>
          <cell r="P2361" t="str">
            <v>web</v>
          </cell>
        </row>
        <row r="2362">
          <cell r="D2362">
            <v>5000</v>
          </cell>
          <cell r="F2362" t="str">
            <v>canceled</v>
          </cell>
          <cell r="P2362" t="str">
            <v>web</v>
          </cell>
        </row>
        <row r="2363">
          <cell r="D2363">
            <v>200</v>
          </cell>
          <cell r="F2363" t="str">
            <v>canceled</v>
          </cell>
          <cell r="P2363" t="str">
            <v>web</v>
          </cell>
        </row>
        <row r="2364">
          <cell r="D2364">
            <v>420</v>
          </cell>
          <cell r="F2364" t="str">
            <v>canceled</v>
          </cell>
          <cell r="P2364" t="str">
            <v>web</v>
          </cell>
        </row>
        <row r="2365">
          <cell r="D2365">
            <v>175000</v>
          </cell>
          <cell r="F2365" t="str">
            <v>canceled</v>
          </cell>
          <cell r="P2365" t="str">
            <v>web</v>
          </cell>
        </row>
        <row r="2366">
          <cell r="D2366">
            <v>128</v>
          </cell>
          <cell r="F2366" t="str">
            <v>canceled</v>
          </cell>
          <cell r="P2366" t="str">
            <v>web</v>
          </cell>
        </row>
        <row r="2367">
          <cell r="D2367">
            <v>1000</v>
          </cell>
          <cell r="F2367" t="str">
            <v>canceled</v>
          </cell>
          <cell r="P2367" t="str">
            <v>web</v>
          </cell>
        </row>
        <row r="2368">
          <cell r="D2368">
            <v>25000</v>
          </cell>
          <cell r="F2368" t="str">
            <v>canceled</v>
          </cell>
          <cell r="P2368" t="str">
            <v>web</v>
          </cell>
        </row>
        <row r="2369">
          <cell r="D2369">
            <v>50000</v>
          </cell>
          <cell r="F2369" t="str">
            <v>canceled</v>
          </cell>
          <cell r="P2369" t="str">
            <v>web</v>
          </cell>
        </row>
        <row r="2370">
          <cell r="D2370">
            <v>40000</v>
          </cell>
          <cell r="F2370" t="str">
            <v>canceled</v>
          </cell>
          <cell r="P2370" t="str">
            <v>web</v>
          </cell>
        </row>
        <row r="2371">
          <cell r="D2371">
            <v>25000</v>
          </cell>
          <cell r="F2371" t="str">
            <v>canceled</v>
          </cell>
          <cell r="P2371" t="str">
            <v>web</v>
          </cell>
        </row>
        <row r="2372">
          <cell r="D2372">
            <v>25000</v>
          </cell>
          <cell r="F2372" t="str">
            <v>canceled</v>
          </cell>
          <cell r="P2372" t="str">
            <v>web</v>
          </cell>
        </row>
        <row r="2373">
          <cell r="D2373">
            <v>2000</v>
          </cell>
          <cell r="F2373" t="str">
            <v>canceled</v>
          </cell>
          <cell r="P2373" t="str">
            <v>web</v>
          </cell>
        </row>
        <row r="2374">
          <cell r="D2374">
            <v>5500</v>
          </cell>
          <cell r="F2374" t="str">
            <v>canceled</v>
          </cell>
          <cell r="P2374" t="str">
            <v>web</v>
          </cell>
        </row>
        <row r="2375">
          <cell r="D2375">
            <v>850000</v>
          </cell>
          <cell r="F2375" t="str">
            <v>canceled</v>
          </cell>
          <cell r="P2375" t="str">
            <v>web</v>
          </cell>
        </row>
        <row r="2376">
          <cell r="D2376">
            <v>22000</v>
          </cell>
          <cell r="F2376" t="str">
            <v>canceled</v>
          </cell>
          <cell r="P2376" t="str">
            <v>web</v>
          </cell>
        </row>
        <row r="2377">
          <cell r="D2377">
            <v>10000</v>
          </cell>
          <cell r="F2377" t="str">
            <v>canceled</v>
          </cell>
          <cell r="P2377" t="str">
            <v>web</v>
          </cell>
        </row>
        <row r="2378">
          <cell r="D2378">
            <v>3000</v>
          </cell>
          <cell r="F2378" t="str">
            <v>canceled</v>
          </cell>
          <cell r="P2378" t="str">
            <v>web</v>
          </cell>
        </row>
        <row r="2379">
          <cell r="D2379">
            <v>2500</v>
          </cell>
          <cell r="F2379" t="str">
            <v>canceled</v>
          </cell>
          <cell r="P2379" t="str">
            <v>web</v>
          </cell>
        </row>
        <row r="2380">
          <cell r="D2380">
            <v>110000</v>
          </cell>
          <cell r="F2380" t="str">
            <v>canceled</v>
          </cell>
          <cell r="P2380" t="str">
            <v>web</v>
          </cell>
        </row>
        <row r="2381">
          <cell r="D2381">
            <v>30000</v>
          </cell>
          <cell r="F2381" t="str">
            <v>canceled</v>
          </cell>
          <cell r="P2381" t="str">
            <v>web</v>
          </cell>
        </row>
        <row r="2382">
          <cell r="D2382">
            <v>15000</v>
          </cell>
          <cell r="F2382" t="str">
            <v>canceled</v>
          </cell>
          <cell r="P2382" t="str">
            <v>web</v>
          </cell>
        </row>
        <row r="2383">
          <cell r="D2383">
            <v>86350</v>
          </cell>
          <cell r="F2383" t="str">
            <v>canceled</v>
          </cell>
          <cell r="P2383" t="str">
            <v>web</v>
          </cell>
        </row>
        <row r="2384">
          <cell r="D2384">
            <v>3000</v>
          </cell>
          <cell r="F2384" t="str">
            <v>canceled</v>
          </cell>
          <cell r="P2384" t="str">
            <v>web</v>
          </cell>
        </row>
        <row r="2385">
          <cell r="D2385">
            <v>10000</v>
          </cell>
          <cell r="F2385" t="str">
            <v>canceled</v>
          </cell>
          <cell r="P2385" t="str">
            <v>web</v>
          </cell>
        </row>
        <row r="2386">
          <cell r="D2386">
            <v>1000</v>
          </cell>
          <cell r="F2386" t="str">
            <v>canceled</v>
          </cell>
          <cell r="P2386" t="str">
            <v>web</v>
          </cell>
        </row>
        <row r="2387">
          <cell r="D2387">
            <v>65000</v>
          </cell>
          <cell r="F2387" t="str">
            <v>canceled</v>
          </cell>
          <cell r="P2387" t="str">
            <v>web</v>
          </cell>
        </row>
        <row r="2388">
          <cell r="D2388">
            <v>30000</v>
          </cell>
          <cell r="F2388" t="str">
            <v>canceled</v>
          </cell>
          <cell r="P2388" t="str">
            <v>web</v>
          </cell>
        </row>
        <row r="2389">
          <cell r="D2389">
            <v>150000</v>
          </cell>
          <cell r="F2389" t="str">
            <v>canceled</v>
          </cell>
          <cell r="P2389" t="str">
            <v>web</v>
          </cell>
        </row>
        <row r="2390">
          <cell r="D2390">
            <v>37000</v>
          </cell>
          <cell r="F2390" t="str">
            <v>canceled</v>
          </cell>
          <cell r="P2390" t="str">
            <v>web</v>
          </cell>
        </row>
        <row r="2391">
          <cell r="D2391">
            <v>16000</v>
          </cell>
          <cell r="F2391" t="str">
            <v>canceled</v>
          </cell>
          <cell r="P2391" t="str">
            <v>web</v>
          </cell>
        </row>
        <row r="2392">
          <cell r="D2392">
            <v>510000</v>
          </cell>
          <cell r="F2392" t="str">
            <v>canceled</v>
          </cell>
          <cell r="P2392" t="str">
            <v>web</v>
          </cell>
        </row>
        <row r="2393">
          <cell r="D2393">
            <v>20000</v>
          </cell>
          <cell r="F2393" t="str">
            <v>canceled</v>
          </cell>
          <cell r="P2393" t="str">
            <v>web</v>
          </cell>
        </row>
        <row r="2394">
          <cell r="D2394">
            <v>4200</v>
          </cell>
          <cell r="F2394" t="str">
            <v>canceled</v>
          </cell>
          <cell r="P2394" t="str">
            <v>web</v>
          </cell>
        </row>
        <row r="2395">
          <cell r="D2395">
            <v>100000</v>
          </cell>
          <cell r="F2395" t="str">
            <v>canceled</v>
          </cell>
          <cell r="P2395" t="str">
            <v>web</v>
          </cell>
        </row>
        <row r="2396">
          <cell r="D2396">
            <v>5000</v>
          </cell>
          <cell r="F2396" t="str">
            <v>canceled</v>
          </cell>
          <cell r="P2396" t="str">
            <v>web</v>
          </cell>
        </row>
        <row r="2397">
          <cell r="D2397">
            <v>33000</v>
          </cell>
          <cell r="F2397" t="str">
            <v>canceled</v>
          </cell>
          <cell r="P2397" t="str">
            <v>web</v>
          </cell>
        </row>
        <row r="2398">
          <cell r="D2398">
            <v>5000</v>
          </cell>
          <cell r="F2398" t="str">
            <v>canceled</v>
          </cell>
          <cell r="P2398" t="str">
            <v>web</v>
          </cell>
        </row>
        <row r="2399">
          <cell r="D2399">
            <v>124000</v>
          </cell>
          <cell r="F2399" t="str">
            <v>canceled</v>
          </cell>
          <cell r="P2399" t="str">
            <v>web</v>
          </cell>
        </row>
        <row r="2400">
          <cell r="D2400">
            <v>4000</v>
          </cell>
          <cell r="F2400" t="str">
            <v>canceled</v>
          </cell>
          <cell r="P2400" t="str">
            <v>web</v>
          </cell>
        </row>
        <row r="2401">
          <cell r="D2401">
            <v>13000</v>
          </cell>
          <cell r="F2401" t="str">
            <v>canceled</v>
          </cell>
          <cell r="P2401" t="str">
            <v>web</v>
          </cell>
        </row>
        <row r="2402">
          <cell r="D2402">
            <v>50000</v>
          </cell>
          <cell r="F2402" t="str">
            <v>canceled</v>
          </cell>
          <cell r="P2402" t="str">
            <v>web</v>
          </cell>
        </row>
        <row r="2403">
          <cell r="D2403">
            <v>28000</v>
          </cell>
          <cell r="F2403" t="str">
            <v>failed</v>
          </cell>
          <cell r="P2403" t="str">
            <v>food trucks</v>
          </cell>
        </row>
        <row r="2404">
          <cell r="D2404">
            <v>12000</v>
          </cell>
          <cell r="F2404" t="str">
            <v>failed</v>
          </cell>
          <cell r="P2404" t="str">
            <v>food trucks</v>
          </cell>
        </row>
        <row r="2405">
          <cell r="D2405">
            <v>1200</v>
          </cell>
          <cell r="F2405" t="str">
            <v>failed</v>
          </cell>
          <cell r="P2405" t="str">
            <v>food trucks</v>
          </cell>
        </row>
        <row r="2406">
          <cell r="D2406">
            <v>15000</v>
          </cell>
          <cell r="F2406" t="str">
            <v>failed</v>
          </cell>
          <cell r="P2406" t="str">
            <v>food trucks</v>
          </cell>
        </row>
        <row r="2407">
          <cell r="D2407">
            <v>5000</v>
          </cell>
          <cell r="F2407" t="str">
            <v>failed</v>
          </cell>
          <cell r="P2407" t="str">
            <v>food trucks</v>
          </cell>
        </row>
        <row r="2408">
          <cell r="D2408">
            <v>3250</v>
          </cell>
          <cell r="F2408" t="str">
            <v>failed</v>
          </cell>
          <cell r="P2408" t="str">
            <v>food trucks</v>
          </cell>
        </row>
        <row r="2409">
          <cell r="D2409">
            <v>22000</v>
          </cell>
          <cell r="F2409" t="str">
            <v>failed</v>
          </cell>
          <cell r="P2409" t="str">
            <v>food trucks</v>
          </cell>
        </row>
        <row r="2410">
          <cell r="D2410">
            <v>15000</v>
          </cell>
          <cell r="F2410" t="str">
            <v>failed</v>
          </cell>
          <cell r="P2410" t="str">
            <v>food trucks</v>
          </cell>
        </row>
        <row r="2411">
          <cell r="D2411">
            <v>25000</v>
          </cell>
          <cell r="F2411" t="str">
            <v>failed</v>
          </cell>
          <cell r="P2411" t="str">
            <v>food trucks</v>
          </cell>
        </row>
        <row r="2412">
          <cell r="D2412">
            <v>15000</v>
          </cell>
          <cell r="F2412" t="str">
            <v>failed</v>
          </cell>
          <cell r="P2412" t="str">
            <v>food trucks</v>
          </cell>
        </row>
        <row r="2413">
          <cell r="D2413">
            <v>25000</v>
          </cell>
          <cell r="F2413" t="str">
            <v>failed</v>
          </cell>
          <cell r="P2413" t="str">
            <v>food trucks</v>
          </cell>
        </row>
        <row r="2414">
          <cell r="D2414">
            <v>8000</v>
          </cell>
          <cell r="F2414" t="str">
            <v>failed</v>
          </cell>
          <cell r="P2414" t="str">
            <v>food trucks</v>
          </cell>
        </row>
        <row r="2415">
          <cell r="D2415">
            <v>3000</v>
          </cell>
          <cell r="F2415" t="str">
            <v>failed</v>
          </cell>
          <cell r="P2415" t="str">
            <v>food trucks</v>
          </cell>
        </row>
        <row r="2416">
          <cell r="D2416">
            <v>15000</v>
          </cell>
          <cell r="F2416" t="str">
            <v>failed</v>
          </cell>
          <cell r="P2416" t="str">
            <v>food trucks</v>
          </cell>
        </row>
        <row r="2417">
          <cell r="D2417">
            <v>60000</v>
          </cell>
          <cell r="F2417" t="str">
            <v>failed</v>
          </cell>
          <cell r="P2417" t="str">
            <v>food trucks</v>
          </cell>
        </row>
        <row r="2418">
          <cell r="D2418">
            <v>20000</v>
          </cell>
          <cell r="F2418" t="str">
            <v>failed</v>
          </cell>
          <cell r="P2418" t="str">
            <v>food trucks</v>
          </cell>
        </row>
        <row r="2419">
          <cell r="D2419">
            <v>1000</v>
          </cell>
          <cell r="F2419" t="str">
            <v>failed</v>
          </cell>
          <cell r="P2419" t="str">
            <v>food trucks</v>
          </cell>
        </row>
        <row r="2420">
          <cell r="D2420">
            <v>25000</v>
          </cell>
          <cell r="F2420" t="str">
            <v>failed</v>
          </cell>
          <cell r="P2420" t="str">
            <v>food trucks</v>
          </cell>
        </row>
        <row r="2421">
          <cell r="D2421">
            <v>3000</v>
          </cell>
          <cell r="F2421" t="str">
            <v>failed</v>
          </cell>
          <cell r="P2421" t="str">
            <v>food trucks</v>
          </cell>
        </row>
        <row r="2422">
          <cell r="D2422">
            <v>16870</v>
          </cell>
          <cell r="F2422" t="str">
            <v>failed</v>
          </cell>
          <cell r="P2422" t="str">
            <v>food trucks</v>
          </cell>
        </row>
        <row r="2423">
          <cell r="D2423">
            <v>6000</v>
          </cell>
          <cell r="F2423" t="str">
            <v>failed</v>
          </cell>
          <cell r="P2423" t="str">
            <v>food trucks</v>
          </cell>
        </row>
        <row r="2424">
          <cell r="D2424">
            <v>500</v>
          </cell>
          <cell r="F2424" t="str">
            <v>failed</v>
          </cell>
          <cell r="P2424" t="str">
            <v>food trucks</v>
          </cell>
        </row>
        <row r="2425">
          <cell r="D2425">
            <v>60000</v>
          </cell>
          <cell r="F2425" t="str">
            <v>failed</v>
          </cell>
          <cell r="P2425" t="str">
            <v>food trucks</v>
          </cell>
        </row>
        <row r="2426">
          <cell r="D2426">
            <v>25000</v>
          </cell>
          <cell r="F2426" t="str">
            <v>failed</v>
          </cell>
          <cell r="P2426" t="str">
            <v>food trucks</v>
          </cell>
        </row>
        <row r="2427">
          <cell r="D2427">
            <v>3500</v>
          </cell>
          <cell r="F2427" t="str">
            <v>failed</v>
          </cell>
          <cell r="P2427" t="str">
            <v>food trucks</v>
          </cell>
        </row>
        <row r="2428">
          <cell r="D2428">
            <v>20000</v>
          </cell>
          <cell r="F2428" t="str">
            <v>failed</v>
          </cell>
          <cell r="P2428" t="str">
            <v>food trucks</v>
          </cell>
        </row>
        <row r="2429">
          <cell r="D2429">
            <v>50000</v>
          </cell>
          <cell r="F2429" t="str">
            <v>failed</v>
          </cell>
          <cell r="P2429" t="str">
            <v>food trucks</v>
          </cell>
        </row>
        <row r="2430">
          <cell r="D2430">
            <v>35000</v>
          </cell>
          <cell r="F2430" t="str">
            <v>failed</v>
          </cell>
          <cell r="P2430" t="str">
            <v>food trucks</v>
          </cell>
        </row>
        <row r="2431">
          <cell r="D2431">
            <v>140000</v>
          </cell>
          <cell r="F2431" t="str">
            <v>failed</v>
          </cell>
          <cell r="P2431" t="str">
            <v>food trucks</v>
          </cell>
        </row>
        <row r="2432">
          <cell r="D2432">
            <v>3000</v>
          </cell>
          <cell r="F2432" t="str">
            <v>failed</v>
          </cell>
          <cell r="P2432" t="str">
            <v>food trucks</v>
          </cell>
        </row>
        <row r="2433">
          <cell r="D2433">
            <v>100000</v>
          </cell>
          <cell r="F2433" t="str">
            <v>failed</v>
          </cell>
          <cell r="P2433" t="str">
            <v>food trucks</v>
          </cell>
        </row>
        <row r="2434">
          <cell r="D2434">
            <v>14000</v>
          </cell>
          <cell r="F2434" t="str">
            <v>failed</v>
          </cell>
          <cell r="P2434" t="str">
            <v>food trucks</v>
          </cell>
        </row>
        <row r="2435">
          <cell r="D2435">
            <v>10000</v>
          </cell>
          <cell r="F2435" t="str">
            <v>failed</v>
          </cell>
          <cell r="P2435" t="str">
            <v>food trucks</v>
          </cell>
        </row>
        <row r="2436">
          <cell r="D2436">
            <v>20000</v>
          </cell>
          <cell r="F2436" t="str">
            <v>failed</v>
          </cell>
          <cell r="P2436" t="str">
            <v>food trucks</v>
          </cell>
        </row>
        <row r="2437">
          <cell r="D2437">
            <v>250000</v>
          </cell>
          <cell r="F2437" t="str">
            <v>failed</v>
          </cell>
          <cell r="P2437" t="str">
            <v>food trucks</v>
          </cell>
        </row>
        <row r="2438">
          <cell r="D2438">
            <v>117000</v>
          </cell>
          <cell r="F2438" t="str">
            <v>failed</v>
          </cell>
          <cell r="P2438" t="str">
            <v>food trucks</v>
          </cell>
        </row>
        <row r="2439">
          <cell r="D2439">
            <v>8000</v>
          </cell>
          <cell r="F2439" t="str">
            <v>failed</v>
          </cell>
          <cell r="P2439" t="str">
            <v>food trucks</v>
          </cell>
        </row>
        <row r="2440">
          <cell r="D2440">
            <v>15000</v>
          </cell>
          <cell r="F2440" t="str">
            <v>failed</v>
          </cell>
          <cell r="P2440" t="str">
            <v>food trucks</v>
          </cell>
        </row>
        <row r="2441">
          <cell r="D2441">
            <v>10000</v>
          </cell>
          <cell r="F2441" t="str">
            <v>failed</v>
          </cell>
          <cell r="P2441" t="str">
            <v>food trucks</v>
          </cell>
        </row>
        <row r="2442">
          <cell r="D2442">
            <v>5000</v>
          </cell>
          <cell r="F2442" t="str">
            <v>failed</v>
          </cell>
          <cell r="P2442" t="str">
            <v>food trucks</v>
          </cell>
        </row>
        <row r="2443">
          <cell r="D2443">
            <v>7500</v>
          </cell>
          <cell r="F2443" t="str">
            <v>successful</v>
          </cell>
          <cell r="P2443" t="str">
            <v>small batch</v>
          </cell>
        </row>
        <row r="2444">
          <cell r="D2444">
            <v>24000</v>
          </cell>
          <cell r="F2444" t="str">
            <v>successful</v>
          </cell>
          <cell r="P2444" t="str">
            <v>small batch</v>
          </cell>
        </row>
        <row r="2445">
          <cell r="D2445">
            <v>20000</v>
          </cell>
          <cell r="F2445" t="str">
            <v>successful</v>
          </cell>
          <cell r="P2445" t="str">
            <v>small batch</v>
          </cell>
        </row>
        <row r="2446">
          <cell r="D2446">
            <v>3000</v>
          </cell>
          <cell r="F2446" t="str">
            <v>successful</v>
          </cell>
          <cell r="P2446" t="str">
            <v>small batch</v>
          </cell>
        </row>
        <row r="2447">
          <cell r="D2447">
            <v>5000</v>
          </cell>
          <cell r="F2447" t="str">
            <v>successful</v>
          </cell>
          <cell r="P2447" t="str">
            <v>small batch</v>
          </cell>
        </row>
        <row r="2448">
          <cell r="D2448">
            <v>5000</v>
          </cell>
          <cell r="F2448" t="str">
            <v>successful</v>
          </cell>
          <cell r="P2448" t="str">
            <v>small batch</v>
          </cell>
        </row>
        <row r="2449">
          <cell r="D2449">
            <v>2500</v>
          </cell>
          <cell r="F2449" t="str">
            <v>successful</v>
          </cell>
          <cell r="P2449" t="str">
            <v>small batch</v>
          </cell>
        </row>
        <row r="2450">
          <cell r="D2450">
            <v>400</v>
          </cell>
          <cell r="F2450" t="str">
            <v>successful</v>
          </cell>
          <cell r="P2450" t="str">
            <v>small batch</v>
          </cell>
        </row>
        <row r="2451">
          <cell r="D2451">
            <v>10000</v>
          </cell>
          <cell r="F2451" t="str">
            <v>successful</v>
          </cell>
          <cell r="P2451" t="str">
            <v>small batch</v>
          </cell>
        </row>
        <row r="2452">
          <cell r="D2452">
            <v>15000</v>
          </cell>
          <cell r="F2452" t="str">
            <v>successful</v>
          </cell>
          <cell r="P2452" t="str">
            <v>small batch</v>
          </cell>
        </row>
        <row r="2453">
          <cell r="D2453">
            <v>10000</v>
          </cell>
          <cell r="F2453" t="str">
            <v>successful</v>
          </cell>
          <cell r="P2453" t="str">
            <v>small batch</v>
          </cell>
        </row>
        <row r="2454">
          <cell r="D2454">
            <v>600</v>
          </cell>
          <cell r="F2454" t="str">
            <v>successful</v>
          </cell>
          <cell r="P2454" t="str">
            <v>small batch</v>
          </cell>
        </row>
        <row r="2455">
          <cell r="D2455">
            <v>3000</v>
          </cell>
          <cell r="F2455" t="str">
            <v>successful</v>
          </cell>
          <cell r="P2455" t="str">
            <v>small batch</v>
          </cell>
        </row>
        <row r="2456">
          <cell r="D2456">
            <v>35000</v>
          </cell>
          <cell r="F2456" t="str">
            <v>successful</v>
          </cell>
          <cell r="P2456" t="str">
            <v>small batch</v>
          </cell>
        </row>
        <row r="2457">
          <cell r="D2457">
            <v>300</v>
          </cell>
          <cell r="F2457" t="str">
            <v>successful</v>
          </cell>
          <cell r="P2457" t="str">
            <v>small batch</v>
          </cell>
        </row>
        <row r="2458">
          <cell r="D2458">
            <v>1500</v>
          </cell>
          <cell r="F2458" t="str">
            <v>successful</v>
          </cell>
          <cell r="P2458" t="str">
            <v>small batch</v>
          </cell>
        </row>
        <row r="2459">
          <cell r="D2459">
            <v>23000</v>
          </cell>
          <cell r="F2459" t="str">
            <v>successful</v>
          </cell>
          <cell r="P2459" t="str">
            <v>small batch</v>
          </cell>
        </row>
        <row r="2460">
          <cell r="D2460">
            <v>5000</v>
          </cell>
          <cell r="F2460" t="str">
            <v>successful</v>
          </cell>
          <cell r="P2460" t="str">
            <v>small batch</v>
          </cell>
        </row>
        <row r="2461">
          <cell r="D2461">
            <v>30000</v>
          </cell>
          <cell r="F2461" t="str">
            <v>successful</v>
          </cell>
          <cell r="P2461" t="str">
            <v>small batch</v>
          </cell>
        </row>
        <row r="2462">
          <cell r="D2462">
            <v>8500</v>
          </cell>
          <cell r="F2462" t="str">
            <v>successful</v>
          </cell>
          <cell r="P2462" t="str">
            <v>small batch</v>
          </cell>
        </row>
        <row r="2463">
          <cell r="D2463">
            <v>7500</v>
          </cell>
          <cell r="F2463" t="str">
            <v>successful</v>
          </cell>
          <cell r="P2463" t="str">
            <v>indie rock</v>
          </cell>
        </row>
        <row r="2464">
          <cell r="D2464">
            <v>3000</v>
          </cell>
          <cell r="F2464" t="str">
            <v>successful</v>
          </cell>
          <cell r="P2464" t="str">
            <v>indie rock</v>
          </cell>
        </row>
        <row r="2465">
          <cell r="D2465">
            <v>2000</v>
          </cell>
          <cell r="F2465" t="str">
            <v>successful</v>
          </cell>
          <cell r="P2465" t="str">
            <v>indie rock</v>
          </cell>
        </row>
        <row r="2466">
          <cell r="D2466">
            <v>2000</v>
          </cell>
          <cell r="F2466" t="str">
            <v>successful</v>
          </cell>
          <cell r="P2466" t="str">
            <v>indie rock</v>
          </cell>
        </row>
        <row r="2467">
          <cell r="D2467">
            <v>700</v>
          </cell>
          <cell r="F2467" t="str">
            <v>successful</v>
          </cell>
          <cell r="P2467" t="str">
            <v>indie rock</v>
          </cell>
        </row>
        <row r="2468">
          <cell r="D2468">
            <v>2500</v>
          </cell>
          <cell r="F2468" t="str">
            <v>successful</v>
          </cell>
          <cell r="P2468" t="str">
            <v>indie rock</v>
          </cell>
        </row>
        <row r="2469">
          <cell r="D2469">
            <v>1000</v>
          </cell>
          <cell r="F2469" t="str">
            <v>successful</v>
          </cell>
          <cell r="P2469" t="str">
            <v>indie rock</v>
          </cell>
        </row>
        <row r="2470">
          <cell r="D2470">
            <v>2000</v>
          </cell>
          <cell r="F2470" t="str">
            <v>successful</v>
          </cell>
          <cell r="P2470" t="str">
            <v>indie rock</v>
          </cell>
        </row>
        <row r="2471">
          <cell r="D2471">
            <v>1200</v>
          </cell>
          <cell r="F2471" t="str">
            <v>successful</v>
          </cell>
          <cell r="P2471" t="str">
            <v>indie rock</v>
          </cell>
        </row>
        <row r="2472">
          <cell r="D2472">
            <v>1000</v>
          </cell>
          <cell r="F2472" t="str">
            <v>successful</v>
          </cell>
          <cell r="P2472" t="str">
            <v>indie rock</v>
          </cell>
        </row>
        <row r="2473">
          <cell r="D2473">
            <v>500</v>
          </cell>
          <cell r="F2473" t="str">
            <v>successful</v>
          </cell>
          <cell r="P2473" t="str">
            <v>indie rock</v>
          </cell>
        </row>
        <row r="2474">
          <cell r="D2474">
            <v>7500</v>
          </cell>
          <cell r="F2474" t="str">
            <v>successful</v>
          </cell>
          <cell r="P2474" t="str">
            <v>indie rock</v>
          </cell>
        </row>
        <row r="2475">
          <cell r="D2475">
            <v>2000</v>
          </cell>
          <cell r="F2475" t="str">
            <v>successful</v>
          </cell>
          <cell r="P2475" t="str">
            <v>indie rock</v>
          </cell>
        </row>
        <row r="2476">
          <cell r="D2476">
            <v>5000</v>
          </cell>
          <cell r="F2476" t="str">
            <v>successful</v>
          </cell>
          <cell r="P2476" t="str">
            <v>indie rock</v>
          </cell>
        </row>
        <row r="2477">
          <cell r="D2477">
            <v>2500</v>
          </cell>
          <cell r="F2477" t="str">
            <v>successful</v>
          </cell>
          <cell r="P2477" t="str">
            <v>indie rock</v>
          </cell>
        </row>
        <row r="2478">
          <cell r="D2478">
            <v>3200</v>
          </cell>
          <cell r="F2478" t="str">
            <v>successful</v>
          </cell>
          <cell r="P2478" t="str">
            <v>indie rock</v>
          </cell>
        </row>
        <row r="2479">
          <cell r="D2479">
            <v>750</v>
          </cell>
          <cell r="F2479" t="str">
            <v>successful</v>
          </cell>
          <cell r="P2479" t="str">
            <v>indie rock</v>
          </cell>
        </row>
        <row r="2480">
          <cell r="D2480">
            <v>8000</v>
          </cell>
          <cell r="F2480" t="str">
            <v>successful</v>
          </cell>
          <cell r="P2480" t="str">
            <v>indie rock</v>
          </cell>
        </row>
        <row r="2481">
          <cell r="D2481">
            <v>300</v>
          </cell>
          <cell r="F2481" t="str">
            <v>successful</v>
          </cell>
          <cell r="P2481" t="str">
            <v>indie rock</v>
          </cell>
        </row>
        <row r="2482">
          <cell r="D2482">
            <v>2000</v>
          </cell>
          <cell r="F2482" t="str">
            <v>successful</v>
          </cell>
          <cell r="P2482" t="str">
            <v>indie rock</v>
          </cell>
        </row>
        <row r="2483">
          <cell r="D2483">
            <v>4000</v>
          </cell>
          <cell r="F2483" t="str">
            <v>successful</v>
          </cell>
          <cell r="P2483" t="str">
            <v>indie rock</v>
          </cell>
        </row>
        <row r="2484">
          <cell r="D2484">
            <v>1000</v>
          </cell>
          <cell r="F2484" t="str">
            <v>successful</v>
          </cell>
          <cell r="P2484" t="str">
            <v>indie rock</v>
          </cell>
        </row>
        <row r="2485">
          <cell r="D2485">
            <v>1100</v>
          </cell>
          <cell r="F2485" t="str">
            <v>successful</v>
          </cell>
          <cell r="P2485" t="str">
            <v>indie rock</v>
          </cell>
        </row>
        <row r="2486">
          <cell r="D2486">
            <v>3500</v>
          </cell>
          <cell r="F2486" t="str">
            <v>successful</v>
          </cell>
          <cell r="P2486" t="str">
            <v>indie rock</v>
          </cell>
        </row>
        <row r="2487">
          <cell r="D2487">
            <v>2000</v>
          </cell>
          <cell r="F2487" t="str">
            <v>successful</v>
          </cell>
          <cell r="P2487" t="str">
            <v>indie rock</v>
          </cell>
        </row>
        <row r="2488">
          <cell r="D2488">
            <v>300</v>
          </cell>
          <cell r="F2488" t="str">
            <v>successful</v>
          </cell>
          <cell r="P2488" t="str">
            <v>indie rock</v>
          </cell>
        </row>
        <row r="2489">
          <cell r="D2489">
            <v>1500</v>
          </cell>
          <cell r="F2489" t="str">
            <v>successful</v>
          </cell>
          <cell r="P2489" t="str">
            <v>indie rock</v>
          </cell>
        </row>
        <row r="2490">
          <cell r="D2490">
            <v>3000</v>
          </cell>
          <cell r="F2490" t="str">
            <v>successful</v>
          </cell>
          <cell r="P2490" t="str">
            <v>indie rock</v>
          </cell>
        </row>
        <row r="2491">
          <cell r="D2491">
            <v>3500</v>
          </cell>
          <cell r="F2491" t="str">
            <v>successful</v>
          </cell>
          <cell r="P2491" t="str">
            <v>indie rock</v>
          </cell>
        </row>
        <row r="2492">
          <cell r="D2492">
            <v>500</v>
          </cell>
          <cell r="F2492" t="str">
            <v>successful</v>
          </cell>
          <cell r="P2492" t="str">
            <v>indie rock</v>
          </cell>
        </row>
        <row r="2493">
          <cell r="D2493">
            <v>500</v>
          </cell>
          <cell r="F2493" t="str">
            <v>successful</v>
          </cell>
          <cell r="P2493" t="str">
            <v>indie rock</v>
          </cell>
        </row>
        <row r="2494">
          <cell r="D2494">
            <v>600</v>
          </cell>
          <cell r="F2494" t="str">
            <v>successful</v>
          </cell>
          <cell r="P2494" t="str">
            <v>indie rock</v>
          </cell>
        </row>
        <row r="2495">
          <cell r="D2495">
            <v>20000</v>
          </cell>
          <cell r="F2495" t="str">
            <v>successful</v>
          </cell>
          <cell r="P2495" t="str">
            <v>indie rock</v>
          </cell>
        </row>
        <row r="2496">
          <cell r="D2496">
            <v>1500</v>
          </cell>
          <cell r="F2496" t="str">
            <v>successful</v>
          </cell>
          <cell r="P2496" t="str">
            <v>indie rock</v>
          </cell>
        </row>
        <row r="2497">
          <cell r="D2497">
            <v>1500</v>
          </cell>
          <cell r="F2497" t="str">
            <v>successful</v>
          </cell>
          <cell r="P2497" t="str">
            <v>indie rock</v>
          </cell>
        </row>
        <row r="2498">
          <cell r="D2498">
            <v>6000</v>
          </cell>
          <cell r="F2498" t="str">
            <v>successful</v>
          </cell>
          <cell r="P2498" t="str">
            <v>indie rock</v>
          </cell>
        </row>
        <row r="2499">
          <cell r="D2499">
            <v>4000</v>
          </cell>
          <cell r="F2499" t="str">
            <v>successful</v>
          </cell>
          <cell r="P2499" t="str">
            <v>indie rock</v>
          </cell>
        </row>
        <row r="2500">
          <cell r="D2500">
            <v>1000</v>
          </cell>
          <cell r="F2500" t="str">
            <v>successful</v>
          </cell>
          <cell r="P2500" t="str">
            <v>indie rock</v>
          </cell>
        </row>
        <row r="2501">
          <cell r="D2501">
            <v>4000</v>
          </cell>
          <cell r="F2501" t="str">
            <v>successful</v>
          </cell>
          <cell r="P2501" t="str">
            <v>indie rock</v>
          </cell>
        </row>
        <row r="2502">
          <cell r="D2502">
            <v>600</v>
          </cell>
          <cell r="F2502" t="str">
            <v>successful</v>
          </cell>
          <cell r="P2502" t="str">
            <v>indie rock</v>
          </cell>
        </row>
        <row r="2503">
          <cell r="D2503">
            <v>11000</v>
          </cell>
          <cell r="F2503" t="str">
            <v>failed</v>
          </cell>
          <cell r="P2503" t="str">
            <v>restaurants</v>
          </cell>
        </row>
        <row r="2504">
          <cell r="D2504">
            <v>110000</v>
          </cell>
          <cell r="F2504" t="str">
            <v>failed</v>
          </cell>
          <cell r="P2504" t="str">
            <v>restaurants</v>
          </cell>
        </row>
        <row r="2505">
          <cell r="D2505">
            <v>10000</v>
          </cell>
          <cell r="F2505" t="str">
            <v>failed</v>
          </cell>
          <cell r="P2505" t="str">
            <v>restaurants</v>
          </cell>
        </row>
        <row r="2506">
          <cell r="D2506">
            <v>35000</v>
          </cell>
          <cell r="F2506" t="str">
            <v>failed</v>
          </cell>
          <cell r="P2506" t="str">
            <v>restaurants</v>
          </cell>
        </row>
        <row r="2507">
          <cell r="D2507">
            <v>7000</v>
          </cell>
          <cell r="F2507" t="str">
            <v>failed</v>
          </cell>
          <cell r="P2507" t="str">
            <v>restaurants</v>
          </cell>
        </row>
        <row r="2508">
          <cell r="D2508">
            <v>5000</v>
          </cell>
          <cell r="F2508" t="str">
            <v>failed</v>
          </cell>
          <cell r="P2508" t="str">
            <v>restaurants</v>
          </cell>
        </row>
        <row r="2509">
          <cell r="D2509">
            <v>42850</v>
          </cell>
          <cell r="F2509" t="str">
            <v>failed</v>
          </cell>
          <cell r="P2509" t="str">
            <v>restaurants</v>
          </cell>
        </row>
        <row r="2510">
          <cell r="D2510">
            <v>20000</v>
          </cell>
          <cell r="F2510" t="str">
            <v>failed</v>
          </cell>
          <cell r="P2510" t="str">
            <v>restaurants</v>
          </cell>
        </row>
        <row r="2511">
          <cell r="D2511">
            <v>95000</v>
          </cell>
          <cell r="F2511" t="str">
            <v>failed</v>
          </cell>
          <cell r="P2511" t="str">
            <v>restaurants</v>
          </cell>
        </row>
        <row r="2512">
          <cell r="D2512">
            <v>50000</v>
          </cell>
          <cell r="F2512" t="str">
            <v>failed</v>
          </cell>
          <cell r="P2512" t="str">
            <v>restaurants</v>
          </cell>
        </row>
        <row r="2513">
          <cell r="D2513">
            <v>100000</v>
          </cell>
          <cell r="F2513" t="str">
            <v>failed</v>
          </cell>
          <cell r="P2513" t="str">
            <v>restaurants</v>
          </cell>
        </row>
        <row r="2514">
          <cell r="D2514">
            <v>1150</v>
          </cell>
          <cell r="F2514" t="str">
            <v>failed</v>
          </cell>
          <cell r="P2514" t="str">
            <v>restaurants</v>
          </cell>
        </row>
        <row r="2515">
          <cell r="D2515">
            <v>180000</v>
          </cell>
          <cell r="F2515" t="str">
            <v>failed</v>
          </cell>
          <cell r="P2515" t="str">
            <v>restaurants</v>
          </cell>
        </row>
        <row r="2516">
          <cell r="D2516">
            <v>12000</v>
          </cell>
          <cell r="F2516" t="str">
            <v>failed</v>
          </cell>
          <cell r="P2516" t="str">
            <v>restaurants</v>
          </cell>
        </row>
        <row r="2517">
          <cell r="D2517">
            <v>5000</v>
          </cell>
          <cell r="F2517" t="str">
            <v>failed</v>
          </cell>
          <cell r="P2517" t="str">
            <v>restaurants</v>
          </cell>
        </row>
        <row r="2518">
          <cell r="D2518">
            <v>22000</v>
          </cell>
          <cell r="F2518" t="str">
            <v>failed</v>
          </cell>
          <cell r="P2518" t="str">
            <v>restaurants</v>
          </cell>
        </row>
        <row r="2519">
          <cell r="D2519">
            <v>18000</v>
          </cell>
          <cell r="F2519" t="str">
            <v>failed</v>
          </cell>
          <cell r="P2519" t="str">
            <v>restaurants</v>
          </cell>
        </row>
        <row r="2520">
          <cell r="D2520">
            <v>5000</v>
          </cell>
          <cell r="F2520" t="str">
            <v>failed</v>
          </cell>
          <cell r="P2520" t="str">
            <v>restaurants</v>
          </cell>
        </row>
        <row r="2521">
          <cell r="D2521">
            <v>150000</v>
          </cell>
          <cell r="F2521" t="str">
            <v>failed</v>
          </cell>
          <cell r="P2521" t="str">
            <v>restaurants</v>
          </cell>
        </row>
        <row r="2522">
          <cell r="D2522">
            <v>100000</v>
          </cell>
          <cell r="F2522" t="str">
            <v>failed</v>
          </cell>
          <cell r="P2522" t="str">
            <v>restaurants</v>
          </cell>
        </row>
        <row r="2523">
          <cell r="D2523">
            <v>12500</v>
          </cell>
          <cell r="F2523" t="str">
            <v>successful</v>
          </cell>
          <cell r="P2523" t="str">
            <v>classical music</v>
          </cell>
        </row>
        <row r="2524">
          <cell r="D2524">
            <v>5000</v>
          </cell>
          <cell r="F2524" t="str">
            <v>successful</v>
          </cell>
          <cell r="P2524" t="str">
            <v>classical music</v>
          </cell>
        </row>
        <row r="2525">
          <cell r="D2525">
            <v>900</v>
          </cell>
          <cell r="F2525" t="str">
            <v>successful</v>
          </cell>
          <cell r="P2525" t="str">
            <v>classical music</v>
          </cell>
        </row>
        <row r="2526">
          <cell r="D2526">
            <v>7500</v>
          </cell>
          <cell r="F2526" t="str">
            <v>successful</v>
          </cell>
          <cell r="P2526" t="str">
            <v>classical music</v>
          </cell>
        </row>
        <row r="2527">
          <cell r="D2527">
            <v>8000</v>
          </cell>
          <cell r="F2527" t="str">
            <v>successful</v>
          </cell>
          <cell r="P2527" t="str">
            <v>classical music</v>
          </cell>
        </row>
        <row r="2528">
          <cell r="D2528">
            <v>4000</v>
          </cell>
          <cell r="F2528" t="str">
            <v>successful</v>
          </cell>
          <cell r="P2528" t="str">
            <v>classical music</v>
          </cell>
        </row>
        <row r="2529">
          <cell r="D2529">
            <v>4000</v>
          </cell>
          <cell r="F2529" t="str">
            <v>successful</v>
          </cell>
          <cell r="P2529" t="str">
            <v>classical music</v>
          </cell>
        </row>
        <row r="2530">
          <cell r="D2530">
            <v>4000</v>
          </cell>
          <cell r="F2530" t="str">
            <v>successful</v>
          </cell>
          <cell r="P2530" t="str">
            <v>classical music</v>
          </cell>
        </row>
        <row r="2531">
          <cell r="D2531">
            <v>6000</v>
          </cell>
          <cell r="F2531" t="str">
            <v>successful</v>
          </cell>
          <cell r="P2531" t="str">
            <v>classical music</v>
          </cell>
        </row>
        <row r="2532">
          <cell r="D2532">
            <v>6500</v>
          </cell>
          <cell r="F2532" t="str">
            <v>successful</v>
          </cell>
          <cell r="P2532" t="str">
            <v>classical music</v>
          </cell>
        </row>
        <row r="2533">
          <cell r="D2533">
            <v>4500</v>
          </cell>
          <cell r="F2533" t="str">
            <v>successful</v>
          </cell>
          <cell r="P2533" t="str">
            <v>classical music</v>
          </cell>
        </row>
        <row r="2534">
          <cell r="D2534">
            <v>4000</v>
          </cell>
          <cell r="F2534" t="str">
            <v>successful</v>
          </cell>
          <cell r="P2534" t="str">
            <v>classical music</v>
          </cell>
        </row>
        <row r="2535">
          <cell r="D2535">
            <v>7500</v>
          </cell>
          <cell r="F2535" t="str">
            <v>successful</v>
          </cell>
          <cell r="P2535" t="str">
            <v>classical music</v>
          </cell>
        </row>
        <row r="2536">
          <cell r="D2536">
            <v>2000</v>
          </cell>
          <cell r="F2536" t="str">
            <v>successful</v>
          </cell>
          <cell r="P2536" t="str">
            <v>classical music</v>
          </cell>
        </row>
        <row r="2537">
          <cell r="D2537">
            <v>20000</v>
          </cell>
          <cell r="F2537" t="str">
            <v>successful</v>
          </cell>
          <cell r="P2537" t="str">
            <v>classical music</v>
          </cell>
        </row>
        <row r="2538">
          <cell r="D2538">
            <v>25</v>
          </cell>
          <cell r="F2538" t="str">
            <v>successful</v>
          </cell>
          <cell r="P2538" t="str">
            <v>classical music</v>
          </cell>
        </row>
        <row r="2539">
          <cell r="D2539">
            <v>1000</v>
          </cell>
          <cell r="F2539" t="str">
            <v>successful</v>
          </cell>
          <cell r="P2539" t="str">
            <v>classical music</v>
          </cell>
        </row>
        <row r="2540">
          <cell r="D2540">
            <v>18000</v>
          </cell>
          <cell r="F2540" t="str">
            <v>successful</v>
          </cell>
          <cell r="P2540" t="str">
            <v>classical music</v>
          </cell>
        </row>
        <row r="2541">
          <cell r="D2541">
            <v>10000</v>
          </cell>
          <cell r="F2541" t="str">
            <v>successful</v>
          </cell>
          <cell r="P2541" t="str">
            <v>classical music</v>
          </cell>
        </row>
        <row r="2542">
          <cell r="D2542">
            <v>2500</v>
          </cell>
          <cell r="F2542" t="str">
            <v>successful</v>
          </cell>
          <cell r="P2542" t="str">
            <v>classical music</v>
          </cell>
        </row>
        <row r="2543">
          <cell r="D2543">
            <v>3500</v>
          </cell>
          <cell r="F2543" t="str">
            <v>successful</v>
          </cell>
          <cell r="P2543" t="str">
            <v>classical music</v>
          </cell>
        </row>
        <row r="2544">
          <cell r="D2544">
            <v>700</v>
          </cell>
          <cell r="F2544" t="str">
            <v>successful</v>
          </cell>
          <cell r="P2544" t="str">
            <v>classical music</v>
          </cell>
        </row>
        <row r="2545">
          <cell r="D2545">
            <v>250</v>
          </cell>
          <cell r="F2545" t="str">
            <v>successful</v>
          </cell>
          <cell r="P2545" t="str">
            <v>classical music</v>
          </cell>
        </row>
        <row r="2546">
          <cell r="D2546">
            <v>5000</v>
          </cell>
          <cell r="F2546" t="str">
            <v>successful</v>
          </cell>
          <cell r="P2546" t="str">
            <v>classical music</v>
          </cell>
        </row>
        <row r="2547">
          <cell r="D2547">
            <v>2000</v>
          </cell>
          <cell r="F2547" t="str">
            <v>successful</v>
          </cell>
          <cell r="P2547" t="str">
            <v>classical music</v>
          </cell>
        </row>
        <row r="2548">
          <cell r="D2548">
            <v>3500</v>
          </cell>
          <cell r="F2548" t="str">
            <v>successful</v>
          </cell>
          <cell r="P2548" t="str">
            <v>classical music</v>
          </cell>
        </row>
        <row r="2549">
          <cell r="D2549">
            <v>5500</v>
          </cell>
          <cell r="F2549" t="str">
            <v>successful</v>
          </cell>
          <cell r="P2549" t="str">
            <v>classical music</v>
          </cell>
        </row>
        <row r="2550">
          <cell r="D2550">
            <v>6000</v>
          </cell>
          <cell r="F2550" t="str">
            <v>successful</v>
          </cell>
          <cell r="P2550" t="str">
            <v>classical music</v>
          </cell>
        </row>
        <row r="2551">
          <cell r="D2551">
            <v>1570</v>
          </cell>
          <cell r="F2551" t="str">
            <v>successful</v>
          </cell>
          <cell r="P2551" t="str">
            <v>classical music</v>
          </cell>
        </row>
        <row r="2552">
          <cell r="D2552">
            <v>6500</v>
          </cell>
          <cell r="F2552" t="str">
            <v>successful</v>
          </cell>
          <cell r="P2552" t="str">
            <v>classical music</v>
          </cell>
        </row>
        <row r="2553">
          <cell r="D2553">
            <v>3675</v>
          </cell>
          <cell r="F2553" t="str">
            <v>successful</v>
          </cell>
          <cell r="P2553" t="str">
            <v>classical music</v>
          </cell>
        </row>
        <row r="2554">
          <cell r="D2554">
            <v>3000</v>
          </cell>
          <cell r="F2554" t="str">
            <v>successful</v>
          </cell>
          <cell r="P2554" t="str">
            <v>classical music</v>
          </cell>
        </row>
        <row r="2555">
          <cell r="D2555">
            <v>1500</v>
          </cell>
          <cell r="F2555" t="str">
            <v>successful</v>
          </cell>
          <cell r="P2555" t="str">
            <v>classical music</v>
          </cell>
        </row>
        <row r="2556">
          <cell r="D2556">
            <v>3000</v>
          </cell>
          <cell r="F2556" t="str">
            <v>successful</v>
          </cell>
          <cell r="P2556" t="str">
            <v>classical music</v>
          </cell>
        </row>
        <row r="2557">
          <cell r="D2557">
            <v>2000</v>
          </cell>
          <cell r="F2557" t="str">
            <v>successful</v>
          </cell>
          <cell r="P2557" t="str">
            <v>classical music</v>
          </cell>
        </row>
        <row r="2558">
          <cell r="D2558">
            <v>745</v>
          </cell>
          <cell r="F2558" t="str">
            <v>successful</v>
          </cell>
          <cell r="P2558" t="str">
            <v>classical music</v>
          </cell>
        </row>
        <row r="2559">
          <cell r="D2559">
            <v>900</v>
          </cell>
          <cell r="F2559" t="str">
            <v>successful</v>
          </cell>
          <cell r="P2559" t="str">
            <v>classical music</v>
          </cell>
        </row>
        <row r="2560">
          <cell r="D2560">
            <v>1250</v>
          </cell>
          <cell r="F2560" t="str">
            <v>successful</v>
          </cell>
          <cell r="P2560" t="str">
            <v>classical music</v>
          </cell>
        </row>
        <row r="2561">
          <cell r="D2561">
            <v>800</v>
          </cell>
          <cell r="F2561" t="str">
            <v>successful</v>
          </cell>
          <cell r="P2561" t="str">
            <v>classical music</v>
          </cell>
        </row>
        <row r="2562">
          <cell r="D2562">
            <v>3000</v>
          </cell>
          <cell r="F2562" t="str">
            <v>successful</v>
          </cell>
          <cell r="P2562" t="str">
            <v>classical music</v>
          </cell>
        </row>
        <row r="2563">
          <cell r="D2563">
            <v>100000</v>
          </cell>
          <cell r="F2563" t="str">
            <v>canceled</v>
          </cell>
          <cell r="P2563" t="str">
            <v>food trucks</v>
          </cell>
        </row>
        <row r="2564">
          <cell r="D2564">
            <v>10000</v>
          </cell>
          <cell r="F2564" t="str">
            <v>canceled</v>
          </cell>
          <cell r="P2564" t="str">
            <v>food trucks</v>
          </cell>
        </row>
        <row r="2565">
          <cell r="D2565">
            <v>20000</v>
          </cell>
          <cell r="F2565" t="str">
            <v>canceled</v>
          </cell>
          <cell r="P2565" t="str">
            <v>food trucks</v>
          </cell>
        </row>
        <row r="2566">
          <cell r="D2566">
            <v>40000</v>
          </cell>
          <cell r="F2566" t="str">
            <v>canceled</v>
          </cell>
          <cell r="P2566" t="str">
            <v>food trucks</v>
          </cell>
        </row>
        <row r="2567">
          <cell r="D2567">
            <v>10000</v>
          </cell>
          <cell r="F2567" t="str">
            <v>canceled</v>
          </cell>
          <cell r="P2567" t="str">
            <v>food trucks</v>
          </cell>
        </row>
        <row r="2568">
          <cell r="D2568">
            <v>35000</v>
          </cell>
          <cell r="F2568" t="str">
            <v>canceled</v>
          </cell>
          <cell r="P2568" t="str">
            <v>food trucks</v>
          </cell>
        </row>
        <row r="2569">
          <cell r="D2569">
            <v>45000</v>
          </cell>
          <cell r="F2569" t="str">
            <v>canceled</v>
          </cell>
          <cell r="P2569" t="str">
            <v>food trucks</v>
          </cell>
        </row>
        <row r="2570">
          <cell r="D2570">
            <v>10000</v>
          </cell>
          <cell r="F2570" t="str">
            <v>canceled</v>
          </cell>
          <cell r="P2570" t="str">
            <v>food trucks</v>
          </cell>
        </row>
        <row r="2571">
          <cell r="D2571">
            <v>6500</v>
          </cell>
          <cell r="F2571" t="str">
            <v>canceled</v>
          </cell>
          <cell r="P2571" t="str">
            <v>food trucks</v>
          </cell>
        </row>
        <row r="2572">
          <cell r="D2572">
            <v>7000</v>
          </cell>
          <cell r="F2572" t="str">
            <v>canceled</v>
          </cell>
          <cell r="P2572" t="str">
            <v>food trucks</v>
          </cell>
        </row>
        <row r="2573">
          <cell r="D2573">
            <v>100000</v>
          </cell>
          <cell r="F2573" t="str">
            <v>canceled</v>
          </cell>
          <cell r="P2573" t="str">
            <v>food trucks</v>
          </cell>
        </row>
        <row r="2574">
          <cell r="D2574">
            <v>30000</v>
          </cell>
          <cell r="F2574" t="str">
            <v>canceled</v>
          </cell>
          <cell r="P2574" t="str">
            <v>food trucks</v>
          </cell>
        </row>
        <row r="2575">
          <cell r="D2575">
            <v>8000</v>
          </cell>
          <cell r="F2575" t="str">
            <v>canceled</v>
          </cell>
          <cell r="P2575" t="str">
            <v>food trucks</v>
          </cell>
        </row>
        <row r="2576">
          <cell r="D2576">
            <v>10000</v>
          </cell>
          <cell r="F2576" t="str">
            <v>canceled</v>
          </cell>
          <cell r="P2576" t="str">
            <v>food trucks</v>
          </cell>
        </row>
        <row r="2577">
          <cell r="D2577">
            <v>85000</v>
          </cell>
          <cell r="F2577" t="str">
            <v>canceled</v>
          </cell>
          <cell r="P2577" t="str">
            <v>food trucks</v>
          </cell>
        </row>
        <row r="2578">
          <cell r="D2578">
            <v>10000</v>
          </cell>
          <cell r="F2578" t="str">
            <v>canceled</v>
          </cell>
          <cell r="P2578" t="str">
            <v>food trucks</v>
          </cell>
        </row>
        <row r="2579">
          <cell r="D2579">
            <v>15000</v>
          </cell>
          <cell r="F2579" t="str">
            <v>canceled</v>
          </cell>
          <cell r="P2579" t="str">
            <v>food trucks</v>
          </cell>
        </row>
        <row r="2580">
          <cell r="D2580">
            <v>6000</v>
          </cell>
          <cell r="F2580" t="str">
            <v>canceled</v>
          </cell>
          <cell r="P2580" t="str">
            <v>food trucks</v>
          </cell>
        </row>
        <row r="2581">
          <cell r="D2581">
            <v>200000</v>
          </cell>
          <cell r="F2581" t="str">
            <v>canceled</v>
          </cell>
          <cell r="P2581" t="str">
            <v>food trucks</v>
          </cell>
        </row>
        <row r="2582">
          <cell r="D2582">
            <v>8500</v>
          </cell>
          <cell r="F2582" t="str">
            <v>canceled</v>
          </cell>
          <cell r="P2582" t="str">
            <v>food trucks</v>
          </cell>
        </row>
        <row r="2583">
          <cell r="D2583">
            <v>5000</v>
          </cell>
          <cell r="F2583" t="str">
            <v>failed</v>
          </cell>
          <cell r="P2583" t="str">
            <v>food trucks</v>
          </cell>
        </row>
        <row r="2584">
          <cell r="D2584">
            <v>90000</v>
          </cell>
          <cell r="F2584" t="str">
            <v>failed</v>
          </cell>
          <cell r="P2584" t="str">
            <v>food trucks</v>
          </cell>
        </row>
        <row r="2585">
          <cell r="D2585">
            <v>1000</v>
          </cell>
          <cell r="F2585" t="str">
            <v>failed</v>
          </cell>
          <cell r="P2585" t="str">
            <v>food trucks</v>
          </cell>
        </row>
        <row r="2586">
          <cell r="D2586">
            <v>10000</v>
          </cell>
          <cell r="F2586" t="str">
            <v>failed</v>
          </cell>
          <cell r="P2586" t="str">
            <v>food trucks</v>
          </cell>
        </row>
        <row r="2587">
          <cell r="D2587">
            <v>30000</v>
          </cell>
          <cell r="F2587" t="str">
            <v>failed</v>
          </cell>
          <cell r="P2587" t="str">
            <v>food trucks</v>
          </cell>
        </row>
        <row r="2588">
          <cell r="D2588">
            <v>3000</v>
          </cell>
          <cell r="F2588" t="str">
            <v>failed</v>
          </cell>
          <cell r="P2588" t="str">
            <v>food trucks</v>
          </cell>
        </row>
        <row r="2589">
          <cell r="D2589">
            <v>50000</v>
          </cell>
          <cell r="F2589" t="str">
            <v>failed</v>
          </cell>
          <cell r="P2589" t="str">
            <v>food trucks</v>
          </cell>
        </row>
        <row r="2590">
          <cell r="D2590">
            <v>6000</v>
          </cell>
          <cell r="F2590" t="str">
            <v>failed</v>
          </cell>
          <cell r="P2590" t="str">
            <v>food trucks</v>
          </cell>
        </row>
        <row r="2591">
          <cell r="D2591">
            <v>50000</v>
          </cell>
          <cell r="F2591" t="str">
            <v>failed</v>
          </cell>
          <cell r="P2591" t="str">
            <v>food trucks</v>
          </cell>
        </row>
        <row r="2592">
          <cell r="D2592">
            <v>3000</v>
          </cell>
          <cell r="F2592" t="str">
            <v>failed</v>
          </cell>
          <cell r="P2592" t="str">
            <v>food trucks</v>
          </cell>
        </row>
        <row r="2593">
          <cell r="D2593">
            <v>1500</v>
          </cell>
          <cell r="F2593" t="str">
            <v>failed</v>
          </cell>
          <cell r="P2593" t="str">
            <v>food trucks</v>
          </cell>
        </row>
        <row r="2594">
          <cell r="D2594">
            <v>30000</v>
          </cell>
          <cell r="F2594" t="str">
            <v>failed</v>
          </cell>
          <cell r="P2594" t="str">
            <v>food trucks</v>
          </cell>
        </row>
        <row r="2595">
          <cell r="D2595">
            <v>10000</v>
          </cell>
          <cell r="F2595" t="str">
            <v>failed</v>
          </cell>
          <cell r="P2595" t="str">
            <v>food trucks</v>
          </cell>
        </row>
        <row r="2596">
          <cell r="D2596">
            <v>80000</v>
          </cell>
          <cell r="F2596" t="str">
            <v>failed</v>
          </cell>
          <cell r="P2596" t="str">
            <v>food trucks</v>
          </cell>
        </row>
        <row r="2597">
          <cell r="D2597">
            <v>15000</v>
          </cell>
          <cell r="F2597" t="str">
            <v>failed</v>
          </cell>
          <cell r="P2597" t="str">
            <v>food trucks</v>
          </cell>
        </row>
        <row r="2598">
          <cell r="D2598">
            <v>35000</v>
          </cell>
          <cell r="F2598" t="str">
            <v>failed</v>
          </cell>
          <cell r="P2598" t="str">
            <v>food trucks</v>
          </cell>
        </row>
        <row r="2599">
          <cell r="D2599">
            <v>1500</v>
          </cell>
          <cell r="F2599" t="str">
            <v>failed</v>
          </cell>
          <cell r="P2599" t="str">
            <v>food trucks</v>
          </cell>
        </row>
        <row r="2600">
          <cell r="D2600">
            <v>3000</v>
          </cell>
          <cell r="F2600" t="str">
            <v>failed</v>
          </cell>
          <cell r="P2600" t="str">
            <v>food trucks</v>
          </cell>
        </row>
        <row r="2601">
          <cell r="D2601">
            <v>9041</v>
          </cell>
          <cell r="F2601" t="str">
            <v>failed</v>
          </cell>
          <cell r="P2601" t="str">
            <v>food trucks</v>
          </cell>
        </row>
        <row r="2602">
          <cell r="D2602">
            <v>50000</v>
          </cell>
          <cell r="F2602" t="str">
            <v>failed</v>
          </cell>
          <cell r="P2602" t="str">
            <v>food trucks</v>
          </cell>
        </row>
        <row r="2603">
          <cell r="D2603">
            <v>500</v>
          </cell>
          <cell r="F2603" t="str">
            <v>successful</v>
          </cell>
          <cell r="P2603" t="str">
            <v>space exploration</v>
          </cell>
        </row>
        <row r="2604">
          <cell r="D2604">
            <v>12000</v>
          </cell>
          <cell r="F2604" t="str">
            <v>successful</v>
          </cell>
          <cell r="P2604" t="str">
            <v>space exploration</v>
          </cell>
        </row>
        <row r="2605">
          <cell r="D2605">
            <v>1750</v>
          </cell>
          <cell r="F2605" t="str">
            <v>successful</v>
          </cell>
          <cell r="P2605" t="str">
            <v>space exploration</v>
          </cell>
        </row>
        <row r="2606">
          <cell r="D2606">
            <v>20000</v>
          </cell>
          <cell r="F2606" t="str">
            <v>successful</v>
          </cell>
          <cell r="P2606" t="str">
            <v>space exploration</v>
          </cell>
        </row>
        <row r="2607">
          <cell r="D2607">
            <v>100000</v>
          </cell>
          <cell r="F2607" t="str">
            <v>successful</v>
          </cell>
          <cell r="P2607" t="str">
            <v>space exploration</v>
          </cell>
        </row>
        <row r="2608">
          <cell r="D2608">
            <v>11000</v>
          </cell>
          <cell r="F2608" t="str">
            <v>successful</v>
          </cell>
          <cell r="P2608" t="str">
            <v>space exploration</v>
          </cell>
        </row>
        <row r="2609">
          <cell r="D2609">
            <v>8000</v>
          </cell>
          <cell r="F2609" t="str">
            <v>successful</v>
          </cell>
          <cell r="P2609" t="str">
            <v>space exploration</v>
          </cell>
        </row>
        <row r="2610">
          <cell r="D2610">
            <v>8000</v>
          </cell>
          <cell r="F2610" t="str">
            <v>successful</v>
          </cell>
          <cell r="P2610" t="str">
            <v>space exploration</v>
          </cell>
        </row>
        <row r="2611">
          <cell r="D2611">
            <v>35000</v>
          </cell>
          <cell r="F2611" t="str">
            <v>successful</v>
          </cell>
          <cell r="P2611" t="str">
            <v>space exploration</v>
          </cell>
        </row>
        <row r="2612">
          <cell r="D2612">
            <v>22765</v>
          </cell>
          <cell r="F2612" t="str">
            <v>successful</v>
          </cell>
          <cell r="P2612" t="str">
            <v>space exploration</v>
          </cell>
        </row>
        <row r="2613">
          <cell r="D2613">
            <v>11000</v>
          </cell>
          <cell r="F2613" t="str">
            <v>successful</v>
          </cell>
          <cell r="P2613" t="str">
            <v>space exploration</v>
          </cell>
        </row>
        <row r="2614">
          <cell r="D2614">
            <v>10000</v>
          </cell>
          <cell r="F2614" t="str">
            <v>successful</v>
          </cell>
          <cell r="P2614" t="str">
            <v>space exploration</v>
          </cell>
        </row>
        <row r="2615">
          <cell r="D2615">
            <v>7500</v>
          </cell>
          <cell r="F2615" t="str">
            <v>successful</v>
          </cell>
          <cell r="P2615" t="str">
            <v>space exploration</v>
          </cell>
        </row>
        <row r="2616">
          <cell r="D2616">
            <v>10500</v>
          </cell>
          <cell r="F2616" t="str">
            <v>successful</v>
          </cell>
          <cell r="P2616" t="str">
            <v>space exploration</v>
          </cell>
        </row>
        <row r="2617">
          <cell r="D2617">
            <v>2001</v>
          </cell>
          <cell r="F2617" t="str">
            <v>successful</v>
          </cell>
          <cell r="P2617" t="str">
            <v>space exploration</v>
          </cell>
        </row>
        <row r="2618">
          <cell r="D2618">
            <v>25000</v>
          </cell>
          <cell r="F2618" t="str">
            <v>successful</v>
          </cell>
          <cell r="P2618" t="str">
            <v>space exploration</v>
          </cell>
        </row>
        <row r="2619">
          <cell r="D2619">
            <v>500</v>
          </cell>
          <cell r="F2619" t="str">
            <v>successful</v>
          </cell>
          <cell r="P2619" t="str">
            <v>space exploration</v>
          </cell>
        </row>
        <row r="2620">
          <cell r="D2620">
            <v>15000</v>
          </cell>
          <cell r="F2620" t="str">
            <v>successful</v>
          </cell>
          <cell r="P2620" t="str">
            <v>space exploration</v>
          </cell>
        </row>
        <row r="2621">
          <cell r="D2621">
            <v>1000</v>
          </cell>
          <cell r="F2621" t="str">
            <v>successful</v>
          </cell>
          <cell r="P2621" t="str">
            <v>space exploration</v>
          </cell>
        </row>
        <row r="2622">
          <cell r="D2622">
            <v>65000</v>
          </cell>
          <cell r="F2622" t="str">
            <v>successful</v>
          </cell>
          <cell r="P2622" t="str">
            <v>space exploration</v>
          </cell>
        </row>
        <row r="2623">
          <cell r="D2623">
            <v>15000</v>
          </cell>
          <cell r="F2623" t="str">
            <v>successful</v>
          </cell>
          <cell r="P2623" t="str">
            <v>space exploration</v>
          </cell>
        </row>
        <row r="2624">
          <cell r="D2624">
            <v>1500</v>
          </cell>
          <cell r="F2624" t="str">
            <v>successful</v>
          </cell>
          <cell r="P2624" t="str">
            <v>space exploration</v>
          </cell>
        </row>
        <row r="2625">
          <cell r="D2625">
            <v>2000</v>
          </cell>
          <cell r="F2625" t="str">
            <v>successful</v>
          </cell>
          <cell r="P2625" t="str">
            <v>space exploration</v>
          </cell>
        </row>
        <row r="2626">
          <cell r="D2626">
            <v>8000</v>
          </cell>
          <cell r="F2626" t="str">
            <v>successful</v>
          </cell>
          <cell r="P2626" t="str">
            <v>space exploration</v>
          </cell>
        </row>
        <row r="2627">
          <cell r="D2627">
            <v>150</v>
          </cell>
          <cell r="F2627" t="str">
            <v>successful</v>
          </cell>
          <cell r="P2627" t="str">
            <v>space exploration</v>
          </cell>
        </row>
        <row r="2628">
          <cell r="D2628">
            <v>2500</v>
          </cell>
          <cell r="F2628" t="str">
            <v>successful</v>
          </cell>
          <cell r="P2628" t="str">
            <v>space exploration</v>
          </cell>
        </row>
        <row r="2629">
          <cell r="D2629">
            <v>150</v>
          </cell>
          <cell r="F2629" t="str">
            <v>successful</v>
          </cell>
          <cell r="P2629" t="str">
            <v>space exploration</v>
          </cell>
        </row>
        <row r="2630">
          <cell r="D2630">
            <v>839</v>
          </cell>
          <cell r="F2630" t="str">
            <v>successful</v>
          </cell>
          <cell r="P2630" t="str">
            <v>space exploration</v>
          </cell>
        </row>
        <row r="2631">
          <cell r="D2631">
            <v>5000</v>
          </cell>
          <cell r="F2631" t="str">
            <v>successful</v>
          </cell>
          <cell r="P2631" t="str">
            <v>space exploration</v>
          </cell>
        </row>
        <row r="2632">
          <cell r="D2632">
            <v>2000</v>
          </cell>
          <cell r="F2632" t="str">
            <v>successful</v>
          </cell>
          <cell r="P2632" t="str">
            <v>space exploration</v>
          </cell>
        </row>
        <row r="2633">
          <cell r="D2633">
            <v>20000</v>
          </cell>
          <cell r="F2633" t="str">
            <v>successful</v>
          </cell>
          <cell r="P2633" t="str">
            <v>space exploration</v>
          </cell>
        </row>
        <row r="2634">
          <cell r="D2634">
            <v>1070</v>
          </cell>
          <cell r="F2634" t="str">
            <v>successful</v>
          </cell>
          <cell r="P2634" t="str">
            <v>space exploration</v>
          </cell>
        </row>
        <row r="2635">
          <cell r="D2635">
            <v>5000</v>
          </cell>
          <cell r="F2635" t="str">
            <v>successful</v>
          </cell>
          <cell r="P2635" t="str">
            <v>space exploration</v>
          </cell>
        </row>
        <row r="2636">
          <cell r="D2636">
            <v>930</v>
          </cell>
          <cell r="F2636" t="str">
            <v>successful</v>
          </cell>
          <cell r="P2636" t="str">
            <v>space exploration</v>
          </cell>
        </row>
        <row r="2637">
          <cell r="D2637">
            <v>11500</v>
          </cell>
          <cell r="F2637" t="str">
            <v>successful</v>
          </cell>
          <cell r="P2637" t="str">
            <v>space exploration</v>
          </cell>
        </row>
        <row r="2638">
          <cell r="D2638">
            <v>1000</v>
          </cell>
          <cell r="F2638" t="str">
            <v>successful</v>
          </cell>
          <cell r="P2638" t="str">
            <v>space exploration</v>
          </cell>
        </row>
        <row r="2639">
          <cell r="D2639">
            <v>500</v>
          </cell>
          <cell r="F2639" t="str">
            <v>successful</v>
          </cell>
          <cell r="P2639" t="str">
            <v>space exploration</v>
          </cell>
        </row>
        <row r="2640">
          <cell r="D2640">
            <v>347</v>
          </cell>
          <cell r="F2640" t="str">
            <v>successful</v>
          </cell>
          <cell r="P2640" t="str">
            <v>space exploration</v>
          </cell>
        </row>
        <row r="2641">
          <cell r="D2641">
            <v>300</v>
          </cell>
          <cell r="F2641" t="str">
            <v>successful</v>
          </cell>
          <cell r="P2641" t="str">
            <v>space exploration</v>
          </cell>
        </row>
        <row r="2642">
          <cell r="D2642">
            <v>3000</v>
          </cell>
          <cell r="F2642" t="str">
            <v>successful</v>
          </cell>
          <cell r="P2642" t="str">
            <v>space exploration</v>
          </cell>
        </row>
        <row r="2643">
          <cell r="D2643">
            <v>1500</v>
          </cell>
          <cell r="F2643" t="str">
            <v>failed</v>
          </cell>
          <cell r="P2643" t="str">
            <v>space exploration</v>
          </cell>
        </row>
        <row r="2644">
          <cell r="D2644">
            <v>500000</v>
          </cell>
          <cell r="F2644" t="str">
            <v>failed</v>
          </cell>
          <cell r="P2644" t="str">
            <v>space exploration</v>
          </cell>
        </row>
        <row r="2645">
          <cell r="D2645">
            <v>1000000</v>
          </cell>
          <cell r="F2645" t="str">
            <v>canceled</v>
          </cell>
          <cell r="P2645" t="str">
            <v>space exploration</v>
          </cell>
        </row>
        <row r="2646">
          <cell r="D2646">
            <v>100000</v>
          </cell>
          <cell r="F2646" t="str">
            <v>canceled</v>
          </cell>
          <cell r="P2646" t="str">
            <v>space exploration</v>
          </cell>
        </row>
        <row r="2647">
          <cell r="D2647">
            <v>20000</v>
          </cell>
          <cell r="F2647" t="str">
            <v>canceled</v>
          </cell>
          <cell r="P2647" t="str">
            <v>space exploration</v>
          </cell>
        </row>
        <row r="2648">
          <cell r="D2648">
            <v>500000</v>
          </cell>
          <cell r="F2648" t="str">
            <v>canceled</v>
          </cell>
          <cell r="P2648" t="str">
            <v>space exploration</v>
          </cell>
        </row>
        <row r="2649">
          <cell r="D2649">
            <v>2500</v>
          </cell>
          <cell r="F2649" t="str">
            <v>canceled</v>
          </cell>
          <cell r="P2649" t="str">
            <v>space exploration</v>
          </cell>
        </row>
        <row r="2650">
          <cell r="D2650">
            <v>12000</v>
          </cell>
          <cell r="F2650" t="str">
            <v>canceled</v>
          </cell>
          <cell r="P2650" t="str">
            <v>space exploration</v>
          </cell>
        </row>
        <row r="2651">
          <cell r="D2651">
            <v>125000</v>
          </cell>
          <cell r="F2651" t="str">
            <v>canceled</v>
          </cell>
          <cell r="P2651" t="str">
            <v>space exploration</v>
          </cell>
        </row>
        <row r="2652">
          <cell r="D2652">
            <v>60000</v>
          </cell>
          <cell r="F2652" t="str">
            <v>canceled</v>
          </cell>
          <cell r="P2652" t="str">
            <v>space exploration</v>
          </cell>
        </row>
        <row r="2653">
          <cell r="D2653">
            <v>280000</v>
          </cell>
          <cell r="F2653" t="str">
            <v>canceled</v>
          </cell>
          <cell r="P2653" t="str">
            <v>space exploration</v>
          </cell>
        </row>
        <row r="2654">
          <cell r="D2654">
            <v>100000</v>
          </cell>
          <cell r="F2654" t="str">
            <v>canceled</v>
          </cell>
          <cell r="P2654" t="str">
            <v>space exploration</v>
          </cell>
        </row>
        <row r="2655">
          <cell r="D2655">
            <v>51000</v>
          </cell>
          <cell r="F2655" t="str">
            <v>canceled</v>
          </cell>
          <cell r="P2655" t="str">
            <v>space exploration</v>
          </cell>
        </row>
        <row r="2656">
          <cell r="D2656">
            <v>100000</v>
          </cell>
          <cell r="F2656" t="str">
            <v>canceled</v>
          </cell>
          <cell r="P2656" t="str">
            <v>space exploration</v>
          </cell>
        </row>
        <row r="2657">
          <cell r="D2657">
            <v>15000</v>
          </cell>
          <cell r="F2657" t="str">
            <v>canceled</v>
          </cell>
          <cell r="P2657" t="str">
            <v>space exploration</v>
          </cell>
        </row>
        <row r="2658">
          <cell r="D2658">
            <v>150000</v>
          </cell>
          <cell r="F2658" t="str">
            <v>canceled</v>
          </cell>
          <cell r="P2658" t="str">
            <v>space exploration</v>
          </cell>
        </row>
        <row r="2659">
          <cell r="D2659">
            <v>30000</v>
          </cell>
          <cell r="F2659" t="str">
            <v>canceled</v>
          </cell>
          <cell r="P2659" t="str">
            <v>space exploration</v>
          </cell>
        </row>
        <row r="2660">
          <cell r="D2660">
            <v>98000</v>
          </cell>
          <cell r="F2660" t="str">
            <v>canceled</v>
          </cell>
          <cell r="P2660" t="str">
            <v>space exploration</v>
          </cell>
        </row>
        <row r="2661">
          <cell r="D2661">
            <v>49000</v>
          </cell>
          <cell r="F2661" t="str">
            <v>canceled</v>
          </cell>
          <cell r="P2661" t="str">
            <v>space exploration</v>
          </cell>
        </row>
        <row r="2662">
          <cell r="D2662">
            <v>20000</v>
          </cell>
          <cell r="F2662" t="str">
            <v>canceled</v>
          </cell>
          <cell r="P2662" t="str">
            <v>space exploration</v>
          </cell>
        </row>
        <row r="2663">
          <cell r="D2663">
            <v>5000</v>
          </cell>
          <cell r="F2663" t="str">
            <v>successful</v>
          </cell>
          <cell r="P2663" t="str">
            <v>makerspaces</v>
          </cell>
        </row>
        <row r="2664">
          <cell r="D2664">
            <v>20000</v>
          </cell>
          <cell r="F2664" t="str">
            <v>successful</v>
          </cell>
          <cell r="P2664" t="str">
            <v>makerspaces</v>
          </cell>
        </row>
        <row r="2665">
          <cell r="D2665">
            <v>20000</v>
          </cell>
          <cell r="F2665" t="str">
            <v>successful</v>
          </cell>
          <cell r="P2665" t="str">
            <v>makerspaces</v>
          </cell>
        </row>
        <row r="2666">
          <cell r="D2666">
            <v>17500</v>
          </cell>
          <cell r="F2666" t="str">
            <v>successful</v>
          </cell>
          <cell r="P2666" t="str">
            <v>makerspaces</v>
          </cell>
        </row>
        <row r="2667">
          <cell r="D2667">
            <v>3500</v>
          </cell>
          <cell r="F2667" t="str">
            <v>successful</v>
          </cell>
          <cell r="P2667" t="str">
            <v>makerspaces</v>
          </cell>
        </row>
        <row r="2668">
          <cell r="D2668">
            <v>10000</v>
          </cell>
          <cell r="F2668" t="str">
            <v>successful</v>
          </cell>
          <cell r="P2668" t="str">
            <v>makerspaces</v>
          </cell>
        </row>
        <row r="2669">
          <cell r="D2669">
            <v>1500</v>
          </cell>
          <cell r="F2669" t="str">
            <v>successful</v>
          </cell>
          <cell r="P2669" t="str">
            <v>makerspaces</v>
          </cell>
        </row>
        <row r="2670">
          <cell r="D2670">
            <v>1000</v>
          </cell>
          <cell r="F2670" t="str">
            <v>successful</v>
          </cell>
          <cell r="P2670" t="str">
            <v>makerspaces</v>
          </cell>
        </row>
        <row r="2671">
          <cell r="D2671">
            <v>800</v>
          </cell>
          <cell r="F2671" t="str">
            <v>successful</v>
          </cell>
          <cell r="P2671" t="str">
            <v>makerspaces</v>
          </cell>
        </row>
        <row r="2672">
          <cell r="D2672">
            <v>38888</v>
          </cell>
          <cell r="F2672" t="str">
            <v>failed</v>
          </cell>
          <cell r="P2672" t="str">
            <v>makerspaces</v>
          </cell>
        </row>
        <row r="2673">
          <cell r="D2673">
            <v>25000</v>
          </cell>
          <cell r="F2673" t="str">
            <v>failed</v>
          </cell>
          <cell r="P2673" t="str">
            <v>makerspaces</v>
          </cell>
        </row>
        <row r="2674">
          <cell r="D2674">
            <v>10000</v>
          </cell>
          <cell r="F2674" t="str">
            <v>failed</v>
          </cell>
          <cell r="P2674" t="str">
            <v>makerspaces</v>
          </cell>
        </row>
        <row r="2675">
          <cell r="D2675">
            <v>40000</v>
          </cell>
          <cell r="F2675" t="str">
            <v>failed</v>
          </cell>
          <cell r="P2675" t="str">
            <v>makerspaces</v>
          </cell>
        </row>
        <row r="2676">
          <cell r="D2676">
            <v>35000</v>
          </cell>
          <cell r="F2676" t="str">
            <v>failed</v>
          </cell>
          <cell r="P2676" t="str">
            <v>makerspaces</v>
          </cell>
        </row>
        <row r="2677">
          <cell r="D2677">
            <v>25000</v>
          </cell>
          <cell r="F2677" t="str">
            <v>failed</v>
          </cell>
          <cell r="P2677" t="str">
            <v>makerspaces</v>
          </cell>
        </row>
        <row r="2678">
          <cell r="D2678">
            <v>2100</v>
          </cell>
          <cell r="F2678" t="str">
            <v>failed</v>
          </cell>
          <cell r="P2678" t="str">
            <v>makerspaces</v>
          </cell>
        </row>
        <row r="2679">
          <cell r="D2679">
            <v>19500</v>
          </cell>
          <cell r="F2679" t="str">
            <v>failed</v>
          </cell>
          <cell r="P2679" t="str">
            <v>makerspaces</v>
          </cell>
        </row>
        <row r="2680">
          <cell r="D2680">
            <v>8000000</v>
          </cell>
          <cell r="F2680" t="str">
            <v>failed</v>
          </cell>
          <cell r="P2680" t="str">
            <v>makerspaces</v>
          </cell>
        </row>
        <row r="2681">
          <cell r="D2681">
            <v>40000</v>
          </cell>
          <cell r="F2681" t="str">
            <v>failed</v>
          </cell>
          <cell r="P2681" t="str">
            <v>makerspaces</v>
          </cell>
        </row>
        <row r="2682">
          <cell r="D2682">
            <v>32000</v>
          </cell>
          <cell r="F2682" t="str">
            <v>failed</v>
          </cell>
          <cell r="P2682" t="str">
            <v>makerspaces</v>
          </cell>
        </row>
        <row r="2683">
          <cell r="D2683">
            <v>8000</v>
          </cell>
          <cell r="F2683" t="str">
            <v>failed</v>
          </cell>
          <cell r="P2683" t="str">
            <v>food trucks</v>
          </cell>
        </row>
        <row r="2684">
          <cell r="D2684">
            <v>6000</v>
          </cell>
          <cell r="F2684" t="str">
            <v>failed</v>
          </cell>
          <cell r="P2684" t="str">
            <v>food trucks</v>
          </cell>
        </row>
        <row r="2685">
          <cell r="D2685">
            <v>15000</v>
          </cell>
          <cell r="F2685" t="str">
            <v>failed</v>
          </cell>
          <cell r="P2685" t="str">
            <v>food trucks</v>
          </cell>
        </row>
        <row r="2686">
          <cell r="D2686">
            <v>70000</v>
          </cell>
          <cell r="F2686" t="str">
            <v>failed</v>
          </cell>
          <cell r="P2686" t="str">
            <v>food trucks</v>
          </cell>
        </row>
        <row r="2687">
          <cell r="D2687">
            <v>50000</v>
          </cell>
          <cell r="F2687" t="str">
            <v>failed</v>
          </cell>
          <cell r="P2687" t="str">
            <v>food trucks</v>
          </cell>
        </row>
        <row r="2688">
          <cell r="D2688">
            <v>30000</v>
          </cell>
          <cell r="F2688" t="str">
            <v>failed</v>
          </cell>
          <cell r="P2688" t="str">
            <v>food trucks</v>
          </cell>
        </row>
        <row r="2689">
          <cell r="D2689">
            <v>15000</v>
          </cell>
          <cell r="F2689" t="str">
            <v>failed</v>
          </cell>
          <cell r="P2689" t="str">
            <v>food trucks</v>
          </cell>
        </row>
        <row r="2690">
          <cell r="D2690">
            <v>50000</v>
          </cell>
          <cell r="F2690" t="str">
            <v>failed</v>
          </cell>
          <cell r="P2690" t="str">
            <v>food trucks</v>
          </cell>
        </row>
        <row r="2691">
          <cell r="D2691">
            <v>35000</v>
          </cell>
          <cell r="F2691" t="str">
            <v>failed</v>
          </cell>
          <cell r="P2691" t="str">
            <v>food trucks</v>
          </cell>
        </row>
        <row r="2692">
          <cell r="D2692">
            <v>80000</v>
          </cell>
          <cell r="F2692" t="str">
            <v>failed</v>
          </cell>
          <cell r="P2692" t="str">
            <v>food trucks</v>
          </cell>
        </row>
        <row r="2693">
          <cell r="D2693">
            <v>65000</v>
          </cell>
          <cell r="F2693" t="str">
            <v>failed</v>
          </cell>
          <cell r="P2693" t="str">
            <v>food trucks</v>
          </cell>
        </row>
        <row r="2694">
          <cell r="D2694">
            <v>3500</v>
          </cell>
          <cell r="F2694" t="str">
            <v>failed</v>
          </cell>
          <cell r="P2694" t="str">
            <v>food trucks</v>
          </cell>
        </row>
        <row r="2695">
          <cell r="D2695">
            <v>5000</v>
          </cell>
          <cell r="F2695" t="str">
            <v>failed</v>
          </cell>
          <cell r="P2695" t="str">
            <v>food trucks</v>
          </cell>
        </row>
        <row r="2696">
          <cell r="D2696">
            <v>30000</v>
          </cell>
          <cell r="F2696" t="str">
            <v>failed</v>
          </cell>
          <cell r="P2696" t="str">
            <v>food trucks</v>
          </cell>
        </row>
        <row r="2697">
          <cell r="D2697">
            <v>15000</v>
          </cell>
          <cell r="F2697" t="str">
            <v>failed</v>
          </cell>
          <cell r="P2697" t="str">
            <v>food trucks</v>
          </cell>
        </row>
        <row r="2698">
          <cell r="D2698">
            <v>60000</v>
          </cell>
          <cell r="F2698" t="str">
            <v>failed</v>
          </cell>
          <cell r="P2698" t="str">
            <v>food trucks</v>
          </cell>
        </row>
        <row r="2699">
          <cell r="D2699">
            <v>23000</v>
          </cell>
          <cell r="F2699" t="str">
            <v>failed</v>
          </cell>
          <cell r="P2699" t="str">
            <v>food trucks</v>
          </cell>
        </row>
        <row r="2700">
          <cell r="D2700">
            <v>8000</v>
          </cell>
          <cell r="F2700" t="str">
            <v>failed</v>
          </cell>
          <cell r="P2700" t="str">
            <v>food trucks</v>
          </cell>
        </row>
        <row r="2701">
          <cell r="D2701">
            <v>2</v>
          </cell>
          <cell r="F2701" t="str">
            <v>failed</v>
          </cell>
          <cell r="P2701" t="str">
            <v>food trucks</v>
          </cell>
        </row>
        <row r="2702">
          <cell r="D2702">
            <v>9999</v>
          </cell>
          <cell r="F2702" t="str">
            <v>failed</v>
          </cell>
          <cell r="P2702" t="str">
            <v>food trucks</v>
          </cell>
        </row>
        <row r="2703">
          <cell r="D2703">
            <v>3400</v>
          </cell>
          <cell r="F2703" t="str">
            <v>live</v>
          </cell>
          <cell r="P2703" t="str">
            <v>spaces</v>
          </cell>
        </row>
        <row r="2704">
          <cell r="D2704">
            <v>10000</v>
          </cell>
          <cell r="F2704" t="str">
            <v>live</v>
          </cell>
          <cell r="P2704" t="str">
            <v>spaces</v>
          </cell>
        </row>
        <row r="2705">
          <cell r="D2705">
            <v>40000</v>
          </cell>
          <cell r="F2705" t="str">
            <v>live</v>
          </cell>
          <cell r="P2705" t="str">
            <v>spaces</v>
          </cell>
        </row>
        <row r="2706">
          <cell r="D2706">
            <v>19000</v>
          </cell>
          <cell r="F2706" t="str">
            <v>live</v>
          </cell>
          <cell r="P2706" t="str">
            <v>spaces</v>
          </cell>
        </row>
        <row r="2707">
          <cell r="D2707">
            <v>16500</v>
          </cell>
          <cell r="F2707" t="str">
            <v>live</v>
          </cell>
          <cell r="P2707" t="str">
            <v>spaces</v>
          </cell>
        </row>
        <row r="2708">
          <cell r="D2708">
            <v>35000</v>
          </cell>
          <cell r="F2708" t="str">
            <v>successful</v>
          </cell>
          <cell r="P2708" t="str">
            <v>spaces</v>
          </cell>
        </row>
        <row r="2709">
          <cell r="D2709">
            <v>8000</v>
          </cell>
          <cell r="F2709" t="str">
            <v>successful</v>
          </cell>
          <cell r="P2709" t="str">
            <v>spaces</v>
          </cell>
        </row>
        <row r="2710">
          <cell r="D2710">
            <v>20000</v>
          </cell>
          <cell r="F2710" t="str">
            <v>successful</v>
          </cell>
          <cell r="P2710" t="str">
            <v>spaces</v>
          </cell>
        </row>
        <row r="2711">
          <cell r="D2711">
            <v>50000</v>
          </cell>
          <cell r="F2711" t="str">
            <v>successful</v>
          </cell>
          <cell r="P2711" t="str">
            <v>spaces</v>
          </cell>
        </row>
        <row r="2712">
          <cell r="D2712">
            <v>60000</v>
          </cell>
          <cell r="F2712" t="str">
            <v>successful</v>
          </cell>
          <cell r="P2712" t="str">
            <v>spaces</v>
          </cell>
        </row>
        <row r="2713">
          <cell r="D2713">
            <v>3910</v>
          </cell>
          <cell r="F2713" t="str">
            <v>successful</v>
          </cell>
          <cell r="P2713" t="str">
            <v>spaces</v>
          </cell>
        </row>
        <row r="2714">
          <cell r="D2714">
            <v>5500</v>
          </cell>
          <cell r="F2714" t="str">
            <v>successful</v>
          </cell>
          <cell r="P2714" t="str">
            <v>spaces</v>
          </cell>
        </row>
        <row r="2715">
          <cell r="D2715">
            <v>150000</v>
          </cell>
          <cell r="F2715" t="str">
            <v>successful</v>
          </cell>
          <cell r="P2715" t="str">
            <v>spaces</v>
          </cell>
        </row>
        <row r="2716">
          <cell r="D2716">
            <v>25000</v>
          </cell>
          <cell r="F2716" t="str">
            <v>successful</v>
          </cell>
          <cell r="P2716" t="str">
            <v>spaces</v>
          </cell>
        </row>
        <row r="2717">
          <cell r="D2717">
            <v>12000</v>
          </cell>
          <cell r="F2717" t="str">
            <v>successful</v>
          </cell>
          <cell r="P2717" t="str">
            <v>spaces</v>
          </cell>
        </row>
        <row r="2718">
          <cell r="D2718">
            <v>10000</v>
          </cell>
          <cell r="F2718" t="str">
            <v>successful</v>
          </cell>
          <cell r="P2718" t="str">
            <v>spaces</v>
          </cell>
        </row>
        <row r="2719">
          <cell r="D2719">
            <v>25000</v>
          </cell>
          <cell r="F2719" t="str">
            <v>successful</v>
          </cell>
          <cell r="P2719" t="str">
            <v>spaces</v>
          </cell>
        </row>
        <row r="2720">
          <cell r="D2720">
            <v>18000</v>
          </cell>
          <cell r="F2720" t="str">
            <v>successful</v>
          </cell>
          <cell r="P2720" t="str">
            <v>spaces</v>
          </cell>
        </row>
        <row r="2721">
          <cell r="D2721">
            <v>6000</v>
          </cell>
          <cell r="F2721" t="str">
            <v>successful</v>
          </cell>
          <cell r="P2721" t="str">
            <v>spaces</v>
          </cell>
        </row>
        <row r="2722">
          <cell r="D2722">
            <v>25000</v>
          </cell>
          <cell r="F2722" t="str">
            <v>successful</v>
          </cell>
          <cell r="P2722" t="str">
            <v>spaces</v>
          </cell>
        </row>
        <row r="2723">
          <cell r="D2723">
            <v>750</v>
          </cell>
          <cell r="F2723" t="str">
            <v>successful</v>
          </cell>
          <cell r="P2723" t="str">
            <v>hardware</v>
          </cell>
        </row>
        <row r="2724">
          <cell r="D2724">
            <v>5000</v>
          </cell>
          <cell r="F2724" t="str">
            <v>successful</v>
          </cell>
          <cell r="P2724" t="str">
            <v>hardware</v>
          </cell>
        </row>
        <row r="2725">
          <cell r="D2725">
            <v>12000</v>
          </cell>
          <cell r="F2725" t="str">
            <v>successful</v>
          </cell>
          <cell r="P2725" t="str">
            <v>hardware</v>
          </cell>
        </row>
        <row r="2726">
          <cell r="D2726">
            <v>2468</v>
          </cell>
          <cell r="F2726" t="str">
            <v>successful</v>
          </cell>
          <cell r="P2726" t="str">
            <v>hardware</v>
          </cell>
        </row>
        <row r="2727">
          <cell r="D2727">
            <v>40000</v>
          </cell>
          <cell r="F2727" t="str">
            <v>successful</v>
          </cell>
          <cell r="P2727" t="str">
            <v>hardware</v>
          </cell>
        </row>
        <row r="2728">
          <cell r="D2728">
            <v>100000</v>
          </cell>
          <cell r="F2728" t="str">
            <v>successful</v>
          </cell>
          <cell r="P2728" t="str">
            <v>hardware</v>
          </cell>
        </row>
        <row r="2729">
          <cell r="D2729">
            <v>10000</v>
          </cell>
          <cell r="F2729" t="str">
            <v>successful</v>
          </cell>
          <cell r="P2729" t="str">
            <v>hardware</v>
          </cell>
        </row>
        <row r="2730">
          <cell r="D2730">
            <v>15000</v>
          </cell>
          <cell r="F2730" t="str">
            <v>successful</v>
          </cell>
          <cell r="P2730" t="str">
            <v>hardware</v>
          </cell>
        </row>
        <row r="2731">
          <cell r="D2731">
            <v>7500</v>
          </cell>
          <cell r="F2731" t="str">
            <v>successful</v>
          </cell>
          <cell r="P2731" t="str">
            <v>hardware</v>
          </cell>
        </row>
        <row r="2732">
          <cell r="D2732">
            <v>27000</v>
          </cell>
          <cell r="F2732" t="str">
            <v>successful</v>
          </cell>
          <cell r="P2732" t="str">
            <v>hardware</v>
          </cell>
        </row>
        <row r="2733">
          <cell r="D2733">
            <v>30000</v>
          </cell>
          <cell r="F2733" t="str">
            <v>successful</v>
          </cell>
          <cell r="P2733" t="str">
            <v>hardware</v>
          </cell>
        </row>
        <row r="2734">
          <cell r="D2734">
            <v>12000</v>
          </cell>
          <cell r="F2734" t="str">
            <v>successful</v>
          </cell>
          <cell r="P2734" t="str">
            <v>hardware</v>
          </cell>
        </row>
        <row r="2735">
          <cell r="D2735">
            <v>50000</v>
          </cell>
          <cell r="F2735" t="str">
            <v>successful</v>
          </cell>
          <cell r="P2735" t="str">
            <v>hardware</v>
          </cell>
        </row>
        <row r="2736">
          <cell r="D2736">
            <v>1</v>
          </cell>
          <cell r="F2736" t="str">
            <v>successful</v>
          </cell>
          <cell r="P2736" t="str">
            <v>hardware</v>
          </cell>
        </row>
        <row r="2737">
          <cell r="D2737">
            <v>750</v>
          </cell>
          <cell r="F2737" t="str">
            <v>successful</v>
          </cell>
          <cell r="P2737" t="str">
            <v>hardware</v>
          </cell>
        </row>
        <row r="2738">
          <cell r="D2738">
            <v>8000</v>
          </cell>
          <cell r="F2738" t="str">
            <v>successful</v>
          </cell>
          <cell r="P2738" t="str">
            <v>hardware</v>
          </cell>
        </row>
        <row r="2739">
          <cell r="D2739">
            <v>30000</v>
          </cell>
          <cell r="F2739" t="str">
            <v>successful</v>
          </cell>
          <cell r="P2739" t="str">
            <v>hardware</v>
          </cell>
        </row>
        <row r="2740">
          <cell r="D2740">
            <v>5000</v>
          </cell>
          <cell r="F2740" t="str">
            <v>successful</v>
          </cell>
          <cell r="P2740" t="str">
            <v>hardware</v>
          </cell>
        </row>
        <row r="2741">
          <cell r="D2741">
            <v>1100</v>
          </cell>
          <cell r="F2741" t="str">
            <v>successful</v>
          </cell>
          <cell r="P2741" t="str">
            <v>hardware</v>
          </cell>
        </row>
        <row r="2742">
          <cell r="D2742">
            <v>300</v>
          </cell>
          <cell r="F2742" t="str">
            <v>successful</v>
          </cell>
          <cell r="P2742" t="str">
            <v>hardware</v>
          </cell>
        </row>
        <row r="2743">
          <cell r="D2743">
            <v>8000</v>
          </cell>
          <cell r="F2743" t="str">
            <v>failed</v>
          </cell>
          <cell r="P2743" t="str">
            <v>children's books</v>
          </cell>
        </row>
        <row r="2744">
          <cell r="D2744">
            <v>2500</v>
          </cell>
          <cell r="F2744" t="str">
            <v>failed</v>
          </cell>
          <cell r="P2744" t="str">
            <v>children's books</v>
          </cell>
        </row>
        <row r="2745">
          <cell r="D2745">
            <v>5999</v>
          </cell>
          <cell r="F2745" t="str">
            <v>failed</v>
          </cell>
          <cell r="P2745" t="str">
            <v>children's books</v>
          </cell>
        </row>
        <row r="2746">
          <cell r="D2746">
            <v>16000</v>
          </cell>
          <cell r="F2746" t="str">
            <v>failed</v>
          </cell>
          <cell r="P2746" t="str">
            <v>children's books</v>
          </cell>
        </row>
        <row r="2747">
          <cell r="D2747">
            <v>8000</v>
          </cell>
          <cell r="F2747" t="str">
            <v>failed</v>
          </cell>
          <cell r="P2747" t="str">
            <v>children's books</v>
          </cell>
        </row>
        <row r="2748">
          <cell r="D2748">
            <v>3000</v>
          </cell>
          <cell r="F2748" t="str">
            <v>failed</v>
          </cell>
          <cell r="P2748" t="str">
            <v>children's books</v>
          </cell>
        </row>
        <row r="2749">
          <cell r="D2749">
            <v>500</v>
          </cell>
          <cell r="F2749" t="str">
            <v>failed</v>
          </cell>
          <cell r="P2749" t="str">
            <v>children's books</v>
          </cell>
        </row>
        <row r="2750">
          <cell r="D2750">
            <v>5000</v>
          </cell>
          <cell r="F2750" t="str">
            <v>failed</v>
          </cell>
          <cell r="P2750" t="str">
            <v>children's books</v>
          </cell>
        </row>
        <row r="2751">
          <cell r="D2751">
            <v>10000</v>
          </cell>
          <cell r="F2751" t="str">
            <v>failed</v>
          </cell>
          <cell r="P2751" t="str">
            <v>children's books</v>
          </cell>
        </row>
        <row r="2752">
          <cell r="D2752">
            <v>1999</v>
          </cell>
          <cell r="F2752" t="str">
            <v>failed</v>
          </cell>
          <cell r="P2752" t="str">
            <v>children's books</v>
          </cell>
        </row>
        <row r="2753">
          <cell r="D2753">
            <v>3274</v>
          </cell>
          <cell r="F2753" t="str">
            <v>failed</v>
          </cell>
          <cell r="P2753" t="str">
            <v>children's books</v>
          </cell>
        </row>
        <row r="2754">
          <cell r="D2754">
            <v>4800</v>
          </cell>
          <cell r="F2754" t="str">
            <v>failed</v>
          </cell>
          <cell r="P2754" t="str">
            <v>children's books</v>
          </cell>
        </row>
        <row r="2755">
          <cell r="D2755">
            <v>2000</v>
          </cell>
          <cell r="F2755" t="str">
            <v>failed</v>
          </cell>
          <cell r="P2755" t="str">
            <v>children's books</v>
          </cell>
        </row>
        <row r="2756">
          <cell r="D2756">
            <v>10000</v>
          </cell>
          <cell r="F2756" t="str">
            <v>failed</v>
          </cell>
          <cell r="P2756" t="str">
            <v>children's books</v>
          </cell>
        </row>
        <row r="2757">
          <cell r="D2757">
            <v>500</v>
          </cell>
          <cell r="F2757" t="str">
            <v>failed</v>
          </cell>
          <cell r="P2757" t="str">
            <v>children's books</v>
          </cell>
        </row>
        <row r="2758">
          <cell r="D2758">
            <v>10000</v>
          </cell>
          <cell r="F2758" t="str">
            <v>failed</v>
          </cell>
          <cell r="P2758" t="str">
            <v>children's books</v>
          </cell>
        </row>
        <row r="2759">
          <cell r="D2759">
            <v>1500</v>
          </cell>
          <cell r="F2759" t="str">
            <v>failed</v>
          </cell>
          <cell r="P2759" t="str">
            <v>children's books</v>
          </cell>
        </row>
        <row r="2760">
          <cell r="D2760">
            <v>2000</v>
          </cell>
          <cell r="F2760" t="str">
            <v>failed</v>
          </cell>
          <cell r="P2760" t="str">
            <v>children's books</v>
          </cell>
        </row>
        <row r="2761">
          <cell r="D2761">
            <v>1000</v>
          </cell>
          <cell r="F2761" t="str">
            <v>failed</v>
          </cell>
          <cell r="P2761" t="str">
            <v>children's books</v>
          </cell>
        </row>
        <row r="2762">
          <cell r="D2762">
            <v>5000</v>
          </cell>
          <cell r="F2762" t="str">
            <v>failed</v>
          </cell>
          <cell r="P2762" t="str">
            <v>children's books</v>
          </cell>
        </row>
        <row r="2763">
          <cell r="D2763">
            <v>5000</v>
          </cell>
          <cell r="F2763" t="str">
            <v>failed</v>
          </cell>
          <cell r="P2763" t="str">
            <v>children's books</v>
          </cell>
        </row>
        <row r="2764">
          <cell r="D2764">
            <v>3250</v>
          </cell>
          <cell r="F2764" t="str">
            <v>failed</v>
          </cell>
          <cell r="P2764" t="str">
            <v>children's books</v>
          </cell>
        </row>
        <row r="2765">
          <cell r="D2765">
            <v>39400</v>
          </cell>
          <cell r="F2765" t="str">
            <v>failed</v>
          </cell>
          <cell r="P2765" t="str">
            <v>children's books</v>
          </cell>
        </row>
        <row r="2766">
          <cell r="D2766">
            <v>4000</v>
          </cell>
          <cell r="F2766" t="str">
            <v>failed</v>
          </cell>
          <cell r="P2766" t="str">
            <v>children's books</v>
          </cell>
        </row>
        <row r="2767">
          <cell r="D2767">
            <v>4000</v>
          </cell>
          <cell r="F2767" t="str">
            <v>failed</v>
          </cell>
          <cell r="P2767" t="str">
            <v>children's books</v>
          </cell>
        </row>
        <row r="2768">
          <cell r="D2768">
            <v>5000</v>
          </cell>
          <cell r="F2768" t="str">
            <v>failed</v>
          </cell>
          <cell r="P2768" t="str">
            <v>children's books</v>
          </cell>
        </row>
        <row r="2769">
          <cell r="D2769">
            <v>4000</v>
          </cell>
          <cell r="F2769" t="str">
            <v>failed</v>
          </cell>
          <cell r="P2769" t="str">
            <v>children's books</v>
          </cell>
        </row>
        <row r="2770">
          <cell r="D2770">
            <v>7000</v>
          </cell>
          <cell r="F2770" t="str">
            <v>failed</v>
          </cell>
          <cell r="P2770" t="str">
            <v>children's books</v>
          </cell>
        </row>
        <row r="2771">
          <cell r="D2771">
            <v>800</v>
          </cell>
          <cell r="F2771" t="str">
            <v>failed</v>
          </cell>
          <cell r="P2771" t="str">
            <v>children's books</v>
          </cell>
        </row>
        <row r="2772">
          <cell r="D2772">
            <v>20000</v>
          </cell>
          <cell r="F2772" t="str">
            <v>failed</v>
          </cell>
          <cell r="P2772" t="str">
            <v>children's books</v>
          </cell>
        </row>
        <row r="2773">
          <cell r="D2773">
            <v>19980</v>
          </cell>
          <cell r="F2773" t="str">
            <v>failed</v>
          </cell>
          <cell r="P2773" t="str">
            <v>children's books</v>
          </cell>
        </row>
        <row r="2774">
          <cell r="D2774">
            <v>8000</v>
          </cell>
          <cell r="F2774" t="str">
            <v>failed</v>
          </cell>
          <cell r="P2774" t="str">
            <v>children's books</v>
          </cell>
        </row>
        <row r="2775">
          <cell r="D2775">
            <v>530</v>
          </cell>
          <cell r="F2775" t="str">
            <v>failed</v>
          </cell>
          <cell r="P2775" t="str">
            <v>children's books</v>
          </cell>
        </row>
        <row r="2776">
          <cell r="D2776">
            <v>4000</v>
          </cell>
          <cell r="F2776" t="str">
            <v>failed</v>
          </cell>
          <cell r="P2776" t="str">
            <v>children's books</v>
          </cell>
        </row>
        <row r="2777">
          <cell r="D2777">
            <v>5000</v>
          </cell>
          <cell r="F2777" t="str">
            <v>failed</v>
          </cell>
          <cell r="P2777" t="str">
            <v>children's books</v>
          </cell>
        </row>
        <row r="2778">
          <cell r="D2778">
            <v>21000</v>
          </cell>
          <cell r="F2778" t="str">
            <v>failed</v>
          </cell>
          <cell r="P2778" t="str">
            <v>children's books</v>
          </cell>
        </row>
        <row r="2779">
          <cell r="D2779">
            <v>3000</v>
          </cell>
          <cell r="F2779" t="str">
            <v>failed</v>
          </cell>
          <cell r="P2779" t="str">
            <v>children's books</v>
          </cell>
        </row>
        <row r="2780">
          <cell r="D2780">
            <v>5500</v>
          </cell>
          <cell r="F2780" t="str">
            <v>failed</v>
          </cell>
          <cell r="P2780" t="str">
            <v>children's books</v>
          </cell>
        </row>
        <row r="2781">
          <cell r="D2781">
            <v>2500</v>
          </cell>
          <cell r="F2781" t="str">
            <v>failed</v>
          </cell>
          <cell r="P2781" t="str">
            <v>children's books</v>
          </cell>
        </row>
        <row r="2782">
          <cell r="D2782">
            <v>100000</v>
          </cell>
          <cell r="F2782" t="str">
            <v>failed</v>
          </cell>
          <cell r="P2782" t="str">
            <v>children's books</v>
          </cell>
        </row>
        <row r="2783">
          <cell r="D2783">
            <v>1250</v>
          </cell>
          <cell r="F2783" t="str">
            <v>successful</v>
          </cell>
          <cell r="P2783" t="str">
            <v>plays</v>
          </cell>
        </row>
        <row r="2784">
          <cell r="D2784">
            <v>1000</v>
          </cell>
          <cell r="F2784" t="str">
            <v>successful</v>
          </cell>
          <cell r="P2784" t="str">
            <v>plays</v>
          </cell>
        </row>
        <row r="2785">
          <cell r="D2785">
            <v>1000</v>
          </cell>
          <cell r="F2785" t="str">
            <v>successful</v>
          </cell>
          <cell r="P2785" t="str">
            <v>plays</v>
          </cell>
        </row>
        <row r="2786">
          <cell r="D2786">
            <v>6000</v>
          </cell>
          <cell r="F2786" t="str">
            <v>successful</v>
          </cell>
          <cell r="P2786" t="str">
            <v>plays</v>
          </cell>
        </row>
        <row r="2787">
          <cell r="D2787">
            <v>5000</v>
          </cell>
          <cell r="F2787" t="str">
            <v>successful</v>
          </cell>
          <cell r="P2787" t="str">
            <v>plays</v>
          </cell>
        </row>
        <row r="2788">
          <cell r="D2788">
            <v>2500</v>
          </cell>
          <cell r="F2788" t="str">
            <v>successful</v>
          </cell>
          <cell r="P2788" t="str">
            <v>plays</v>
          </cell>
        </row>
        <row r="2789">
          <cell r="D2789">
            <v>1000</v>
          </cell>
          <cell r="F2789" t="str">
            <v>successful</v>
          </cell>
          <cell r="P2789" t="str">
            <v>plays</v>
          </cell>
        </row>
        <row r="2790">
          <cell r="D2790">
            <v>2000</v>
          </cell>
          <cell r="F2790" t="str">
            <v>successful</v>
          </cell>
          <cell r="P2790" t="str">
            <v>plays</v>
          </cell>
        </row>
        <row r="2791">
          <cell r="D2791">
            <v>3000</v>
          </cell>
          <cell r="F2791" t="str">
            <v>successful</v>
          </cell>
          <cell r="P2791" t="str">
            <v>plays</v>
          </cell>
        </row>
        <row r="2792">
          <cell r="D2792">
            <v>3000</v>
          </cell>
          <cell r="F2792" t="str">
            <v>successful</v>
          </cell>
          <cell r="P2792" t="str">
            <v>plays</v>
          </cell>
        </row>
        <row r="2793">
          <cell r="D2793">
            <v>2000</v>
          </cell>
          <cell r="F2793" t="str">
            <v>successful</v>
          </cell>
          <cell r="P2793" t="str">
            <v>plays</v>
          </cell>
        </row>
        <row r="2794">
          <cell r="D2794">
            <v>2000</v>
          </cell>
          <cell r="F2794" t="str">
            <v>successful</v>
          </cell>
          <cell r="P2794" t="str">
            <v>plays</v>
          </cell>
        </row>
        <row r="2795">
          <cell r="D2795">
            <v>10000</v>
          </cell>
          <cell r="F2795" t="str">
            <v>successful</v>
          </cell>
          <cell r="P2795" t="str">
            <v>plays</v>
          </cell>
        </row>
        <row r="2796">
          <cell r="D2796">
            <v>50</v>
          </cell>
          <cell r="F2796" t="str">
            <v>successful</v>
          </cell>
          <cell r="P2796" t="str">
            <v>plays</v>
          </cell>
        </row>
        <row r="2797">
          <cell r="D2797">
            <v>700</v>
          </cell>
          <cell r="F2797" t="str">
            <v>successful</v>
          </cell>
          <cell r="P2797" t="str">
            <v>plays</v>
          </cell>
        </row>
        <row r="2798">
          <cell r="D2798">
            <v>800</v>
          </cell>
          <cell r="F2798" t="str">
            <v>successful</v>
          </cell>
          <cell r="P2798" t="str">
            <v>plays</v>
          </cell>
        </row>
        <row r="2799">
          <cell r="D2799">
            <v>8000</v>
          </cell>
          <cell r="F2799" t="str">
            <v>successful</v>
          </cell>
          <cell r="P2799" t="str">
            <v>plays</v>
          </cell>
        </row>
        <row r="2800">
          <cell r="D2800">
            <v>5000</v>
          </cell>
          <cell r="F2800" t="str">
            <v>successful</v>
          </cell>
          <cell r="P2800" t="str">
            <v>plays</v>
          </cell>
        </row>
        <row r="2801">
          <cell r="D2801">
            <v>5000</v>
          </cell>
          <cell r="F2801" t="str">
            <v>successful</v>
          </cell>
          <cell r="P2801" t="str">
            <v>plays</v>
          </cell>
        </row>
        <row r="2802">
          <cell r="D2802">
            <v>1000</v>
          </cell>
          <cell r="F2802" t="str">
            <v>successful</v>
          </cell>
          <cell r="P2802" t="str">
            <v>plays</v>
          </cell>
        </row>
        <row r="2803">
          <cell r="D2803">
            <v>500</v>
          </cell>
          <cell r="F2803" t="str">
            <v>successful</v>
          </cell>
          <cell r="P2803" t="str">
            <v>plays</v>
          </cell>
        </row>
        <row r="2804">
          <cell r="D2804">
            <v>3000</v>
          </cell>
          <cell r="F2804" t="str">
            <v>successful</v>
          </cell>
          <cell r="P2804" t="str">
            <v>plays</v>
          </cell>
        </row>
        <row r="2805">
          <cell r="D2805">
            <v>10000</v>
          </cell>
          <cell r="F2805" t="str">
            <v>successful</v>
          </cell>
          <cell r="P2805" t="str">
            <v>plays</v>
          </cell>
        </row>
        <row r="2806">
          <cell r="D2806">
            <v>1000</v>
          </cell>
          <cell r="F2806" t="str">
            <v>successful</v>
          </cell>
          <cell r="P2806" t="str">
            <v>plays</v>
          </cell>
        </row>
        <row r="2807">
          <cell r="D2807">
            <v>400</v>
          </cell>
          <cell r="F2807" t="str">
            <v>successful</v>
          </cell>
          <cell r="P2807" t="str">
            <v>plays</v>
          </cell>
        </row>
        <row r="2808">
          <cell r="D2808">
            <v>3000</v>
          </cell>
          <cell r="F2808" t="str">
            <v>successful</v>
          </cell>
          <cell r="P2808" t="str">
            <v>plays</v>
          </cell>
        </row>
        <row r="2809">
          <cell r="D2809">
            <v>5000</v>
          </cell>
          <cell r="F2809" t="str">
            <v>successful</v>
          </cell>
          <cell r="P2809" t="str">
            <v>plays</v>
          </cell>
        </row>
        <row r="2810">
          <cell r="D2810">
            <v>4500</v>
          </cell>
          <cell r="F2810" t="str">
            <v>successful</v>
          </cell>
          <cell r="P2810" t="str">
            <v>plays</v>
          </cell>
        </row>
        <row r="2811">
          <cell r="D2811">
            <v>2500</v>
          </cell>
          <cell r="F2811" t="str">
            <v>successful</v>
          </cell>
          <cell r="P2811" t="str">
            <v>plays</v>
          </cell>
        </row>
        <row r="2812">
          <cell r="D2812">
            <v>2500</v>
          </cell>
          <cell r="F2812" t="str">
            <v>successful</v>
          </cell>
          <cell r="P2812" t="str">
            <v>plays</v>
          </cell>
        </row>
        <row r="2813">
          <cell r="D2813">
            <v>10000</v>
          </cell>
          <cell r="F2813" t="str">
            <v>successful</v>
          </cell>
          <cell r="P2813" t="str">
            <v>plays</v>
          </cell>
        </row>
        <row r="2814">
          <cell r="D2814">
            <v>5000</v>
          </cell>
          <cell r="F2814" t="str">
            <v>successful</v>
          </cell>
          <cell r="P2814" t="str">
            <v>plays</v>
          </cell>
        </row>
        <row r="2815">
          <cell r="D2815">
            <v>2800</v>
          </cell>
          <cell r="F2815" t="str">
            <v>successful</v>
          </cell>
          <cell r="P2815" t="str">
            <v>plays</v>
          </cell>
        </row>
        <row r="2816">
          <cell r="D2816">
            <v>1500</v>
          </cell>
          <cell r="F2816" t="str">
            <v>successful</v>
          </cell>
          <cell r="P2816" t="str">
            <v>plays</v>
          </cell>
        </row>
        <row r="2817">
          <cell r="D2817">
            <v>250</v>
          </cell>
          <cell r="F2817" t="str">
            <v>successful</v>
          </cell>
          <cell r="P2817" t="str">
            <v>plays</v>
          </cell>
        </row>
        <row r="2818">
          <cell r="D2818">
            <v>3000</v>
          </cell>
          <cell r="F2818" t="str">
            <v>successful</v>
          </cell>
          <cell r="P2818" t="str">
            <v>plays</v>
          </cell>
        </row>
        <row r="2819">
          <cell r="D2819">
            <v>600</v>
          </cell>
          <cell r="F2819" t="str">
            <v>successful</v>
          </cell>
          <cell r="P2819" t="str">
            <v>plays</v>
          </cell>
        </row>
        <row r="2820">
          <cell r="D2820">
            <v>10000</v>
          </cell>
          <cell r="F2820" t="str">
            <v>successful</v>
          </cell>
          <cell r="P2820" t="str">
            <v>plays</v>
          </cell>
        </row>
        <row r="2821">
          <cell r="D2821">
            <v>5000</v>
          </cell>
          <cell r="F2821" t="str">
            <v>successful</v>
          </cell>
          <cell r="P2821" t="str">
            <v>plays</v>
          </cell>
        </row>
        <row r="2822">
          <cell r="D2822">
            <v>200</v>
          </cell>
          <cell r="F2822" t="str">
            <v>successful</v>
          </cell>
          <cell r="P2822" t="str">
            <v>plays</v>
          </cell>
        </row>
        <row r="2823">
          <cell r="D2823">
            <v>1000</v>
          </cell>
          <cell r="F2823" t="str">
            <v>successful</v>
          </cell>
          <cell r="P2823" t="str">
            <v>plays</v>
          </cell>
        </row>
        <row r="2824">
          <cell r="D2824">
            <v>6000</v>
          </cell>
          <cell r="F2824" t="str">
            <v>successful</v>
          </cell>
          <cell r="P2824" t="str">
            <v>plays</v>
          </cell>
        </row>
        <row r="2825">
          <cell r="D2825">
            <v>100</v>
          </cell>
          <cell r="F2825" t="str">
            <v>successful</v>
          </cell>
          <cell r="P2825" t="str">
            <v>plays</v>
          </cell>
        </row>
        <row r="2826">
          <cell r="D2826">
            <v>650</v>
          </cell>
          <cell r="F2826" t="str">
            <v>successful</v>
          </cell>
          <cell r="P2826" t="str">
            <v>plays</v>
          </cell>
        </row>
        <row r="2827">
          <cell r="D2827">
            <v>3000</v>
          </cell>
          <cell r="F2827" t="str">
            <v>successful</v>
          </cell>
          <cell r="P2827" t="str">
            <v>plays</v>
          </cell>
        </row>
        <row r="2828">
          <cell r="D2828">
            <v>2000</v>
          </cell>
          <cell r="F2828" t="str">
            <v>successful</v>
          </cell>
          <cell r="P2828" t="str">
            <v>plays</v>
          </cell>
        </row>
        <row r="2829">
          <cell r="D2829">
            <v>2000</v>
          </cell>
          <cell r="F2829" t="str">
            <v>successful</v>
          </cell>
          <cell r="P2829" t="str">
            <v>plays</v>
          </cell>
        </row>
        <row r="2830">
          <cell r="D2830">
            <v>9500</v>
          </cell>
          <cell r="F2830" t="str">
            <v>successful</v>
          </cell>
          <cell r="P2830" t="str">
            <v>plays</v>
          </cell>
        </row>
        <row r="2831">
          <cell r="D2831">
            <v>2500</v>
          </cell>
          <cell r="F2831" t="str">
            <v>successful</v>
          </cell>
          <cell r="P2831" t="str">
            <v>plays</v>
          </cell>
        </row>
        <row r="2832">
          <cell r="D2832">
            <v>3000</v>
          </cell>
          <cell r="F2832" t="str">
            <v>successful</v>
          </cell>
          <cell r="P2832" t="str">
            <v>plays</v>
          </cell>
        </row>
        <row r="2833">
          <cell r="D2833">
            <v>3000</v>
          </cell>
          <cell r="F2833" t="str">
            <v>successful</v>
          </cell>
          <cell r="P2833" t="str">
            <v>plays</v>
          </cell>
        </row>
        <row r="2834">
          <cell r="D2834">
            <v>2500</v>
          </cell>
          <cell r="F2834" t="str">
            <v>successful</v>
          </cell>
          <cell r="P2834" t="str">
            <v>plays</v>
          </cell>
        </row>
        <row r="2835">
          <cell r="D2835">
            <v>2700</v>
          </cell>
          <cell r="F2835" t="str">
            <v>successful</v>
          </cell>
          <cell r="P2835" t="str">
            <v>plays</v>
          </cell>
        </row>
        <row r="2836">
          <cell r="D2836">
            <v>800</v>
          </cell>
          <cell r="F2836" t="str">
            <v>successful</v>
          </cell>
          <cell r="P2836" t="str">
            <v>plays</v>
          </cell>
        </row>
        <row r="2837">
          <cell r="D2837">
            <v>1000</v>
          </cell>
          <cell r="F2837" t="str">
            <v>successful</v>
          </cell>
          <cell r="P2837" t="str">
            <v>plays</v>
          </cell>
        </row>
        <row r="2838">
          <cell r="D2838">
            <v>450</v>
          </cell>
          <cell r="F2838" t="str">
            <v>successful</v>
          </cell>
          <cell r="P2838" t="str">
            <v>plays</v>
          </cell>
        </row>
        <row r="2839">
          <cell r="D2839">
            <v>850</v>
          </cell>
          <cell r="F2839" t="str">
            <v>successful</v>
          </cell>
          <cell r="P2839" t="str">
            <v>plays</v>
          </cell>
        </row>
        <row r="2840">
          <cell r="D2840">
            <v>2000</v>
          </cell>
          <cell r="F2840" t="str">
            <v>successful</v>
          </cell>
          <cell r="P2840" t="str">
            <v>plays</v>
          </cell>
        </row>
        <row r="2841">
          <cell r="D2841">
            <v>3500</v>
          </cell>
          <cell r="F2841" t="str">
            <v>successful</v>
          </cell>
          <cell r="P2841" t="str">
            <v>plays</v>
          </cell>
        </row>
        <row r="2842">
          <cell r="D2842">
            <v>2500</v>
          </cell>
          <cell r="F2842" t="str">
            <v>successful</v>
          </cell>
          <cell r="P2842" t="str">
            <v>plays</v>
          </cell>
        </row>
        <row r="2843">
          <cell r="D2843">
            <v>1000</v>
          </cell>
          <cell r="F2843" t="str">
            <v>failed</v>
          </cell>
          <cell r="P2843" t="str">
            <v>plays</v>
          </cell>
        </row>
        <row r="2844">
          <cell r="D2844">
            <v>1500</v>
          </cell>
          <cell r="F2844" t="str">
            <v>failed</v>
          </cell>
          <cell r="P2844" t="str">
            <v>plays</v>
          </cell>
        </row>
        <row r="2845">
          <cell r="D2845">
            <v>1200</v>
          </cell>
          <cell r="F2845" t="str">
            <v>failed</v>
          </cell>
          <cell r="P2845" t="str">
            <v>plays</v>
          </cell>
        </row>
        <row r="2846">
          <cell r="D2846">
            <v>550</v>
          </cell>
          <cell r="F2846" t="str">
            <v>failed</v>
          </cell>
          <cell r="P2846" t="str">
            <v>plays</v>
          </cell>
        </row>
        <row r="2847">
          <cell r="D2847">
            <v>7500</v>
          </cell>
          <cell r="F2847" t="str">
            <v>failed</v>
          </cell>
          <cell r="P2847" t="str">
            <v>plays</v>
          </cell>
        </row>
        <row r="2848">
          <cell r="D2848">
            <v>8000</v>
          </cell>
          <cell r="F2848" t="str">
            <v>failed</v>
          </cell>
          <cell r="P2848" t="str">
            <v>plays</v>
          </cell>
        </row>
        <row r="2849">
          <cell r="D2849">
            <v>2000</v>
          </cell>
          <cell r="F2849" t="str">
            <v>failed</v>
          </cell>
          <cell r="P2849" t="str">
            <v>plays</v>
          </cell>
        </row>
        <row r="2850">
          <cell r="D2850">
            <v>35000</v>
          </cell>
          <cell r="F2850" t="str">
            <v>failed</v>
          </cell>
          <cell r="P2850" t="str">
            <v>plays</v>
          </cell>
        </row>
        <row r="2851">
          <cell r="D2851">
            <v>500</v>
          </cell>
          <cell r="F2851" t="str">
            <v>failed</v>
          </cell>
          <cell r="P2851" t="str">
            <v>plays</v>
          </cell>
        </row>
        <row r="2852">
          <cell r="D2852">
            <v>8000</v>
          </cell>
          <cell r="F2852" t="str">
            <v>failed</v>
          </cell>
          <cell r="P2852" t="str">
            <v>plays</v>
          </cell>
        </row>
        <row r="2853">
          <cell r="D2853">
            <v>4500</v>
          </cell>
          <cell r="F2853" t="str">
            <v>failed</v>
          </cell>
          <cell r="P2853" t="str">
            <v>plays</v>
          </cell>
        </row>
        <row r="2854">
          <cell r="D2854">
            <v>5000</v>
          </cell>
          <cell r="F2854" t="str">
            <v>failed</v>
          </cell>
          <cell r="P2854" t="str">
            <v>plays</v>
          </cell>
        </row>
        <row r="2855">
          <cell r="D2855">
            <v>9500</v>
          </cell>
          <cell r="F2855" t="str">
            <v>failed</v>
          </cell>
          <cell r="P2855" t="str">
            <v>plays</v>
          </cell>
        </row>
        <row r="2856">
          <cell r="D2856">
            <v>1000</v>
          </cell>
          <cell r="F2856" t="str">
            <v>failed</v>
          </cell>
          <cell r="P2856" t="str">
            <v>plays</v>
          </cell>
        </row>
        <row r="2857">
          <cell r="D2857">
            <v>600</v>
          </cell>
          <cell r="F2857" t="str">
            <v>failed</v>
          </cell>
          <cell r="P2857" t="str">
            <v>plays</v>
          </cell>
        </row>
        <row r="2858">
          <cell r="D2858">
            <v>3000</v>
          </cell>
          <cell r="F2858" t="str">
            <v>failed</v>
          </cell>
          <cell r="P2858" t="str">
            <v>plays</v>
          </cell>
        </row>
        <row r="2859">
          <cell r="D2859">
            <v>38000</v>
          </cell>
          <cell r="F2859" t="str">
            <v>failed</v>
          </cell>
          <cell r="P2859" t="str">
            <v>plays</v>
          </cell>
        </row>
        <row r="2860">
          <cell r="D2860">
            <v>1000</v>
          </cell>
          <cell r="F2860" t="str">
            <v>failed</v>
          </cell>
          <cell r="P2860" t="str">
            <v>plays</v>
          </cell>
        </row>
        <row r="2861">
          <cell r="D2861">
            <v>2000</v>
          </cell>
          <cell r="F2861" t="str">
            <v>failed</v>
          </cell>
          <cell r="P2861" t="str">
            <v>plays</v>
          </cell>
        </row>
        <row r="2862">
          <cell r="D2862">
            <v>4000</v>
          </cell>
          <cell r="F2862" t="str">
            <v>failed</v>
          </cell>
          <cell r="P2862" t="str">
            <v>plays</v>
          </cell>
        </row>
        <row r="2863">
          <cell r="D2863">
            <v>250</v>
          </cell>
          <cell r="F2863" t="str">
            <v>failed</v>
          </cell>
          <cell r="P2863" t="str">
            <v>plays</v>
          </cell>
        </row>
        <row r="2864">
          <cell r="D2864">
            <v>12700</v>
          </cell>
          <cell r="F2864" t="str">
            <v>failed</v>
          </cell>
          <cell r="P2864" t="str">
            <v>plays</v>
          </cell>
        </row>
        <row r="2865">
          <cell r="D2865">
            <v>50000</v>
          </cell>
          <cell r="F2865" t="str">
            <v>failed</v>
          </cell>
          <cell r="P2865" t="str">
            <v>plays</v>
          </cell>
        </row>
        <row r="2866">
          <cell r="D2866">
            <v>2500</v>
          </cell>
          <cell r="F2866" t="str">
            <v>failed</v>
          </cell>
          <cell r="P2866" t="str">
            <v>plays</v>
          </cell>
        </row>
        <row r="2867">
          <cell r="D2867">
            <v>2888</v>
          </cell>
          <cell r="F2867" t="str">
            <v>failed</v>
          </cell>
          <cell r="P2867" t="str">
            <v>plays</v>
          </cell>
        </row>
        <row r="2868">
          <cell r="D2868">
            <v>5000</v>
          </cell>
          <cell r="F2868" t="str">
            <v>failed</v>
          </cell>
          <cell r="P2868" t="str">
            <v>plays</v>
          </cell>
        </row>
        <row r="2869">
          <cell r="D2869">
            <v>2500</v>
          </cell>
          <cell r="F2869" t="str">
            <v>failed</v>
          </cell>
          <cell r="P2869" t="str">
            <v>plays</v>
          </cell>
        </row>
        <row r="2870">
          <cell r="D2870">
            <v>15000</v>
          </cell>
          <cell r="F2870" t="str">
            <v>failed</v>
          </cell>
          <cell r="P2870" t="str">
            <v>plays</v>
          </cell>
        </row>
        <row r="2871">
          <cell r="D2871">
            <v>20000</v>
          </cell>
          <cell r="F2871" t="str">
            <v>failed</v>
          </cell>
          <cell r="P2871" t="str">
            <v>plays</v>
          </cell>
        </row>
        <row r="2872">
          <cell r="D2872">
            <v>5000</v>
          </cell>
          <cell r="F2872" t="str">
            <v>failed</v>
          </cell>
          <cell r="P2872" t="str">
            <v>plays</v>
          </cell>
        </row>
        <row r="2873">
          <cell r="D2873">
            <v>10000</v>
          </cell>
          <cell r="F2873" t="str">
            <v>failed</v>
          </cell>
          <cell r="P2873" t="str">
            <v>plays</v>
          </cell>
        </row>
        <row r="2874">
          <cell r="D2874">
            <v>3000</v>
          </cell>
          <cell r="F2874" t="str">
            <v>failed</v>
          </cell>
          <cell r="P2874" t="str">
            <v>plays</v>
          </cell>
        </row>
        <row r="2875">
          <cell r="D2875">
            <v>2500</v>
          </cell>
          <cell r="F2875" t="str">
            <v>failed</v>
          </cell>
          <cell r="P2875" t="str">
            <v>plays</v>
          </cell>
        </row>
        <row r="2876">
          <cell r="D2876">
            <v>5000</v>
          </cell>
          <cell r="F2876" t="str">
            <v>failed</v>
          </cell>
          <cell r="P2876" t="str">
            <v>plays</v>
          </cell>
        </row>
        <row r="2877">
          <cell r="D2877">
            <v>20000</v>
          </cell>
          <cell r="F2877" t="str">
            <v>failed</v>
          </cell>
          <cell r="P2877" t="str">
            <v>plays</v>
          </cell>
        </row>
        <row r="2878">
          <cell r="D2878">
            <v>150000</v>
          </cell>
          <cell r="F2878" t="str">
            <v>failed</v>
          </cell>
          <cell r="P2878" t="str">
            <v>plays</v>
          </cell>
        </row>
        <row r="2879">
          <cell r="D2879">
            <v>6000</v>
          </cell>
          <cell r="F2879" t="str">
            <v>failed</v>
          </cell>
          <cell r="P2879" t="str">
            <v>plays</v>
          </cell>
        </row>
        <row r="2880">
          <cell r="D2880">
            <v>3000</v>
          </cell>
          <cell r="F2880" t="str">
            <v>failed</v>
          </cell>
          <cell r="P2880" t="str">
            <v>plays</v>
          </cell>
        </row>
        <row r="2881">
          <cell r="D2881">
            <v>11200</v>
          </cell>
          <cell r="F2881" t="str">
            <v>failed</v>
          </cell>
          <cell r="P2881" t="str">
            <v>plays</v>
          </cell>
        </row>
        <row r="2882">
          <cell r="D2882">
            <v>12000</v>
          </cell>
          <cell r="F2882" t="str">
            <v>failed</v>
          </cell>
          <cell r="P2882" t="str">
            <v>plays</v>
          </cell>
        </row>
        <row r="2883">
          <cell r="D2883">
            <v>5500</v>
          </cell>
          <cell r="F2883" t="str">
            <v>failed</v>
          </cell>
          <cell r="P2883" t="str">
            <v>plays</v>
          </cell>
        </row>
        <row r="2884">
          <cell r="D2884">
            <v>750</v>
          </cell>
          <cell r="F2884" t="str">
            <v>failed</v>
          </cell>
          <cell r="P2884" t="str">
            <v>plays</v>
          </cell>
        </row>
        <row r="2885">
          <cell r="D2885">
            <v>10000</v>
          </cell>
          <cell r="F2885" t="str">
            <v>failed</v>
          </cell>
          <cell r="P2885" t="str">
            <v>plays</v>
          </cell>
        </row>
        <row r="2886">
          <cell r="D2886">
            <v>45000</v>
          </cell>
          <cell r="F2886" t="str">
            <v>failed</v>
          </cell>
          <cell r="P2886" t="str">
            <v>plays</v>
          </cell>
        </row>
        <row r="2887">
          <cell r="D2887">
            <v>400</v>
          </cell>
          <cell r="F2887" t="str">
            <v>failed</v>
          </cell>
          <cell r="P2887" t="str">
            <v>plays</v>
          </cell>
        </row>
        <row r="2888">
          <cell r="D2888">
            <v>200</v>
          </cell>
          <cell r="F2888" t="str">
            <v>failed</v>
          </cell>
          <cell r="P2888" t="str">
            <v>plays</v>
          </cell>
        </row>
        <row r="2889">
          <cell r="D2889">
            <v>3000</v>
          </cell>
          <cell r="F2889" t="str">
            <v>failed</v>
          </cell>
          <cell r="P2889" t="str">
            <v>plays</v>
          </cell>
        </row>
        <row r="2890">
          <cell r="D2890">
            <v>30000</v>
          </cell>
          <cell r="F2890" t="str">
            <v>failed</v>
          </cell>
          <cell r="P2890" t="str">
            <v>plays</v>
          </cell>
        </row>
        <row r="2891">
          <cell r="D2891">
            <v>3000</v>
          </cell>
          <cell r="F2891" t="str">
            <v>failed</v>
          </cell>
          <cell r="P2891" t="str">
            <v>plays</v>
          </cell>
        </row>
        <row r="2892">
          <cell r="D2892">
            <v>2000</v>
          </cell>
          <cell r="F2892" t="str">
            <v>failed</v>
          </cell>
          <cell r="P2892" t="str">
            <v>plays</v>
          </cell>
        </row>
        <row r="2893">
          <cell r="D2893">
            <v>10000</v>
          </cell>
          <cell r="F2893" t="str">
            <v>failed</v>
          </cell>
          <cell r="P2893" t="str">
            <v>plays</v>
          </cell>
        </row>
        <row r="2894">
          <cell r="D2894">
            <v>5500</v>
          </cell>
          <cell r="F2894" t="str">
            <v>failed</v>
          </cell>
          <cell r="P2894" t="str">
            <v>plays</v>
          </cell>
        </row>
        <row r="2895">
          <cell r="D2895">
            <v>5000</v>
          </cell>
          <cell r="F2895" t="str">
            <v>failed</v>
          </cell>
          <cell r="P2895" t="str">
            <v>plays</v>
          </cell>
        </row>
        <row r="2896">
          <cell r="D2896">
            <v>50000</v>
          </cell>
          <cell r="F2896" t="str">
            <v>failed</v>
          </cell>
          <cell r="P2896" t="str">
            <v>plays</v>
          </cell>
        </row>
        <row r="2897">
          <cell r="D2897">
            <v>500</v>
          </cell>
          <cell r="F2897" t="str">
            <v>failed</v>
          </cell>
          <cell r="P2897" t="str">
            <v>plays</v>
          </cell>
        </row>
        <row r="2898">
          <cell r="D2898">
            <v>3000</v>
          </cell>
          <cell r="F2898" t="str">
            <v>failed</v>
          </cell>
          <cell r="P2898" t="str">
            <v>plays</v>
          </cell>
        </row>
        <row r="2899">
          <cell r="D2899">
            <v>12000</v>
          </cell>
          <cell r="F2899" t="str">
            <v>failed</v>
          </cell>
          <cell r="P2899" t="str">
            <v>plays</v>
          </cell>
        </row>
        <row r="2900">
          <cell r="D2900">
            <v>7500</v>
          </cell>
          <cell r="F2900" t="str">
            <v>failed</v>
          </cell>
          <cell r="P2900" t="str">
            <v>plays</v>
          </cell>
        </row>
        <row r="2901">
          <cell r="D2901">
            <v>10000</v>
          </cell>
          <cell r="F2901" t="str">
            <v>failed</v>
          </cell>
          <cell r="P2901" t="str">
            <v>plays</v>
          </cell>
        </row>
        <row r="2902">
          <cell r="D2902">
            <v>5500</v>
          </cell>
          <cell r="F2902" t="str">
            <v>failed</v>
          </cell>
          <cell r="P2902" t="str">
            <v>plays</v>
          </cell>
        </row>
        <row r="2903">
          <cell r="D2903">
            <v>750</v>
          </cell>
          <cell r="F2903" t="str">
            <v>failed</v>
          </cell>
          <cell r="P2903" t="str">
            <v>plays</v>
          </cell>
        </row>
        <row r="2904">
          <cell r="D2904">
            <v>150000</v>
          </cell>
          <cell r="F2904" t="str">
            <v>failed</v>
          </cell>
          <cell r="P2904" t="str">
            <v>plays</v>
          </cell>
        </row>
        <row r="2905">
          <cell r="D2905">
            <v>5000</v>
          </cell>
          <cell r="F2905" t="str">
            <v>failed</v>
          </cell>
          <cell r="P2905" t="str">
            <v>plays</v>
          </cell>
        </row>
        <row r="2906">
          <cell r="D2906">
            <v>1500</v>
          </cell>
          <cell r="F2906" t="str">
            <v>failed</v>
          </cell>
          <cell r="P2906" t="str">
            <v>plays</v>
          </cell>
        </row>
        <row r="2907">
          <cell r="D2907">
            <v>3500</v>
          </cell>
          <cell r="F2907" t="str">
            <v>failed</v>
          </cell>
          <cell r="P2907" t="str">
            <v>plays</v>
          </cell>
        </row>
        <row r="2908">
          <cell r="D2908">
            <v>6000</v>
          </cell>
          <cell r="F2908" t="str">
            <v>failed</v>
          </cell>
          <cell r="P2908" t="str">
            <v>plays</v>
          </cell>
        </row>
        <row r="2909">
          <cell r="D2909">
            <v>2500</v>
          </cell>
          <cell r="F2909" t="str">
            <v>failed</v>
          </cell>
          <cell r="P2909" t="str">
            <v>plays</v>
          </cell>
        </row>
        <row r="2910">
          <cell r="D2910">
            <v>9600</v>
          </cell>
          <cell r="F2910" t="str">
            <v>failed</v>
          </cell>
          <cell r="P2910" t="str">
            <v>plays</v>
          </cell>
        </row>
        <row r="2911">
          <cell r="D2911">
            <v>180000</v>
          </cell>
          <cell r="F2911" t="str">
            <v>failed</v>
          </cell>
          <cell r="P2911" t="str">
            <v>plays</v>
          </cell>
        </row>
        <row r="2912">
          <cell r="D2912">
            <v>30000</v>
          </cell>
          <cell r="F2912" t="str">
            <v>failed</v>
          </cell>
          <cell r="P2912" t="str">
            <v>plays</v>
          </cell>
        </row>
        <row r="2913">
          <cell r="D2913">
            <v>1800</v>
          </cell>
          <cell r="F2913" t="str">
            <v>failed</v>
          </cell>
          <cell r="P2913" t="str">
            <v>plays</v>
          </cell>
        </row>
        <row r="2914">
          <cell r="D2914">
            <v>14440</v>
          </cell>
          <cell r="F2914" t="str">
            <v>failed</v>
          </cell>
          <cell r="P2914" t="str">
            <v>plays</v>
          </cell>
        </row>
        <row r="2915">
          <cell r="D2915">
            <v>10000</v>
          </cell>
          <cell r="F2915" t="str">
            <v>failed</v>
          </cell>
          <cell r="P2915" t="str">
            <v>plays</v>
          </cell>
        </row>
        <row r="2916">
          <cell r="D2916">
            <v>25000</v>
          </cell>
          <cell r="F2916" t="str">
            <v>failed</v>
          </cell>
          <cell r="P2916" t="str">
            <v>plays</v>
          </cell>
        </row>
        <row r="2917">
          <cell r="D2917">
            <v>1000</v>
          </cell>
          <cell r="F2917" t="str">
            <v>failed</v>
          </cell>
          <cell r="P2917" t="str">
            <v>plays</v>
          </cell>
        </row>
        <row r="2918">
          <cell r="D2918">
            <v>1850</v>
          </cell>
          <cell r="F2918" t="str">
            <v>failed</v>
          </cell>
          <cell r="P2918" t="str">
            <v>plays</v>
          </cell>
        </row>
        <row r="2919">
          <cell r="D2919">
            <v>2000</v>
          </cell>
          <cell r="F2919" t="str">
            <v>failed</v>
          </cell>
          <cell r="P2919" t="str">
            <v>plays</v>
          </cell>
        </row>
        <row r="2920">
          <cell r="D2920">
            <v>5000</v>
          </cell>
          <cell r="F2920" t="str">
            <v>failed</v>
          </cell>
          <cell r="P2920" t="str">
            <v>plays</v>
          </cell>
        </row>
        <row r="2921">
          <cell r="D2921">
            <v>600</v>
          </cell>
          <cell r="F2921" t="str">
            <v>failed</v>
          </cell>
          <cell r="P2921" t="str">
            <v>plays</v>
          </cell>
        </row>
        <row r="2922">
          <cell r="D2922">
            <v>2500</v>
          </cell>
          <cell r="F2922" t="str">
            <v>failed</v>
          </cell>
          <cell r="P2922" t="str">
            <v>plays</v>
          </cell>
        </row>
        <row r="2923">
          <cell r="D2923">
            <v>100</v>
          </cell>
          <cell r="F2923" t="str">
            <v>successful</v>
          </cell>
          <cell r="P2923" t="str">
            <v>musical</v>
          </cell>
        </row>
        <row r="2924">
          <cell r="D2924">
            <v>500</v>
          </cell>
          <cell r="F2924" t="str">
            <v>successful</v>
          </cell>
          <cell r="P2924" t="str">
            <v>musical</v>
          </cell>
        </row>
        <row r="2925">
          <cell r="D2925">
            <v>300</v>
          </cell>
          <cell r="F2925" t="str">
            <v>successful</v>
          </cell>
          <cell r="P2925" t="str">
            <v>musical</v>
          </cell>
        </row>
        <row r="2926">
          <cell r="D2926">
            <v>25000</v>
          </cell>
          <cell r="F2926" t="str">
            <v>successful</v>
          </cell>
          <cell r="P2926" t="str">
            <v>musical</v>
          </cell>
        </row>
        <row r="2927">
          <cell r="D2927">
            <v>45000</v>
          </cell>
          <cell r="F2927" t="str">
            <v>successful</v>
          </cell>
          <cell r="P2927" t="str">
            <v>musical</v>
          </cell>
        </row>
        <row r="2928">
          <cell r="D2928">
            <v>3000</v>
          </cell>
          <cell r="F2928" t="str">
            <v>successful</v>
          </cell>
          <cell r="P2928" t="str">
            <v>musical</v>
          </cell>
        </row>
        <row r="2929">
          <cell r="D2929">
            <v>1800</v>
          </cell>
          <cell r="F2929" t="str">
            <v>successful</v>
          </cell>
          <cell r="P2929" t="str">
            <v>musical</v>
          </cell>
        </row>
        <row r="2930">
          <cell r="D2930">
            <v>1000</v>
          </cell>
          <cell r="F2930" t="str">
            <v>successful</v>
          </cell>
          <cell r="P2930" t="str">
            <v>musical</v>
          </cell>
        </row>
        <row r="2931">
          <cell r="D2931">
            <v>8000</v>
          </cell>
          <cell r="F2931" t="str">
            <v>successful</v>
          </cell>
          <cell r="P2931" t="str">
            <v>musical</v>
          </cell>
        </row>
        <row r="2932">
          <cell r="D2932">
            <v>10000</v>
          </cell>
          <cell r="F2932" t="str">
            <v>successful</v>
          </cell>
          <cell r="P2932" t="str">
            <v>musical</v>
          </cell>
        </row>
        <row r="2933">
          <cell r="D2933">
            <v>750</v>
          </cell>
          <cell r="F2933" t="str">
            <v>successful</v>
          </cell>
          <cell r="P2933" t="str">
            <v>musical</v>
          </cell>
        </row>
        <row r="2934">
          <cell r="D2934">
            <v>3100</v>
          </cell>
          <cell r="F2934" t="str">
            <v>successful</v>
          </cell>
          <cell r="P2934" t="str">
            <v>musical</v>
          </cell>
        </row>
        <row r="2935">
          <cell r="D2935">
            <v>2500</v>
          </cell>
          <cell r="F2935" t="str">
            <v>successful</v>
          </cell>
          <cell r="P2935" t="str">
            <v>musical</v>
          </cell>
        </row>
        <row r="2936">
          <cell r="D2936">
            <v>2500</v>
          </cell>
          <cell r="F2936" t="str">
            <v>successful</v>
          </cell>
          <cell r="P2936" t="str">
            <v>musical</v>
          </cell>
        </row>
        <row r="2937">
          <cell r="D2937">
            <v>3500</v>
          </cell>
          <cell r="F2937" t="str">
            <v>successful</v>
          </cell>
          <cell r="P2937" t="str">
            <v>musical</v>
          </cell>
        </row>
        <row r="2938">
          <cell r="D2938">
            <v>1000</v>
          </cell>
          <cell r="F2938" t="str">
            <v>successful</v>
          </cell>
          <cell r="P2938" t="str">
            <v>musical</v>
          </cell>
        </row>
        <row r="2939">
          <cell r="D2939">
            <v>1500</v>
          </cell>
          <cell r="F2939" t="str">
            <v>successful</v>
          </cell>
          <cell r="P2939" t="str">
            <v>musical</v>
          </cell>
        </row>
        <row r="2940">
          <cell r="D2940">
            <v>4000</v>
          </cell>
          <cell r="F2940" t="str">
            <v>successful</v>
          </cell>
          <cell r="P2940" t="str">
            <v>musical</v>
          </cell>
        </row>
        <row r="2941">
          <cell r="D2941">
            <v>8000</v>
          </cell>
          <cell r="F2941" t="str">
            <v>successful</v>
          </cell>
          <cell r="P2941" t="str">
            <v>musical</v>
          </cell>
        </row>
        <row r="2942">
          <cell r="D2942">
            <v>2500</v>
          </cell>
          <cell r="F2942" t="str">
            <v>successful</v>
          </cell>
          <cell r="P2942" t="str">
            <v>musical</v>
          </cell>
        </row>
        <row r="2943">
          <cell r="D2943">
            <v>25000</v>
          </cell>
          <cell r="F2943" t="str">
            <v>failed</v>
          </cell>
          <cell r="P2943" t="str">
            <v>spaces</v>
          </cell>
        </row>
        <row r="2944">
          <cell r="D2944">
            <v>200000</v>
          </cell>
          <cell r="F2944" t="str">
            <v>failed</v>
          </cell>
          <cell r="P2944" t="str">
            <v>spaces</v>
          </cell>
        </row>
        <row r="2945">
          <cell r="D2945">
            <v>3000</v>
          </cell>
          <cell r="F2945" t="str">
            <v>failed</v>
          </cell>
          <cell r="P2945" t="str">
            <v>spaces</v>
          </cell>
        </row>
        <row r="2946">
          <cell r="D2946">
            <v>10000</v>
          </cell>
          <cell r="F2946" t="str">
            <v>failed</v>
          </cell>
          <cell r="P2946" t="str">
            <v>spaces</v>
          </cell>
        </row>
        <row r="2947">
          <cell r="D2947">
            <v>50000</v>
          </cell>
          <cell r="F2947" t="str">
            <v>failed</v>
          </cell>
          <cell r="P2947" t="str">
            <v>spaces</v>
          </cell>
        </row>
        <row r="2948">
          <cell r="D2948">
            <v>2000</v>
          </cell>
          <cell r="F2948" t="str">
            <v>failed</v>
          </cell>
          <cell r="P2948" t="str">
            <v>spaces</v>
          </cell>
        </row>
        <row r="2949">
          <cell r="D2949">
            <v>25000</v>
          </cell>
          <cell r="F2949" t="str">
            <v>failed</v>
          </cell>
          <cell r="P2949" t="str">
            <v>spaces</v>
          </cell>
        </row>
        <row r="2950">
          <cell r="D2950">
            <v>500000</v>
          </cell>
          <cell r="F2950" t="str">
            <v>failed</v>
          </cell>
          <cell r="P2950" t="str">
            <v>spaces</v>
          </cell>
        </row>
        <row r="2951">
          <cell r="D2951">
            <v>1000</v>
          </cell>
          <cell r="F2951" t="str">
            <v>failed</v>
          </cell>
          <cell r="P2951" t="str">
            <v>spaces</v>
          </cell>
        </row>
        <row r="2952">
          <cell r="D2952">
            <v>5000000</v>
          </cell>
          <cell r="F2952" t="str">
            <v>failed</v>
          </cell>
          <cell r="P2952" t="str">
            <v>spaces</v>
          </cell>
        </row>
        <row r="2953">
          <cell r="D2953">
            <v>50000</v>
          </cell>
          <cell r="F2953" t="str">
            <v>canceled</v>
          </cell>
          <cell r="P2953" t="str">
            <v>spaces</v>
          </cell>
        </row>
        <row r="2954">
          <cell r="D2954">
            <v>20000</v>
          </cell>
          <cell r="F2954" t="str">
            <v>canceled</v>
          </cell>
          <cell r="P2954" t="str">
            <v>spaces</v>
          </cell>
        </row>
        <row r="2955">
          <cell r="D2955">
            <v>400000</v>
          </cell>
          <cell r="F2955" t="str">
            <v>canceled</v>
          </cell>
          <cell r="P2955" t="str">
            <v>spaces</v>
          </cell>
        </row>
        <row r="2956">
          <cell r="D2956">
            <v>15000</v>
          </cell>
          <cell r="F2956" t="str">
            <v>canceled</v>
          </cell>
          <cell r="P2956" t="str">
            <v>spaces</v>
          </cell>
        </row>
        <row r="2957">
          <cell r="D2957">
            <v>1200</v>
          </cell>
          <cell r="F2957" t="str">
            <v>canceled</v>
          </cell>
          <cell r="P2957" t="str">
            <v>spaces</v>
          </cell>
        </row>
        <row r="2958">
          <cell r="D2958">
            <v>7900</v>
          </cell>
          <cell r="F2958" t="str">
            <v>canceled</v>
          </cell>
          <cell r="P2958" t="str">
            <v>spaces</v>
          </cell>
        </row>
        <row r="2959">
          <cell r="D2959">
            <v>15000</v>
          </cell>
          <cell r="F2959" t="str">
            <v>canceled</v>
          </cell>
          <cell r="P2959" t="str">
            <v>spaces</v>
          </cell>
        </row>
        <row r="2960">
          <cell r="D2960">
            <v>80000</v>
          </cell>
          <cell r="F2960" t="str">
            <v>canceled</v>
          </cell>
          <cell r="P2960" t="str">
            <v>spaces</v>
          </cell>
        </row>
        <row r="2961">
          <cell r="D2961">
            <v>10000</v>
          </cell>
          <cell r="F2961" t="str">
            <v>canceled</v>
          </cell>
          <cell r="P2961" t="str">
            <v>spaces</v>
          </cell>
        </row>
        <row r="2962">
          <cell r="D2962">
            <v>30000000</v>
          </cell>
          <cell r="F2962" t="str">
            <v>canceled</v>
          </cell>
          <cell r="P2962" t="str">
            <v>spaces</v>
          </cell>
        </row>
        <row r="2963">
          <cell r="D2963">
            <v>5000</v>
          </cell>
          <cell r="F2963" t="str">
            <v>successful</v>
          </cell>
          <cell r="P2963" t="str">
            <v>plays</v>
          </cell>
        </row>
        <row r="2964">
          <cell r="D2964">
            <v>1000</v>
          </cell>
          <cell r="F2964" t="str">
            <v>successful</v>
          </cell>
          <cell r="P2964" t="str">
            <v>plays</v>
          </cell>
        </row>
        <row r="2965">
          <cell r="D2965">
            <v>10000</v>
          </cell>
          <cell r="F2965" t="str">
            <v>successful</v>
          </cell>
          <cell r="P2965" t="str">
            <v>plays</v>
          </cell>
        </row>
        <row r="2966">
          <cell r="D2966">
            <v>5000</v>
          </cell>
          <cell r="F2966" t="str">
            <v>successful</v>
          </cell>
          <cell r="P2966" t="str">
            <v>plays</v>
          </cell>
        </row>
        <row r="2967">
          <cell r="D2967">
            <v>1500</v>
          </cell>
          <cell r="F2967" t="str">
            <v>successful</v>
          </cell>
          <cell r="P2967" t="str">
            <v>plays</v>
          </cell>
        </row>
        <row r="2968">
          <cell r="D2968">
            <v>10000</v>
          </cell>
          <cell r="F2968" t="str">
            <v>successful</v>
          </cell>
          <cell r="P2968" t="str">
            <v>plays</v>
          </cell>
        </row>
        <row r="2969">
          <cell r="D2969">
            <v>5000</v>
          </cell>
          <cell r="F2969" t="str">
            <v>successful</v>
          </cell>
          <cell r="P2969" t="str">
            <v>plays</v>
          </cell>
        </row>
        <row r="2970">
          <cell r="D2970">
            <v>3500</v>
          </cell>
          <cell r="F2970" t="str">
            <v>successful</v>
          </cell>
          <cell r="P2970" t="str">
            <v>plays</v>
          </cell>
        </row>
        <row r="2971">
          <cell r="D2971">
            <v>1000</v>
          </cell>
          <cell r="F2971" t="str">
            <v>successful</v>
          </cell>
          <cell r="P2971" t="str">
            <v>plays</v>
          </cell>
        </row>
        <row r="2972">
          <cell r="D2972">
            <v>6000</v>
          </cell>
          <cell r="F2972" t="str">
            <v>successful</v>
          </cell>
          <cell r="P2972" t="str">
            <v>plays</v>
          </cell>
        </row>
        <row r="2973">
          <cell r="D2973">
            <v>3200</v>
          </cell>
          <cell r="F2973" t="str">
            <v>successful</v>
          </cell>
          <cell r="P2973" t="str">
            <v>plays</v>
          </cell>
        </row>
        <row r="2974">
          <cell r="D2974">
            <v>2000</v>
          </cell>
          <cell r="F2974" t="str">
            <v>successful</v>
          </cell>
          <cell r="P2974" t="str">
            <v>plays</v>
          </cell>
        </row>
        <row r="2975">
          <cell r="D2975">
            <v>5000</v>
          </cell>
          <cell r="F2975" t="str">
            <v>successful</v>
          </cell>
          <cell r="P2975" t="str">
            <v>plays</v>
          </cell>
        </row>
        <row r="2976">
          <cell r="D2976">
            <v>5000</v>
          </cell>
          <cell r="F2976" t="str">
            <v>successful</v>
          </cell>
          <cell r="P2976" t="str">
            <v>plays</v>
          </cell>
        </row>
        <row r="2977">
          <cell r="D2977">
            <v>8000</v>
          </cell>
          <cell r="F2977" t="str">
            <v>successful</v>
          </cell>
          <cell r="P2977" t="str">
            <v>plays</v>
          </cell>
        </row>
        <row r="2978">
          <cell r="D2978">
            <v>70</v>
          </cell>
          <cell r="F2978" t="str">
            <v>successful</v>
          </cell>
          <cell r="P2978" t="str">
            <v>plays</v>
          </cell>
        </row>
        <row r="2979">
          <cell r="D2979">
            <v>3000</v>
          </cell>
          <cell r="F2979" t="str">
            <v>successful</v>
          </cell>
          <cell r="P2979" t="str">
            <v>plays</v>
          </cell>
        </row>
        <row r="2980">
          <cell r="D2980">
            <v>750</v>
          </cell>
          <cell r="F2980" t="str">
            <v>successful</v>
          </cell>
          <cell r="P2980" t="str">
            <v>plays</v>
          </cell>
        </row>
        <row r="2981">
          <cell r="D2981">
            <v>5000</v>
          </cell>
          <cell r="F2981" t="str">
            <v>successful</v>
          </cell>
          <cell r="P2981" t="str">
            <v>plays</v>
          </cell>
        </row>
        <row r="2982">
          <cell r="D2982">
            <v>3000</v>
          </cell>
          <cell r="F2982" t="str">
            <v>successful</v>
          </cell>
          <cell r="P2982" t="str">
            <v>plays</v>
          </cell>
        </row>
        <row r="2983">
          <cell r="D2983">
            <v>4000</v>
          </cell>
          <cell r="F2983" t="str">
            <v>successful</v>
          </cell>
          <cell r="P2983" t="str">
            <v>spaces</v>
          </cell>
        </row>
        <row r="2984">
          <cell r="D2984">
            <v>5000</v>
          </cell>
          <cell r="F2984" t="str">
            <v>successful</v>
          </cell>
          <cell r="P2984" t="str">
            <v>spaces</v>
          </cell>
        </row>
        <row r="2985">
          <cell r="D2985">
            <v>116000</v>
          </cell>
          <cell r="F2985" t="str">
            <v>successful</v>
          </cell>
          <cell r="P2985" t="str">
            <v>spaces</v>
          </cell>
        </row>
        <row r="2986">
          <cell r="D2986">
            <v>25000</v>
          </cell>
          <cell r="F2986" t="str">
            <v>successful</v>
          </cell>
          <cell r="P2986" t="str">
            <v>spaces</v>
          </cell>
        </row>
        <row r="2987">
          <cell r="D2987">
            <v>10000</v>
          </cell>
          <cell r="F2987" t="str">
            <v>successful</v>
          </cell>
          <cell r="P2987" t="str">
            <v>spaces</v>
          </cell>
        </row>
        <row r="2988">
          <cell r="D2988">
            <v>2400</v>
          </cell>
          <cell r="F2988" t="str">
            <v>successful</v>
          </cell>
          <cell r="P2988" t="str">
            <v>spaces</v>
          </cell>
        </row>
        <row r="2989">
          <cell r="D2989">
            <v>25000</v>
          </cell>
          <cell r="F2989" t="str">
            <v>successful</v>
          </cell>
          <cell r="P2989" t="str">
            <v>spaces</v>
          </cell>
        </row>
        <row r="2990">
          <cell r="D2990">
            <v>1000</v>
          </cell>
          <cell r="F2990" t="str">
            <v>successful</v>
          </cell>
          <cell r="P2990" t="str">
            <v>spaces</v>
          </cell>
        </row>
        <row r="2991">
          <cell r="D2991">
            <v>20000</v>
          </cell>
          <cell r="F2991" t="str">
            <v>successful</v>
          </cell>
          <cell r="P2991" t="str">
            <v>spaces</v>
          </cell>
        </row>
        <row r="2992">
          <cell r="D2992">
            <v>10000</v>
          </cell>
          <cell r="F2992" t="str">
            <v>successful</v>
          </cell>
          <cell r="P2992" t="str">
            <v>spaces</v>
          </cell>
        </row>
        <row r="2993">
          <cell r="D2993">
            <v>8500</v>
          </cell>
          <cell r="F2993" t="str">
            <v>successful</v>
          </cell>
          <cell r="P2993" t="str">
            <v>spaces</v>
          </cell>
        </row>
        <row r="2994">
          <cell r="D2994">
            <v>3000</v>
          </cell>
          <cell r="F2994" t="str">
            <v>successful</v>
          </cell>
          <cell r="P2994" t="str">
            <v>spaces</v>
          </cell>
        </row>
        <row r="2995">
          <cell r="D2995">
            <v>1000</v>
          </cell>
          <cell r="F2995" t="str">
            <v>successful</v>
          </cell>
          <cell r="P2995" t="str">
            <v>spaces</v>
          </cell>
        </row>
        <row r="2996">
          <cell r="D2996">
            <v>300</v>
          </cell>
          <cell r="F2996" t="str">
            <v>successful</v>
          </cell>
          <cell r="P2996" t="str">
            <v>spaces</v>
          </cell>
        </row>
        <row r="2997">
          <cell r="D2997">
            <v>15000</v>
          </cell>
          <cell r="F2997" t="str">
            <v>successful</v>
          </cell>
          <cell r="P2997" t="str">
            <v>spaces</v>
          </cell>
        </row>
        <row r="2998">
          <cell r="D2998">
            <v>35000</v>
          </cell>
          <cell r="F2998" t="str">
            <v>successful</v>
          </cell>
          <cell r="P2998" t="str">
            <v>spaces</v>
          </cell>
        </row>
        <row r="2999">
          <cell r="D2999">
            <v>10000</v>
          </cell>
          <cell r="F2999" t="str">
            <v>successful</v>
          </cell>
          <cell r="P2999" t="str">
            <v>spaces</v>
          </cell>
        </row>
        <row r="3000">
          <cell r="D3000">
            <v>50000</v>
          </cell>
          <cell r="F3000" t="str">
            <v>successful</v>
          </cell>
          <cell r="P3000" t="str">
            <v>spaces</v>
          </cell>
        </row>
        <row r="3001">
          <cell r="D3001">
            <v>1350</v>
          </cell>
          <cell r="F3001" t="str">
            <v>successful</v>
          </cell>
          <cell r="P3001" t="str">
            <v>spaces</v>
          </cell>
        </row>
        <row r="3002">
          <cell r="D3002">
            <v>500</v>
          </cell>
          <cell r="F3002" t="str">
            <v>successful</v>
          </cell>
          <cell r="P3002" t="str">
            <v>spaces</v>
          </cell>
        </row>
        <row r="3003">
          <cell r="D3003">
            <v>7214</v>
          </cell>
          <cell r="F3003" t="str">
            <v>successful</v>
          </cell>
          <cell r="P3003" t="str">
            <v>spaces</v>
          </cell>
        </row>
        <row r="3004">
          <cell r="D3004">
            <v>7000</v>
          </cell>
          <cell r="F3004" t="str">
            <v>successful</v>
          </cell>
          <cell r="P3004" t="str">
            <v>spaces</v>
          </cell>
        </row>
        <row r="3005">
          <cell r="D3005">
            <v>3000</v>
          </cell>
          <cell r="F3005" t="str">
            <v>successful</v>
          </cell>
          <cell r="P3005" t="str">
            <v>spaces</v>
          </cell>
        </row>
        <row r="3006">
          <cell r="D3006">
            <v>40000</v>
          </cell>
          <cell r="F3006" t="str">
            <v>successful</v>
          </cell>
          <cell r="P3006" t="str">
            <v>spaces</v>
          </cell>
        </row>
        <row r="3007">
          <cell r="D3007">
            <v>10600</v>
          </cell>
          <cell r="F3007" t="str">
            <v>successful</v>
          </cell>
          <cell r="P3007" t="str">
            <v>spaces</v>
          </cell>
        </row>
        <row r="3008">
          <cell r="D3008">
            <v>8000</v>
          </cell>
          <cell r="F3008" t="str">
            <v>successful</v>
          </cell>
          <cell r="P3008" t="str">
            <v>spaces</v>
          </cell>
        </row>
        <row r="3009">
          <cell r="D3009">
            <v>600</v>
          </cell>
          <cell r="F3009" t="str">
            <v>successful</v>
          </cell>
          <cell r="P3009" t="str">
            <v>spaces</v>
          </cell>
        </row>
        <row r="3010">
          <cell r="D3010">
            <v>3000</v>
          </cell>
          <cell r="F3010" t="str">
            <v>successful</v>
          </cell>
          <cell r="P3010" t="str">
            <v>spaces</v>
          </cell>
        </row>
        <row r="3011">
          <cell r="D3011">
            <v>25000</v>
          </cell>
          <cell r="F3011" t="str">
            <v>successful</v>
          </cell>
          <cell r="P3011" t="str">
            <v>spaces</v>
          </cell>
        </row>
        <row r="3012">
          <cell r="D3012">
            <v>1500</v>
          </cell>
          <cell r="F3012" t="str">
            <v>successful</v>
          </cell>
          <cell r="P3012" t="str">
            <v>spaces</v>
          </cell>
        </row>
        <row r="3013">
          <cell r="D3013">
            <v>300</v>
          </cell>
          <cell r="F3013" t="str">
            <v>successful</v>
          </cell>
          <cell r="P3013" t="str">
            <v>spaces</v>
          </cell>
        </row>
        <row r="3014">
          <cell r="D3014">
            <v>4000</v>
          </cell>
          <cell r="F3014" t="str">
            <v>successful</v>
          </cell>
          <cell r="P3014" t="str">
            <v>spaces</v>
          </cell>
        </row>
        <row r="3015">
          <cell r="D3015">
            <v>10000</v>
          </cell>
          <cell r="F3015" t="str">
            <v>successful</v>
          </cell>
          <cell r="P3015" t="str">
            <v>spaces</v>
          </cell>
        </row>
        <row r="3016">
          <cell r="D3016">
            <v>25000</v>
          </cell>
          <cell r="F3016" t="str">
            <v>successful</v>
          </cell>
          <cell r="P3016" t="str">
            <v>spaces</v>
          </cell>
        </row>
        <row r="3017">
          <cell r="D3017">
            <v>3400</v>
          </cell>
          <cell r="F3017" t="str">
            <v>successful</v>
          </cell>
          <cell r="P3017" t="str">
            <v>spaces</v>
          </cell>
        </row>
        <row r="3018">
          <cell r="D3018">
            <v>8500</v>
          </cell>
          <cell r="F3018" t="str">
            <v>successful</v>
          </cell>
          <cell r="P3018" t="str">
            <v>spaces</v>
          </cell>
        </row>
        <row r="3019">
          <cell r="D3019">
            <v>22000</v>
          </cell>
          <cell r="F3019" t="str">
            <v>successful</v>
          </cell>
          <cell r="P3019" t="str">
            <v>spaces</v>
          </cell>
        </row>
        <row r="3020">
          <cell r="D3020">
            <v>4200</v>
          </cell>
          <cell r="F3020" t="str">
            <v>successful</v>
          </cell>
          <cell r="P3020" t="str">
            <v>spaces</v>
          </cell>
        </row>
        <row r="3021">
          <cell r="D3021">
            <v>15000</v>
          </cell>
          <cell r="F3021" t="str">
            <v>successful</v>
          </cell>
          <cell r="P3021" t="str">
            <v>spaces</v>
          </cell>
        </row>
        <row r="3022">
          <cell r="D3022">
            <v>7000</v>
          </cell>
          <cell r="F3022" t="str">
            <v>successful</v>
          </cell>
          <cell r="P3022" t="str">
            <v>spaces</v>
          </cell>
        </row>
        <row r="3023">
          <cell r="D3023">
            <v>4500</v>
          </cell>
          <cell r="F3023" t="str">
            <v>successful</v>
          </cell>
          <cell r="P3023" t="str">
            <v>spaces</v>
          </cell>
        </row>
        <row r="3024">
          <cell r="D3024">
            <v>10000</v>
          </cell>
          <cell r="F3024" t="str">
            <v>successful</v>
          </cell>
          <cell r="P3024" t="str">
            <v>spaces</v>
          </cell>
        </row>
        <row r="3025">
          <cell r="D3025">
            <v>700</v>
          </cell>
          <cell r="F3025" t="str">
            <v>successful</v>
          </cell>
          <cell r="P3025" t="str">
            <v>spaces</v>
          </cell>
        </row>
        <row r="3026">
          <cell r="D3026">
            <v>5000</v>
          </cell>
          <cell r="F3026" t="str">
            <v>successful</v>
          </cell>
          <cell r="P3026" t="str">
            <v>spaces</v>
          </cell>
        </row>
        <row r="3027">
          <cell r="D3027">
            <v>2500</v>
          </cell>
          <cell r="F3027" t="str">
            <v>successful</v>
          </cell>
          <cell r="P3027" t="str">
            <v>spaces</v>
          </cell>
        </row>
        <row r="3028">
          <cell r="D3028">
            <v>900</v>
          </cell>
          <cell r="F3028" t="str">
            <v>successful</v>
          </cell>
          <cell r="P3028" t="str">
            <v>spaces</v>
          </cell>
        </row>
        <row r="3029">
          <cell r="D3029">
            <v>40000</v>
          </cell>
          <cell r="F3029" t="str">
            <v>successful</v>
          </cell>
          <cell r="P3029" t="str">
            <v>spaces</v>
          </cell>
        </row>
        <row r="3030">
          <cell r="D3030">
            <v>5000</v>
          </cell>
          <cell r="F3030" t="str">
            <v>successful</v>
          </cell>
          <cell r="P3030" t="str">
            <v>spaces</v>
          </cell>
        </row>
        <row r="3031">
          <cell r="D3031">
            <v>30000</v>
          </cell>
          <cell r="F3031" t="str">
            <v>successful</v>
          </cell>
          <cell r="P3031" t="str">
            <v>spaces</v>
          </cell>
        </row>
        <row r="3032">
          <cell r="D3032">
            <v>1750</v>
          </cell>
          <cell r="F3032" t="str">
            <v>successful</v>
          </cell>
          <cell r="P3032" t="str">
            <v>spaces</v>
          </cell>
        </row>
        <row r="3033">
          <cell r="D3033">
            <v>1500</v>
          </cell>
          <cell r="F3033" t="str">
            <v>successful</v>
          </cell>
          <cell r="P3033" t="str">
            <v>spaces</v>
          </cell>
        </row>
        <row r="3034">
          <cell r="D3034">
            <v>1000</v>
          </cell>
          <cell r="F3034" t="str">
            <v>successful</v>
          </cell>
          <cell r="P3034" t="str">
            <v>spaces</v>
          </cell>
        </row>
        <row r="3035">
          <cell r="D3035">
            <v>3000</v>
          </cell>
          <cell r="F3035" t="str">
            <v>successful</v>
          </cell>
          <cell r="P3035" t="str">
            <v>spaces</v>
          </cell>
        </row>
        <row r="3036">
          <cell r="D3036">
            <v>100000</v>
          </cell>
          <cell r="F3036" t="str">
            <v>successful</v>
          </cell>
          <cell r="P3036" t="str">
            <v>spaces</v>
          </cell>
        </row>
        <row r="3037">
          <cell r="D3037">
            <v>25000</v>
          </cell>
          <cell r="F3037" t="str">
            <v>successful</v>
          </cell>
          <cell r="P3037" t="str">
            <v>spaces</v>
          </cell>
        </row>
        <row r="3038">
          <cell r="D3038">
            <v>25000</v>
          </cell>
          <cell r="F3038" t="str">
            <v>successful</v>
          </cell>
          <cell r="P3038" t="str">
            <v>spaces</v>
          </cell>
        </row>
        <row r="3039">
          <cell r="D3039">
            <v>500</v>
          </cell>
          <cell r="F3039" t="str">
            <v>successful</v>
          </cell>
          <cell r="P3039" t="str">
            <v>spaces</v>
          </cell>
        </row>
        <row r="3040">
          <cell r="D3040">
            <v>1000</v>
          </cell>
          <cell r="F3040" t="str">
            <v>successful</v>
          </cell>
          <cell r="P3040" t="str">
            <v>spaces</v>
          </cell>
        </row>
        <row r="3041">
          <cell r="D3041">
            <v>20000</v>
          </cell>
          <cell r="F3041" t="str">
            <v>successful</v>
          </cell>
          <cell r="P3041" t="str">
            <v>spaces</v>
          </cell>
        </row>
        <row r="3042">
          <cell r="D3042">
            <v>3000</v>
          </cell>
          <cell r="F3042" t="str">
            <v>successful</v>
          </cell>
          <cell r="P3042" t="str">
            <v>spaces</v>
          </cell>
        </row>
        <row r="3043">
          <cell r="D3043">
            <v>8300</v>
          </cell>
          <cell r="F3043" t="str">
            <v>successful</v>
          </cell>
          <cell r="P3043" t="str">
            <v>spaces</v>
          </cell>
        </row>
        <row r="3044">
          <cell r="D3044">
            <v>1500</v>
          </cell>
          <cell r="F3044" t="str">
            <v>successful</v>
          </cell>
          <cell r="P3044" t="str">
            <v>spaces</v>
          </cell>
        </row>
        <row r="3045">
          <cell r="D3045">
            <v>15000</v>
          </cell>
          <cell r="F3045" t="str">
            <v>successful</v>
          </cell>
          <cell r="P3045" t="str">
            <v>spaces</v>
          </cell>
        </row>
        <row r="3046">
          <cell r="D3046">
            <v>12000</v>
          </cell>
          <cell r="F3046" t="str">
            <v>successful</v>
          </cell>
          <cell r="P3046" t="str">
            <v>spaces</v>
          </cell>
        </row>
        <row r="3047">
          <cell r="D3047">
            <v>4000</v>
          </cell>
          <cell r="F3047" t="str">
            <v>successful</v>
          </cell>
          <cell r="P3047" t="str">
            <v>spaces</v>
          </cell>
        </row>
        <row r="3048">
          <cell r="D3048">
            <v>7900</v>
          </cell>
          <cell r="F3048" t="str">
            <v>successful</v>
          </cell>
          <cell r="P3048" t="str">
            <v>spaces</v>
          </cell>
        </row>
        <row r="3049">
          <cell r="D3049">
            <v>500</v>
          </cell>
          <cell r="F3049" t="str">
            <v>successful</v>
          </cell>
          <cell r="P3049" t="str">
            <v>spaces</v>
          </cell>
        </row>
        <row r="3050">
          <cell r="D3050">
            <v>5000</v>
          </cell>
          <cell r="F3050" t="str">
            <v>successful</v>
          </cell>
          <cell r="P3050" t="str">
            <v>spaces</v>
          </cell>
        </row>
        <row r="3051">
          <cell r="D3051">
            <v>3750</v>
          </cell>
          <cell r="F3051" t="str">
            <v>successful</v>
          </cell>
          <cell r="P3051" t="str">
            <v>spaces</v>
          </cell>
        </row>
        <row r="3052">
          <cell r="D3052">
            <v>600</v>
          </cell>
          <cell r="F3052" t="str">
            <v>successful</v>
          </cell>
          <cell r="P3052" t="str">
            <v>spaces</v>
          </cell>
        </row>
        <row r="3053">
          <cell r="D3053">
            <v>3500</v>
          </cell>
          <cell r="F3053" t="str">
            <v>failed</v>
          </cell>
          <cell r="P3053" t="str">
            <v>spaces</v>
          </cell>
        </row>
        <row r="3054">
          <cell r="D3054">
            <v>50000</v>
          </cell>
          <cell r="F3054" t="str">
            <v>failed</v>
          </cell>
          <cell r="P3054" t="str">
            <v>spaces</v>
          </cell>
        </row>
        <row r="3055">
          <cell r="D3055">
            <v>10000</v>
          </cell>
          <cell r="F3055" t="str">
            <v>failed</v>
          </cell>
          <cell r="P3055" t="str">
            <v>spaces</v>
          </cell>
        </row>
        <row r="3056">
          <cell r="D3056">
            <v>300</v>
          </cell>
          <cell r="F3056" t="str">
            <v>failed</v>
          </cell>
          <cell r="P3056" t="str">
            <v>spaces</v>
          </cell>
        </row>
        <row r="3057">
          <cell r="D3057">
            <v>20000</v>
          </cell>
          <cell r="F3057" t="str">
            <v>failed</v>
          </cell>
          <cell r="P3057" t="str">
            <v>spaces</v>
          </cell>
        </row>
        <row r="3058">
          <cell r="D3058">
            <v>25000</v>
          </cell>
          <cell r="F3058" t="str">
            <v>failed</v>
          </cell>
          <cell r="P3058" t="str">
            <v>spaces</v>
          </cell>
        </row>
        <row r="3059">
          <cell r="D3059">
            <v>50000</v>
          </cell>
          <cell r="F3059" t="str">
            <v>failed</v>
          </cell>
          <cell r="P3059" t="str">
            <v>spaces</v>
          </cell>
        </row>
        <row r="3060">
          <cell r="D3060">
            <v>18000</v>
          </cell>
          <cell r="F3060" t="str">
            <v>failed</v>
          </cell>
          <cell r="P3060" t="str">
            <v>spaces</v>
          </cell>
        </row>
        <row r="3061">
          <cell r="D3061">
            <v>15000</v>
          </cell>
          <cell r="F3061" t="str">
            <v>failed</v>
          </cell>
          <cell r="P3061" t="str">
            <v>spaces</v>
          </cell>
        </row>
        <row r="3062">
          <cell r="D3062">
            <v>220000</v>
          </cell>
          <cell r="F3062" t="str">
            <v>failed</v>
          </cell>
          <cell r="P3062" t="str">
            <v>spaces</v>
          </cell>
        </row>
        <row r="3063">
          <cell r="D3063">
            <v>1000000</v>
          </cell>
          <cell r="F3063" t="str">
            <v>failed</v>
          </cell>
          <cell r="P3063" t="str">
            <v>spaces</v>
          </cell>
        </row>
        <row r="3064">
          <cell r="D3064">
            <v>10000</v>
          </cell>
          <cell r="F3064" t="str">
            <v>failed</v>
          </cell>
          <cell r="P3064" t="str">
            <v>spaces</v>
          </cell>
        </row>
        <row r="3065">
          <cell r="D3065">
            <v>3000</v>
          </cell>
          <cell r="F3065" t="str">
            <v>failed</v>
          </cell>
          <cell r="P3065" t="str">
            <v>spaces</v>
          </cell>
        </row>
        <row r="3066">
          <cell r="D3066">
            <v>75000</v>
          </cell>
          <cell r="F3066" t="str">
            <v>failed</v>
          </cell>
          <cell r="P3066" t="str">
            <v>spaces</v>
          </cell>
        </row>
        <row r="3067">
          <cell r="D3067">
            <v>25000</v>
          </cell>
          <cell r="F3067" t="str">
            <v>failed</v>
          </cell>
          <cell r="P3067" t="str">
            <v>spaces</v>
          </cell>
        </row>
        <row r="3068">
          <cell r="D3068">
            <v>350000</v>
          </cell>
          <cell r="F3068" t="str">
            <v>failed</v>
          </cell>
          <cell r="P3068" t="str">
            <v>spaces</v>
          </cell>
        </row>
        <row r="3069">
          <cell r="D3069">
            <v>8000</v>
          </cell>
          <cell r="F3069" t="str">
            <v>failed</v>
          </cell>
          <cell r="P3069" t="str">
            <v>spaces</v>
          </cell>
        </row>
        <row r="3070">
          <cell r="D3070">
            <v>250000</v>
          </cell>
          <cell r="F3070" t="str">
            <v>failed</v>
          </cell>
          <cell r="P3070" t="str">
            <v>spaces</v>
          </cell>
        </row>
        <row r="3071">
          <cell r="D3071">
            <v>1000</v>
          </cell>
          <cell r="F3071" t="str">
            <v>failed</v>
          </cell>
          <cell r="P3071" t="str">
            <v>spaces</v>
          </cell>
        </row>
        <row r="3072">
          <cell r="D3072">
            <v>10000</v>
          </cell>
          <cell r="F3072" t="str">
            <v>failed</v>
          </cell>
          <cell r="P3072" t="str">
            <v>spaces</v>
          </cell>
        </row>
        <row r="3073">
          <cell r="D3073">
            <v>12000</v>
          </cell>
          <cell r="F3073" t="str">
            <v>failed</v>
          </cell>
          <cell r="P3073" t="str">
            <v>spaces</v>
          </cell>
        </row>
        <row r="3074">
          <cell r="D3074">
            <v>12000</v>
          </cell>
          <cell r="F3074" t="str">
            <v>failed</v>
          </cell>
          <cell r="P3074" t="str">
            <v>spaces</v>
          </cell>
        </row>
        <row r="3075">
          <cell r="D3075">
            <v>2800000</v>
          </cell>
          <cell r="F3075" t="str">
            <v>failed</v>
          </cell>
          <cell r="P3075" t="str">
            <v>spaces</v>
          </cell>
        </row>
        <row r="3076">
          <cell r="D3076">
            <v>25000</v>
          </cell>
          <cell r="F3076" t="str">
            <v>failed</v>
          </cell>
          <cell r="P3076" t="str">
            <v>spaces</v>
          </cell>
        </row>
        <row r="3077">
          <cell r="D3077">
            <v>15000</v>
          </cell>
          <cell r="F3077" t="str">
            <v>failed</v>
          </cell>
          <cell r="P3077" t="str">
            <v>spaces</v>
          </cell>
        </row>
        <row r="3078">
          <cell r="D3078">
            <v>10000</v>
          </cell>
          <cell r="F3078" t="str">
            <v>failed</v>
          </cell>
          <cell r="P3078" t="str">
            <v>spaces</v>
          </cell>
        </row>
        <row r="3079">
          <cell r="D3079">
            <v>22000</v>
          </cell>
          <cell r="F3079" t="str">
            <v>failed</v>
          </cell>
          <cell r="P3079" t="str">
            <v>spaces</v>
          </cell>
        </row>
        <row r="3080">
          <cell r="D3080">
            <v>60000</v>
          </cell>
          <cell r="F3080" t="str">
            <v>failed</v>
          </cell>
          <cell r="P3080" t="str">
            <v>spaces</v>
          </cell>
        </row>
        <row r="3081">
          <cell r="D3081">
            <v>1333666</v>
          </cell>
          <cell r="F3081" t="str">
            <v>failed</v>
          </cell>
          <cell r="P3081" t="str">
            <v>spaces</v>
          </cell>
        </row>
        <row r="3082">
          <cell r="D3082">
            <v>2000000</v>
          </cell>
          <cell r="F3082" t="str">
            <v>failed</v>
          </cell>
          <cell r="P3082" t="str">
            <v>spaces</v>
          </cell>
        </row>
        <row r="3083">
          <cell r="D3083">
            <v>1000000</v>
          </cell>
          <cell r="F3083" t="str">
            <v>failed</v>
          </cell>
          <cell r="P3083" t="str">
            <v>spaces</v>
          </cell>
        </row>
        <row r="3084">
          <cell r="D3084">
            <v>9000</v>
          </cell>
          <cell r="F3084" t="str">
            <v>failed</v>
          </cell>
          <cell r="P3084" t="str">
            <v>spaces</v>
          </cell>
        </row>
        <row r="3085">
          <cell r="D3085">
            <v>20000</v>
          </cell>
          <cell r="F3085" t="str">
            <v>failed</v>
          </cell>
          <cell r="P3085" t="str">
            <v>spaces</v>
          </cell>
        </row>
        <row r="3086">
          <cell r="D3086">
            <v>4059</v>
          </cell>
          <cell r="F3086" t="str">
            <v>failed</v>
          </cell>
          <cell r="P3086" t="str">
            <v>spaces</v>
          </cell>
        </row>
        <row r="3087">
          <cell r="D3087">
            <v>25000</v>
          </cell>
          <cell r="F3087" t="str">
            <v>failed</v>
          </cell>
          <cell r="P3087" t="str">
            <v>spaces</v>
          </cell>
        </row>
        <row r="3088">
          <cell r="D3088">
            <v>20000</v>
          </cell>
          <cell r="F3088" t="str">
            <v>failed</v>
          </cell>
          <cell r="P3088" t="str">
            <v>spaces</v>
          </cell>
        </row>
        <row r="3089">
          <cell r="D3089">
            <v>20000</v>
          </cell>
          <cell r="F3089" t="str">
            <v>failed</v>
          </cell>
          <cell r="P3089" t="str">
            <v>spaces</v>
          </cell>
        </row>
        <row r="3090">
          <cell r="D3090">
            <v>65000</v>
          </cell>
          <cell r="F3090" t="str">
            <v>failed</v>
          </cell>
          <cell r="P3090" t="str">
            <v>spaces</v>
          </cell>
        </row>
        <row r="3091">
          <cell r="D3091">
            <v>25000</v>
          </cell>
          <cell r="F3091" t="str">
            <v>failed</v>
          </cell>
          <cell r="P3091" t="str">
            <v>spaces</v>
          </cell>
        </row>
        <row r="3092">
          <cell r="D3092">
            <v>225000</v>
          </cell>
          <cell r="F3092" t="str">
            <v>failed</v>
          </cell>
          <cell r="P3092" t="str">
            <v>spaces</v>
          </cell>
        </row>
        <row r="3093">
          <cell r="D3093">
            <v>5000</v>
          </cell>
          <cell r="F3093" t="str">
            <v>failed</v>
          </cell>
          <cell r="P3093" t="str">
            <v>spaces</v>
          </cell>
        </row>
        <row r="3094">
          <cell r="D3094">
            <v>100000</v>
          </cell>
          <cell r="F3094" t="str">
            <v>failed</v>
          </cell>
          <cell r="P3094" t="str">
            <v>spaces</v>
          </cell>
        </row>
        <row r="3095">
          <cell r="D3095">
            <v>4000</v>
          </cell>
          <cell r="F3095" t="str">
            <v>failed</v>
          </cell>
          <cell r="P3095" t="str">
            <v>spaces</v>
          </cell>
        </row>
        <row r="3096">
          <cell r="D3096">
            <v>100000</v>
          </cell>
          <cell r="F3096" t="str">
            <v>failed</v>
          </cell>
          <cell r="P3096" t="str">
            <v>spaces</v>
          </cell>
        </row>
        <row r="3097">
          <cell r="D3097">
            <v>14920</v>
          </cell>
          <cell r="F3097" t="str">
            <v>failed</v>
          </cell>
          <cell r="P3097" t="str">
            <v>spaces</v>
          </cell>
        </row>
        <row r="3098">
          <cell r="D3098">
            <v>20000</v>
          </cell>
          <cell r="F3098" t="str">
            <v>failed</v>
          </cell>
          <cell r="P3098" t="str">
            <v>spaces</v>
          </cell>
        </row>
        <row r="3099">
          <cell r="D3099">
            <v>10000</v>
          </cell>
          <cell r="F3099" t="str">
            <v>failed</v>
          </cell>
          <cell r="P3099" t="str">
            <v>spaces</v>
          </cell>
        </row>
        <row r="3100">
          <cell r="D3100">
            <v>48725</v>
          </cell>
          <cell r="F3100" t="str">
            <v>failed</v>
          </cell>
          <cell r="P3100" t="str">
            <v>spaces</v>
          </cell>
        </row>
        <row r="3101">
          <cell r="D3101">
            <v>2000</v>
          </cell>
          <cell r="F3101" t="str">
            <v>failed</v>
          </cell>
          <cell r="P3101" t="str">
            <v>spaces</v>
          </cell>
        </row>
        <row r="3102">
          <cell r="D3102">
            <v>12000</v>
          </cell>
          <cell r="F3102" t="str">
            <v>failed</v>
          </cell>
          <cell r="P3102" t="str">
            <v>spaces</v>
          </cell>
        </row>
        <row r="3103">
          <cell r="D3103">
            <v>2500</v>
          </cell>
          <cell r="F3103" t="str">
            <v>failed</v>
          </cell>
          <cell r="P3103" t="str">
            <v>spaces</v>
          </cell>
        </row>
        <row r="3104">
          <cell r="D3104">
            <v>16000</v>
          </cell>
          <cell r="F3104" t="str">
            <v>failed</v>
          </cell>
          <cell r="P3104" t="str">
            <v>spaces</v>
          </cell>
        </row>
        <row r="3105">
          <cell r="D3105">
            <v>4100</v>
          </cell>
          <cell r="F3105" t="str">
            <v>failed</v>
          </cell>
          <cell r="P3105" t="str">
            <v>spaces</v>
          </cell>
        </row>
        <row r="3106">
          <cell r="D3106">
            <v>4000</v>
          </cell>
          <cell r="F3106" t="str">
            <v>failed</v>
          </cell>
          <cell r="P3106" t="str">
            <v>spaces</v>
          </cell>
        </row>
        <row r="3107">
          <cell r="D3107">
            <v>5845</v>
          </cell>
          <cell r="F3107" t="str">
            <v>failed</v>
          </cell>
          <cell r="P3107" t="str">
            <v>spaces</v>
          </cell>
        </row>
        <row r="3108">
          <cell r="D3108">
            <v>1000</v>
          </cell>
          <cell r="F3108" t="str">
            <v>failed</v>
          </cell>
          <cell r="P3108" t="str">
            <v>spaces</v>
          </cell>
        </row>
        <row r="3109">
          <cell r="D3109">
            <v>40000</v>
          </cell>
          <cell r="F3109" t="str">
            <v>failed</v>
          </cell>
          <cell r="P3109" t="str">
            <v>spaces</v>
          </cell>
        </row>
        <row r="3110">
          <cell r="D3110">
            <v>50000</v>
          </cell>
          <cell r="F3110" t="str">
            <v>failed</v>
          </cell>
          <cell r="P3110" t="str">
            <v>spaces</v>
          </cell>
        </row>
        <row r="3111">
          <cell r="D3111">
            <v>26500</v>
          </cell>
          <cell r="F3111" t="str">
            <v>failed</v>
          </cell>
          <cell r="P3111" t="str">
            <v>spaces</v>
          </cell>
        </row>
        <row r="3112">
          <cell r="D3112">
            <v>25000</v>
          </cell>
          <cell r="F3112" t="str">
            <v>failed</v>
          </cell>
          <cell r="P3112" t="str">
            <v>spaces</v>
          </cell>
        </row>
        <row r="3113">
          <cell r="D3113">
            <v>20000</v>
          </cell>
          <cell r="F3113" t="str">
            <v>failed</v>
          </cell>
          <cell r="P3113" t="str">
            <v>spaces</v>
          </cell>
        </row>
        <row r="3114">
          <cell r="D3114">
            <v>11000</v>
          </cell>
          <cell r="F3114" t="str">
            <v>failed</v>
          </cell>
          <cell r="P3114" t="str">
            <v>spaces</v>
          </cell>
        </row>
        <row r="3115">
          <cell r="D3115">
            <v>109225</v>
          </cell>
          <cell r="F3115" t="str">
            <v>failed</v>
          </cell>
          <cell r="P3115" t="str">
            <v>spaces</v>
          </cell>
        </row>
        <row r="3116">
          <cell r="D3116">
            <v>75000</v>
          </cell>
          <cell r="F3116" t="str">
            <v>failed</v>
          </cell>
          <cell r="P3116" t="str">
            <v>spaces</v>
          </cell>
        </row>
        <row r="3117">
          <cell r="D3117">
            <v>10000</v>
          </cell>
          <cell r="F3117" t="str">
            <v>failed</v>
          </cell>
          <cell r="P3117" t="str">
            <v>spaces</v>
          </cell>
        </row>
        <row r="3118">
          <cell r="D3118">
            <v>750</v>
          </cell>
          <cell r="F3118" t="str">
            <v>failed</v>
          </cell>
          <cell r="P3118" t="str">
            <v>spaces</v>
          </cell>
        </row>
        <row r="3119">
          <cell r="D3119">
            <v>1000</v>
          </cell>
          <cell r="F3119" t="str">
            <v>failed</v>
          </cell>
          <cell r="P3119" t="str">
            <v>spaces</v>
          </cell>
        </row>
        <row r="3120">
          <cell r="D3120">
            <v>500000</v>
          </cell>
          <cell r="F3120" t="str">
            <v>failed</v>
          </cell>
          <cell r="P3120" t="str">
            <v>spaces</v>
          </cell>
        </row>
        <row r="3121">
          <cell r="D3121">
            <v>10000</v>
          </cell>
          <cell r="F3121" t="str">
            <v>failed</v>
          </cell>
          <cell r="P3121" t="str">
            <v>spaces</v>
          </cell>
        </row>
        <row r="3122">
          <cell r="D3122">
            <v>1300000</v>
          </cell>
          <cell r="F3122" t="str">
            <v>failed</v>
          </cell>
          <cell r="P3122" t="str">
            <v>spaces</v>
          </cell>
        </row>
        <row r="3123">
          <cell r="D3123">
            <v>1500</v>
          </cell>
          <cell r="F3123" t="str">
            <v>canceled</v>
          </cell>
          <cell r="P3123" t="str">
            <v>spaces</v>
          </cell>
        </row>
        <row r="3124">
          <cell r="D3124">
            <v>199</v>
          </cell>
          <cell r="F3124" t="str">
            <v>canceled</v>
          </cell>
          <cell r="P3124" t="str">
            <v>spaces</v>
          </cell>
        </row>
        <row r="3125">
          <cell r="D3125">
            <v>125000</v>
          </cell>
          <cell r="F3125" t="str">
            <v>canceled</v>
          </cell>
          <cell r="P3125" t="str">
            <v>spaces</v>
          </cell>
        </row>
        <row r="3126">
          <cell r="D3126">
            <v>800000</v>
          </cell>
          <cell r="F3126" t="str">
            <v>canceled</v>
          </cell>
          <cell r="P3126" t="str">
            <v>spaces</v>
          </cell>
        </row>
        <row r="3127">
          <cell r="D3127">
            <v>1500000</v>
          </cell>
          <cell r="F3127" t="str">
            <v>canceled</v>
          </cell>
          <cell r="P3127" t="str">
            <v>spaces</v>
          </cell>
        </row>
        <row r="3128">
          <cell r="D3128">
            <v>25000</v>
          </cell>
          <cell r="F3128" t="str">
            <v>canceled</v>
          </cell>
          <cell r="P3128" t="str">
            <v>spaces</v>
          </cell>
        </row>
        <row r="3129">
          <cell r="D3129">
            <v>100000</v>
          </cell>
          <cell r="F3129" t="str">
            <v>canceled</v>
          </cell>
          <cell r="P3129" t="str">
            <v>spaces</v>
          </cell>
        </row>
        <row r="3130">
          <cell r="D3130">
            <v>15000</v>
          </cell>
          <cell r="F3130" t="str">
            <v>live</v>
          </cell>
          <cell r="P3130" t="str">
            <v>plays</v>
          </cell>
        </row>
        <row r="3131">
          <cell r="D3131">
            <v>1250</v>
          </cell>
          <cell r="F3131" t="str">
            <v>live</v>
          </cell>
          <cell r="P3131" t="str">
            <v>plays</v>
          </cell>
        </row>
        <row r="3132">
          <cell r="D3132">
            <v>10000</v>
          </cell>
          <cell r="F3132" t="str">
            <v>live</v>
          </cell>
          <cell r="P3132" t="str">
            <v>plays</v>
          </cell>
        </row>
        <row r="3133">
          <cell r="D3133">
            <v>4100</v>
          </cell>
          <cell r="F3133" t="str">
            <v>live</v>
          </cell>
          <cell r="P3133" t="str">
            <v>plays</v>
          </cell>
        </row>
        <row r="3134">
          <cell r="D3134">
            <v>30000</v>
          </cell>
          <cell r="F3134" t="str">
            <v>live</v>
          </cell>
          <cell r="P3134" t="str">
            <v>plays</v>
          </cell>
        </row>
        <row r="3135">
          <cell r="D3135">
            <v>500</v>
          </cell>
          <cell r="F3135" t="str">
            <v>live</v>
          </cell>
          <cell r="P3135" t="str">
            <v>plays</v>
          </cell>
        </row>
        <row r="3136">
          <cell r="D3136">
            <v>1000</v>
          </cell>
          <cell r="F3136" t="str">
            <v>live</v>
          </cell>
          <cell r="P3136" t="str">
            <v>plays</v>
          </cell>
        </row>
        <row r="3137">
          <cell r="D3137">
            <v>777</v>
          </cell>
          <cell r="F3137" t="str">
            <v>live</v>
          </cell>
          <cell r="P3137" t="str">
            <v>plays</v>
          </cell>
        </row>
        <row r="3138">
          <cell r="D3138">
            <v>500</v>
          </cell>
          <cell r="F3138" t="str">
            <v>live</v>
          </cell>
          <cell r="P3138" t="str">
            <v>plays</v>
          </cell>
        </row>
        <row r="3139">
          <cell r="D3139">
            <v>1500</v>
          </cell>
          <cell r="F3139" t="str">
            <v>live</v>
          </cell>
          <cell r="P3139" t="str">
            <v>plays</v>
          </cell>
        </row>
        <row r="3140">
          <cell r="D3140">
            <v>200</v>
          </cell>
          <cell r="F3140" t="str">
            <v>live</v>
          </cell>
          <cell r="P3140" t="str">
            <v>plays</v>
          </cell>
        </row>
        <row r="3141">
          <cell r="D3141">
            <v>50000</v>
          </cell>
          <cell r="F3141" t="str">
            <v>live</v>
          </cell>
          <cell r="P3141" t="str">
            <v>plays</v>
          </cell>
        </row>
        <row r="3142">
          <cell r="D3142">
            <v>10000</v>
          </cell>
          <cell r="F3142" t="str">
            <v>live</v>
          </cell>
          <cell r="P3142" t="str">
            <v>plays</v>
          </cell>
        </row>
        <row r="3143">
          <cell r="D3143">
            <v>500</v>
          </cell>
          <cell r="F3143" t="str">
            <v>live</v>
          </cell>
          <cell r="P3143" t="str">
            <v>plays</v>
          </cell>
        </row>
        <row r="3144">
          <cell r="D3144">
            <v>2750</v>
          </cell>
          <cell r="F3144" t="str">
            <v>live</v>
          </cell>
          <cell r="P3144" t="str">
            <v>plays</v>
          </cell>
        </row>
        <row r="3145">
          <cell r="D3145">
            <v>700</v>
          </cell>
          <cell r="F3145" t="str">
            <v>live</v>
          </cell>
          <cell r="P3145" t="str">
            <v>plays</v>
          </cell>
        </row>
        <row r="3146">
          <cell r="D3146">
            <v>10000</v>
          </cell>
          <cell r="F3146" t="str">
            <v>live</v>
          </cell>
          <cell r="P3146" t="str">
            <v>plays</v>
          </cell>
        </row>
        <row r="3147">
          <cell r="D3147">
            <v>25000</v>
          </cell>
          <cell r="F3147" t="str">
            <v>live</v>
          </cell>
          <cell r="P3147" t="str">
            <v>plays</v>
          </cell>
        </row>
        <row r="3148">
          <cell r="D3148">
            <v>50000</v>
          </cell>
          <cell r="F3148" t="str">
            <v>live</v>
          </cell>
          <cell r="P3148" t="str">
            <v>plays</v>
          </cell>
        </row>
        <row r="3149">
          <cell r="D3149">
            <v>20000</v>
          </cell>
          <cell r="F3149" t="str">
            <v>successful</v>
          </cell>
          <cell r="P3149" t="str">
            <v>plays</v>
          </cell>
        </row>
        <row r="3150">
          <cell r="D3150">
            <v>1800</v>
          </cell>
          <cell r="F3150" t="str">
            <v>successful</v>
          </cell>
          <cell r="P3150" t="str">
            <v>plays</v>
          </cell>
        </row>
        <row r="3151">
          <cell r="D3151">
            <v>1250</v>
          </cell>
          <cell r="F3151" t="str">
            <v>successful</v>
          </cell>
          <cell r="P3151" t="str">
            <v>plays</v>
          </cell>
        </row>
        <row r="3152">
          <cell r="D3152">
            <v>3500</v>
          </cell>
          <cell r="F3152" t="str">
            <v>successful</v>
          </cell>
          <cell r="P3152" t="str">
            <v>plays</v>
          </cell>
        </row>
        <row r="3153">
          <cell r="D3153">
            <v>3500</v>
          </cell>
          <cell r="F3153" t="str">
            <v>successful</v>
          </cell>
          <cell r="P3153" t="str">
            <v>plays</v>
          </cell>
        </row>
        <row r="3154">
          <cell r="D3154">
            <v>2200</v>
          </cell>
          <cell r="F3154" t="str">
            <v>successful</v>
          </cell>
          <cell r="P3154" t="str">
            <v>plays</v>
          </cell>
        </row>
        <row r="3155">
          <cell r="D3155">
            <v>3000</v>
          </cell>
          <cell r="F3155" t="str">
            <v>successful</v>
          </cell>
          <cell r="P3155" t="str">
            <v>plays</v>
          </cell>
        </row>
        <row r="3156">
          <cell r="D3156">
            <v>7000</v>
          </cell>
          <cell r="F3156" t="str">
            <v>successful</v>
          </cell>
          <cell r="P3156" t="str">
            <v>plays</v>
          </cell>
        </row>
        <row r="3157">
          <cell r="D3157">
            <v>5000</v>
          </cell>
          <cell r="F3157" t="str">
            <v>successful</v>
          </cell>
          <cell r="P3157" t="str">
            <v>plays</v>
          </cell>
        </row>
        <row r="3158">
          <cell r="D3158">
            <v>5500</v>
          </cell>
          <cell r="F3158" t="str">
            <v>successful</v>
          </cell>
          <cell r="P3158" t="str">
            <v>plays</v>
          </cell>
        </row>
        <row r="3159">
          <cell r="D3159">
            <v>4000</v>
          </cell>
          <cell r="F3159" t="str">
            <v>successful</v>
          </cell>
          <cell r="P3159" t="str">
            <v>plays</v>
          </cell>
        </row>
        <row r="3160">
          <cell r="D3160">
            <v>5000</v>
          </cell>
          <cell r="F3160" t="str">
            <v>successful</v>
          </cell>
          <cell r="P3160" t="str">
            <v>plays</v>
          </cell>
        </row>
        <row r="3161">
          <cell r="D3161">
            <v>1500</v>
          </cell>
          <cell r="F3161" t="str">
            <v>successful</v>
          </cell>
          <cell r="P3161" t="str">
            <v>plays</v>
          </cell>
        </row>
        <row r="3162">
          <cell r="D3162">
            <v>4500</v>
          </cell>
          <cell r="F3162" t="str">
            <v>successful</v>
          </cell>
          <cell r="P3162" t="str">
            <v>plays</v>
          </cell>
        </row>
        <row r="3163">
          <cell r="D3163">
            <v>2000</v>
          </cell>
          <cell r="F3163" t="str">
            <v>successful</v>
          </cell>
          <cell r="P3163" t="str">
            <v>plays</v>
          </cell>
        </row>
        <row r="3164">
          <cell r="D3164">
            <v>4000</v>
          </cell>
          <cell r="F3164" t="str">
            <v>successful</v>
          </cell>
          <cell r="P3164" t="str">
            <v>plays</v>
          </cell>
        </row>
        <row r="3165">
          <cell r="D3165">
            <v>13000</v>
          </cell>
          <cell r="F3165" t="str">
            <v>successful</v>
          </cell>
          <cell r="P3165" t="str">
            <v>plays</v>
          </cell>
        </row>
        <row r="3166">
          <cell r="D3166">
            <v>2500</v>
          </cell>
          <cell r="F3166" t="str">
            <v>successful</v>
          </cell>
          <cell r="P3166" t="str">
            <v>plays</v>
          </cell>
        </row>
        <row r="3167">
          <cell r="D3167">
            <v>750</v>
          </cell>
          <cell r="F3167" t="str">
            <v>successful</v>
          </cell>
          <cell r="P3167" t="str">
            <v>plays</v>
          </cell>
        </row>
        <row r="3168">
          <cell r="D3168">
            <v>35000</v>
          </cell>
          <cell r="F3168" t="str">
            <v>successful</v>
          </cell>
          <cell r="P3168" t="str">
            <v>plays</v>
          </cell>
        </row>
        <row r="3169">
          <cell r="D3169">
            <v>3000</v>
          </cell>
          <cell r="F3169" t="str">
            <v>successful</v>
          </cell>
          <cell r="P3169" t="str">
            <v>plays</v>
          </cell>
        </row>
        <row r="3170">
          <cell r="D3170">
            <v>2500</v>
          </cell>
          <cell r="F3170" t="str">
            <v>successful</v>
          </cell>
          <cell r="P3170" t="str">
            <v>plays</v>
          </cell>
        </row>
        <row r="3171">
          <cell r="D3171">
            <v>8000</v>
          </cell>
          <cell r="F3171" t="str">
            <v>successful</v>
          </cell>
          <cell r="P3171" t="str">
            <v>plays</v>
          </cell>
        </row>
        <row r="3172">
          <cell r="D3172">
            <v>2000</v>
          </cell>
          <cell r="F3172" t="str">
            <v>successful</v>
          </cell>
          <cell r="P3172" t="str">
            <v>plays</v>
          </cell>
        </row>
        <row r="3173">
          <cell r="D3173">
            <v>7000</v>
          </cell>
          <cell r="F3173" t="str">
            <v>successful</v>
          </cell>
          <cell r="P3173" t="str">
            <v>plays</v>
          </cell>
        </row>
        <row r="3174">
          <cell r="D3174">
            <v>2000</v>
          </cell>
          <cell r="F3174" t="str">
            <v>successful</v>
          </cell>
          <cell r="P3174" t="str">
            <v>plays</v>
          </cell>
        </row>
        <row r="3175">
          <cell r="D3175">
            <v>10000</v>
          </cell>
          <cell r="F3175" t="str">
            <v>successful</v>
          </cell>
          <cell r="P3175" t="str">
            <v>plays</v>
          </cell>
        </row>
        <row r="3176">
          <cell r="D3176">
            <v>3000</v>
          </cell>
          <cell r="F3176" t="str">
            <v>successful</v>
          </cell>
          <cell r="P3176" t="str">
            <v>plays</v>
          </cell>
        </row>
        <row r="3177">
          <cell r="D3177">
            <v>5000</v>
          </cell>
          <cell r="F3177" t="str">
            <v>successful</v>
          </cell>
          <cell r="P3177" t="str">
            <v>plays</v>
          </cell>
        </row>
        <row r="3178">
          <cell r="D3178">
            <v>1900</v>
          </cell>
          <cell r="F3178" t="str">
            <v>successful</v>
          </cell>
          <cell r="P3178" t="str">
            <v>plays</v>
          </cell>
        </row>
        <row r="3179">
          <cell r="D3179">
            <v>2500</v>
          </cell>
          <cell r="F3179" t="str">
            <v>successful</v>
          </cell>
          <cell r="P3179" t="str">
            <v>plays</v>
          </cell>
        </row>
        <row r="3180">
          <cell r="D3180">
            <v>1500</v>
          </cell>
          <cell r="F3180" t="str">
            <v>successful</v>
          </cell>
          <cell r="P3180" t="str">
            <v>plays</v>
          </cell>
        </row>
        <row r="3181">
          <cell r="D3181">
            <v>4200</v>
          </cell>
          <cell r="F3181" t="str">
            <v>successful</v>
          </cell>
          <cell r="P3181" t="str">
            <v>plays</v>
          </cell>
        </row>
        <row r="3182">
          <cell r="D3182">
            <v>1200</v>
          </cell>
          <cell r="F3182" t="str">
            <v>successful</v>
          </cell>
          <cell r="P3182" t="str">
            <v>plays</v>
          </cell>
        </row>
        <row r="3183">
          <cell r="D3183">
            <v>500</v>
          </cell>
          <cell r="F3183" t="str">
            <v>successful</v>
          </cell>
          <cell r="P3183" t="str">
            <v>plays</v>
          </cell>
        </row>
        <row r="3184">
          <cell r="D3184">
            <v>7000</v>
          </cell>
          <cell r="F3184" t="str">
            <v>successful</v>
          </cell>
          <cell r="P3184" t="str">
            <v>plays</v>
          </cell>
        </row>
        <row r="3185">
          <cell r="D3185">
            <v>2500</v>
          </cell>
          <cell r="F3185" t="str">
            <v>successful</v>
          </cell>
          <cell r="P3185" t="str">
            <v>plays</v>
          </cell>
        </row>
        <row r="3186">
          <cell r="D3186">
            <v>4300</v>
          </cell>
          <cell r="F3186" t="str">
            <v>successful</v>
          </cell>
          <cell r="P3186" t="str">
            <v>plays</v>
          </cell>
        </row>
        <row r="3187">
          <cell r="D3187">
            <v>1000</v>
          </cell>
          <cell r="F3187" t="str">
            <v>successful</v>
          </cell>
          <cell r="P3187" t="str">
            <v>plays</v>
          </cell>
        </row>
        <row r="3188">
          <cell r="D3188">
            <v>3200</v>
          </cell>
          <cell r="F3188" t="str">
            <v>successful</v>
          </cell>
          <cell r="P3188" t="str">
            <v>plays</v>
          </cell>
        </row>
        <row r="3189">
          <cell r="D3189">
            <v>15000</v>
          </cell>
          <cell r="F3189" t="str">
            <v>successful</v>
          </cell>
          <cell r="P3189" t="str">
            <v>plays</v>
          </cell>
        </row>
        <row r="3190">
          <cell r="D3190">
            <v>200</v>
          </cell>
          <cell r="F3190" t="str">
            <v>failed</v>
          </cell>
          <cell r="P3190" t="str">
            <v>musical</v>
          </cell>
        </row>
        <row r="3191">
          <cell r="D3191">
            <v>55000</v>
          </cell>
          <cell r="F3191" t="str">
            <v>failed</v>
          </cell>
          <cell r="P3191" t="str">
            <v>musical</v>
          </cell>
        </row>
        <row r="3192">
          <cell r="D3192">
            <v>4000</v>
          </cell>
          <cell r="F3192" t="str">
            <v>failed</v>
          </cell>
          <cell r="P3192" t="str">
            <v>musical</v>
          </cell>
        </row>
        <row r="3193">
          <cell r="D3193">
            <v>3750</v>
          </cell>
          <cell r="F3193" t="str">
            <v>failed</v>
          </cell>
          <cell r="P3193" t="str">
            <v>musical</v>
          </cell>
        </row>
        <row r="3194">
          <cell r="D3194">
            <v>10000</v>
          </cell>
          <cell r="F3194" t="str">
            <v>failed</v>
          </cell>
          <cell r="P3194" t="str">
            <v>musical</v>
          </cell>
        </row>
        <row r="3195">
          <cell r="D3195">
            <v>5000</v>
          </cell>
          <cell r="F3195" t="str">
            <v>failed</v>
          </cell>
          <cell r="P3195" t="str">
            <v>musical</v>
          </cell>
        </row>
        <row r="3196">
          <cell r="D3196">
            <v>11000</v>
          </cell>
          <cell r="F3196" t="str">
            <v>failed</v>
          </cell>
          <cell r="P3196" t="str">
            <v>musical</v>
          </cell>
        </row>
        <row r="3197">
          <cell r="D3197">
            <v>3500</v>
          </cell>
          <cell r="F3197" t="str">
            <v>failed</v>
          </cell>
          <cell r="P3197" t="str">
            <v>musical</v>
          </cell>
        </row>
        <row r="3198">
          <cell r="D3198">
            <v>3000000</v>
          </cell>
          <cell r="F3198" t="str">
            <v>failed</v>
          </cell>
          <cell r="P3198" t="str">
            <v>musical</v>
          </cell>
        </row>
        <row r="3199">
          <cell r="D3199">
            <v>10000</v>
          </cell>
          <cell r="F3199" t="str">
            <v>failed</v>
          </cell>
          <cell r="P3199" t="str">
            <v>musical</v>
          </cell>
        </row>
        <row r="3200">
          <cell r="D3200">
            <v>30000</v>
          </cell>
          <cell r="F3200" t="str">
            <v>failed</v>
          </cell>
          <cell r="P3200" t="str">
            <v>musical</v>
          </cell>
        </row>
        <row r="3201">
          <cell r="D3201">
            <v>5000</v>
          </cell>
          <cell r="F3201" t="str">
            <v>failed</v>
          </cell>
          <cell r="P3201" t="str">
            <v>musical</v>
          </cell>
        </row>
        <row r="3202">
          <cell r="D3202">
            <v>50000</v>
          </cell>
          <cell r="F3202" t="str">
            <v>failed</v>
          </cell>
          <cell r="P3202" t="str">
            <v>musical</v>
          </cell>
        </row>
        <row r="3203">
          <cell r="D3203">
            <v>2000</v>
          </cell>
          <cell r="F3203" t="str">
            <v>failed</v>
          </cell>
          <cell r="P3203" t="str">
            <v>musical</v>
          </cell>
        </row>
        <row r="3204">
          <cell r="D3204">
            <v>5000</v>
          </cell>
          <cell r="F3204" t="str">
            <v>failed</v>
          </cell>
          <cell r="P3204" t="str">
            <v>musical</v>
          </cell>
        </row>
        <row r="3205">
          <cell r="D3205">
            <v>1000</v>
          </cell>
          <cell r="F3205" t="str">
            <v>failed</v>
          </cell>
          <cell r="P3205" t="str">
            <v>musical</v>
          </cell>
        </row>
        <row r="3206">
          <cell r="D3206">
            <v>500</v>
          </cell>
          <cell r="F3206" t="str">
            <v>failed</v>
          </cell>
          <cell r="P3206" t="str">
            <v>musical</v>
          </cell>
        </row>
        <row r="3207">
          <cell r="D3207">
            <v>8000</v>
          </cell>
          <cell r="F3207" t="str">
            <v>failed</v>
          </cell>
          <cell r="P3207" t="str">
            <v>musical</v>
          </cell>
        </row>
        <row r="3208">
          <cell r="D3208">
            <v>5000</v>
          </cell>
          <cell r="F3208" t="str">
            <v>failed</v>
          </cell>
          <cell r="P3208" t="str">
            <v>musical</v>
          </cell>
        </row>
        <row r="3209">
          <cell r="D3209">
            <v>5500</v>
          </cell>
          <cell r="F3209" t="str">
            <v>failed</v>
          </cell>
          <cell r="P3209" t="str">
            <v>musical</v>
          </cell>
        </row>
        <row r="3210">
          <cell r="D3210">
            <v>5000</v>
          </cell>
          <cell r="F3210" t="str">
            <v>successful</v>
          </cell>
          <cell r="P3210" t="str">
            <v>plays</v>
          </cell>
        </row>
        <row r="3211">
          <cell r="D3211">
            <v>9500</v>
          </cell>
          <cell r="F3211" t="str">
            <v>successful</v>
          </cell>
          <cell r="P3211" t="str">
            <v>plays</v>
          </cell>
        </row>
        <row r="3212">
          <cell r="D3212">
            <v>3000</v>
          </cell>
          <cell r="F3212" t="str">
            <v>successful</v>
          </cell>
          <cell r="P3212" t="str">
            <v>plays</v>
          </cell>
        </row>
        <row r="3213">
          <cell r="D3213">
            <v>23000</v>
          </cell>
          <cell r="F3213" t="str">
            <v>successful</v>
          </cell>
          <cell r="P3213" t="str">
            <v>plays</v>
          </cell>
        </row>
        <row r="3214">
          <cell r="D3214">
            <v>4000</v>
          </cell>
          <cell r="F3214" t="str">
            <v>successful</v>
          </cell>
          <cell r="P3214" t="str">
            <v>plays</v>
          </cell>
        </row>
        <row r="3215">
          <cell r="D3215">
            <v>6000</v>
          </cell>
          <cell r="F3215" t="str">
            <v>successful</v>
          </cell>
          <cell r="P3215" t="str">
            <v>plays</v>
          </cell>
        </row>
        <row r="3216">
          <cell r="D3216">
            <v>12000</v>
          </cell>
          <cell r="F3216" t="str">
            <v>successful</v>
          </cell>
          <cell r="P3216" t="str">
            <v>plays</v>
          </cell>
        </row>
        <row r="3217">
          <cell r="D3217">
            <v>35000</v>
          </cell>
          <cell r="F3217" t="str">
            <v>successful</v>
          </cell>
          <cell r="P3217" t="str">
            <v>plays</v>
          </cell>
        </row>
        <row r="3218">
          <cell r="D3218">
            <v>2000</v>
          </cell>
          <cell r="F3218" t="str">
            <v>successful</v>
          </cell>
          <cell r="P3218" t="str">
            <v>plays</v>
          </cell>
        </row>
        <row r="3219">
          <cell r="D3219">
            <v>4500</v>
          </cell>
          <cell r="F3219" t="str">
            <v>successful</v>
          </cell>
          <cell r="P3219" t="str">
            <v>plays</v>
          </cell>
        </row>
        <row r="3220">
          <cell r="D3220">
            <v>12000</v>
          </cell>
          <cell r="F3220" t="str">
            <v>successful</v>
          </cell>
          <cell r="P3220" t="str">
            <v>plays</v>
          </cell>
        </row>
        <row r="3221">
          <cell r="D3221">
            <v>20000</v>
          </cell>
          <cell r="F3221" t="str">
            <v>successful</v>
          </cell>
          <cell r="P3221" t="str">
            <v>plays</v>
          </cell>
        </row>
        <row r="3222">
          <cell r="D3222">
            <v>15000</v>
          </cell>
          <cell r="F3222" t="str">
            <v>successful</v>
          </cell>
          <cell r="P3222" t="str">
            <v>plays</v>
          </cell>
        </row>
        <row r="3223">
          <cell r="D3223">
            <v>4000</v>
          </cell>
          <cell r="F3223" t="str">
            <v>successful</v>
          </cell>
          <cell r="P3223" t="str">
            <v>plays</v>
          </cell>
        </row>
        <row r="3224">
          <cell r="D3224">
            <v>2500</v>
          </cell>
          <cell r="F3224" t="str">
            <v>successful</v>
          </cell>
          <cell r="P3224" t="str">
            <v>plays</v>
          </cell>
        </row>
        <row r="3225">
          <cell r="D3225">
            <v>3100</v>
          </cell>
          <cell r="F3225" t="str">
            <v>successful</v>
          </cell>
          <cell r="P3225" t="str">
            <v>plays</v>
          </cell>
        </row>
        <row r="3226">
          <cell r="D3226">
            <v>30000</v>
          </cell>
          <cell r="F3226" t="str">
            <v>successful</v>
          </cell>
          <cell r="P3226" t="str">
            <v>plays</v>
          </cell>
        </row>
        <row r="3227">
          <cell r="D3227">
            <v>2000</v>
          </cell>
          <cell r="F3227" t="str">
            <v>successful</v>
          </cell>
          <cell r="P3227" t="str">
            <v>plays</v>
          </cell>
        </row>
        <row r="3228">
          <cell r="D3228">
            <v>1200</v>
          </cell>
          <cell r="F3228" t="str">
            <v>successful</v>
          </cell>
          <cell r="P3228" t="str">
            <v>plays</v>
          </cell>
        </row>
        <row r="3229">
          <cell r="D3229">
            <v>1200</v>
          </cell>
          <cell r="F3229" t="str">
            <v>successful</v>
          </cell>
          <cell r="P3229" t="str">
            <v>plays</v>
          </cell>
        </row>
        <row r="3230">
          <cell r="D3230">
            <v>7000</v>
          </cell>
          <cell r="F3230" t="str">
            <v>successful</v>
          </cell>
          <cell r="P3230" t="str">
            <v>plays</v>
          </cell>
        </row>
        <row r="3231">
          <cell r="D3231">
            <v>20000</v>
          </cell>
          <cell r="F3231" t="str">
            <v>successful</v>
          </cell>
          <cell r="P3231" t="str">
            <v>plays</v>
          </cell>
        </row>
        <row r="3232">
          <cell r="D3232">
            <v>2600</v>
          </cell>
          <cell r="F3232" t="str">
            <v>successful</v>
          </cell>
          <cell r="P3232" t="str">
            <v>plays</v>
          </cell>
        </row>
        <row r="3233">
          <cell r="D3233">
            <v>1000</v>
          </cell>
          <cell r="F3233" t="str">
            <v>successful</v>
          </cell>
          <cell r="P3233" t="str">
            <v>plays</v>
          </cell>
        </row>
        <row r="3234">
          <cell r="D3234">
            <v>1000</v>
          </cell>
          <cell r="F3234" t="str">
            <v>successful</v>
          </cell>
          <cell r="P3234" t="str">
            <v>plays</v>
          </cell>
        </row>
        <row r="3235">
          <cell r="D3235">
            <v>5000</v>
          </cell>
          <cell r="F3235" t="str">
            <v>successful</v>
          </cell>
          <cell r="P3235" t="str">
            <v>plays</v>
          </cell>
        </row>
        <row r="3236">
          <cell r="D3236">
            <v>4000</v>
          </cell>
          <cell r="F3236" t="str">
            <v>successful</v>
          </cell>
          <cell r="P3236" t="str">
            <v>plays</v>
          </cell>
        </row>
        <row r="3237">
          <cell r="D3237">
            <v>15000</v>
          </cell>
          <cell r="F3237" t="str">
            <v>successful</v>
          </cell>
          <cell r="P3237" t="str">
            <v>plays</v>
          </cell>
        </row>
        <row r="3238">
          <cell r="D3238">
            <v>20000</v>
          </cell>
          <cell r="F3238" t="str">
            <v>successful</v>
          </cell>
          <cell r="P3238" t="str">
            <v>plays</v>
          </cell>
        </row>
        <row r="3239">
          <cell r="D3239">
            <v>35000</v>
          </cell>
          <cell r="F3239" t="str">
            <v>successful</v>
          </cell>
          <cell r="P3239" t="str">
            <v>plays</v>
          </cell>
        </row>
        <row r="3240">
          <cell r="D3240">
            <v>2800</v>
          </cell>
          <cell r="F3240" t="str">
            <v>successful</v>
          </cell>
          <cell r="P3240" t="str">
            <v>plays</v>
          </cell>
        </row>
        <row r="3241">
          <cell r="D3241">
            <v>5862</v>
          </cell>
          <cell r="F3241" t="str">
            <v>successful</v>
          </cell>
          <cell r="P3241" t="str">
            <v>plays</v>
          </cell>
        </row>
        <row r="3242">
          <cell r="D3242">
            <v>3000</v>
          </cell>
          <cell r="F3242" t="str">
            <v>successful</v>
          </cell>
          <cell r="P3242" t="str">
            <v>plays</v>
          </cell>
        </row>
        <row r="3243">
          <cell r="D3243">
            <v>8500</v>
          </cell>
          <cell r="F3243" t="str">
            <v>successful</v>
          </cell>
          <cell r="P3243" t="str">
            <v>plays</v>
          </cell>
        </row>
        <row r="3244">
          <cell r="D3244">
            <v>10000</v>
          </cell>
          <cell r="F3244" t="str">
            <v>successful</v>
          </cell>
          <cell r="P3244" t="str">
            <v>plays</v>
          </cell>
        </row>
        <row r="3245">
          <cell r="D3245">
            <v>8000</v>
          </cell>
          <cell r="F3245" t="str">
            <v>successful</v>
          </cell>
          <cell r="P3245" t="str">
            <v>plays</v>
          </cell>
        </row>
        <row r="3246">
          <cell r="D3246">
            <v>1600</v>
          </cell>
          <cell r="F3246" t="str">
            <v>successful</v>
          </cell>
          <cell r="P3246" t="str">
            <v>plays</v>
          </cell>
        </row>
        <row r="3247">
          <cell r="D3247">
            <v>21000</v>
          </cell>
          <cell r="F3247" t="str">
            <v>successful</v>
          </cell>
          <cell r="P3247" t="str">
            <v>plays</v>
          </cell>
        </row>
        <row r="3248">
          <cell r="D3248">
            <v>10000</v>
          </cell>
          <cell r="F3248" t="str">
            <v>successful</v>
          </cell>
          <cell r="P3248" t="str">
            <v>plays</v>
          </cell>
        </row>
        <row r="3249">
          <cell r="D3249">
            <v>2500</v>
          </cell>
          <cell r="F3249" t="str">
            <v>successful</v>
          </cell>
          <cell r="P3249" t="str">
            <v>plays</v>
          </cell>
        </row>
        <row r="3250">
          <cell r="D3250">
            <v>12000</v>
          </cell>
          <cell r="F3250" t="str">
            <v>successful</v>
          </cell>
          <cell r="P3250" t="str">
            <v>plays</v>
          </cell>
        </row>
        <row r="3251">
          <cell r="D3251">
            <v>5500</v>
          </cell>
          <cell r="F3251" t="str">
            <v>successful</v>
          </cell>
          <cell r="P3251" t="str">
            <v>plays</v>
          </cell>
        </row>
        <row r="3252">
          <cell r="D3252">
            <v>25000</v>
          </cell>
          <cell r="F3252" t="str">
            <v>successful</v>
          </cell>
          <cell r="P3252" t="str">
            <v>plays</v>
          </cell>
        </row>
        <row r="3253">
          <cell r="D3253">
            <v>1500</v>
          </cell>
          <cell r="F3253" t="str">
            <v>successful</v>
          </cell>
          <cell r="P3253" t="str">
            <v>plays</v>
          </cell>
        </row>
        <row r="3254">
          <cell r="D3254">
            <v>2250</v>
          </cell>
          <cell r="F3254" t="str">
            <v>successful</v>
          </cell>
          <cell r="P3254" t="str">
            <v>plays</v>
          </cell>
        </row>
        <row r="3255">
          <cell r="D3255">
            <v>20000</v>
          </cell>
          <cell r="F3255" t="str">
            <v>successful</v>
          </cell>
          <cell r="P3255" t="str">
            <v>plays</v>
          </cell>
        </row>
        <row r="3256">
          <cell r="D3256">
            <v>13000</v>
          </cell>
          <cell r="F3256" t="str">
            <v>successful</v>
          </cell>
          <cell r="P3256" t="str">
            <v>plays</v>
          </cell>
        </row>
        <row r="3257">
          <cell r="D3257">
            <v>300</v>
          </cell>
          <cell r="F3257" t="str">
            <v>successful</v>
          </cell>
          <cell r="P3257" t="str">
            <v>plays</v>
          </cell>
        </row>
        <row r="3258">
          <cell r="D3258">
            <v>10000</v>
          </cell>
          <cell r="F3258" t="str">
            <v>successful</v>
          </cell>
          <cell r="P3258" t="str">
            <v>plays</v>
          </cell>
        </row>
        <row r="3259">
          <cell r="D3259">
            <v>2000</v>
          </cell>
          <cell r="F3259" t="str">
            <v>successful</v>
          </cell>
          <cell r="P3259" t="str">
            <v>plays</v>
          </cell>
        </row>
        <row r="3260">
          <cell r="D3260">
            <v>7000</v>
          </cell>
          <cell r="F3260" t="str">
            <v>successful</v>
          </cell>
          <cell r="P3260" t="str">
            <v>plays</v>
          </cell>
        </row>
        <row r="3261">
          <cell r="D3261">
            <v>23000</v>
          </cell>
          <cell r="F3261" t="str">
            <v>successful</v>
          </cell>
          <cell r="P3261" t="str">
            <v>plays</v>
          </cell>
        </row>
        <row r="3262">
          <cell r="D3262">
            <v>5000</v>
          </cell>
          <cell r="F3262" t="str">
            <v>successful</v>
          </cell>
          <cell r="P3262" t="str">
            <v>plays</v>
          </cell>
        </row>
        <row r="3263">
          <cell r="D3263">
            <v>3300</v>
          </cell>
          <cell r="F3263" t="str">
            <v>successful</v>
          </cell>
          <cell r="P3263" t="str">
            <v>plays</v>
          </cell>
        </row>
        <row r="3264">
          <cell r="D3264">
            <v>12200</v>
          </cell>
          <cell r="F3264" t="str">
            <v>successful</v>
          </cell>
          <cell r="P3264" t="str">
            <v>plays</v>
          </cell>
        </row>
        <row r="3265">
          <cell r="D3265">
            <v>2500</v>
          </cell>
          <cell r="F3265" t="str">
            <v>successful</v>
          </cell>
          <cell r="P3265" t="str">
            <v>plays</v>
          </cell>
        </row>
        <row r="3266">
          <cell r="D3266">
            <v>2500</v>
          </cell>
          <cell r="F3266" t="str">
            <v>successful</v>
          </cell>
          <cell r="P3266" t="str">
            <v>plays</v>
          </cell>
        </row>
        <row r="3267">
          <cell r="D3267">
            <v>2700</v>
          </cell>
          <cell r="F3267" t="str">
            <v>successful</v>
          </cell>
          <cell r="P3267" t="str">
            <v>plays</v>
          </cell>
        </row>
        <row r="3268">
          <cell r="D3268">
            <v>6000</v>
          </cell>
          <cell r="F3268" t="str">
            <v>successful</v>
          </cell>
          <cell r="P3268" t="str">
            <v>plays</v>
          </cell>
        </row>
        <row r="3269">
          <cell r="D3269">
            <v>15000</v>
          </cell>
          <cell r="F3269" t="str">
            <v>successful</v>
          </cell>
          <cell r="P3269" t="str">
            <v>plays</v>
          </cell>
        </row>
        <row r="3270">
          <cell r="D3270">
            <v>2000</v>
          </cell>
          <cell r="F3270" t="str">
            <v>successful</v>
          </cell>
          <cell r="P3270" t="str">
            <v>plays</v>
          </cell>
        </row>
        <row r="3271">
          <cell r="D3271">
            <v>8000</v>
          </cell>
          <cell r="F3271" t="str">
            <v>successful</v>
          </cell>
          <cell r="P3271" t="str">
            <v>plays</v>
          </cell>
        </row>
        <row r="3272">
          <cell r="D3272">
            <v>1800</v>
          </cell>
          <cell r="F3272" t="str">
            <v>successful</v>
          </cell>
          <cell r="P3272" t="str">
            <v>plays</v>
          </cell>
        </row>
        <row r="3273">
          <cell r="D3273">
            <v>1500</v>
          </cell>
          <cell r="F3273" t="str">
            <v>successful</v>
          </cell>
          <cell r="P3273" t="str">
            <v>plays</v>
          </cell>
        </row>
        <row r="3274">
          <cell r="D3274">
            <v>10000</v>
          </cell>
          <cell r="F3274" t="str">
            <v>successful</v>
          </cell>
          <cell r="P3274" t="str">
            <v>plays</v>
          </cell>
        </row>
        <row r="3275">
          <cell r="D3275">
            <v>4000</v>
          </cell>
          <cell r="F3275" t="str">
            <v>successful</v>
          </cell>
          <cell r="P3275" t="str">
            <v>plays</v>
          </cell>
        </row>
        <row r="3276">
          <cell r="D3276">
            <v>15500</v>
          </cell>
          <cell r="F3276" t="str">
            <v>successful</v>
          </cell>
          <cell r="P3276" t="str">
            <v>plays</v>
          </cell>
        </row>
        <row r="3277">
          <cell r="D3277">
            <v>1800</v>
          </cell>
          <cell r="F3277" t="str">
            <v>successful</v>
          </cell>
          <cell r="P3277" t="str">
            <v>plays</v>
          </cell>
        </row>
        <row r="3278">
          <cell r="D3278">
            <v>4500</v>
          </cell>
          <cell r="F3278" t="str">
            <v>successful</v>
          </cell>
          <cell r="P3278" t="str">
            <v>plays</v>
          </cell>
        </row>
        <row r="3279">
          <cell r="D3279">
            <v>5000</v>
          </cell>
          <cell r="F3279" t="str">
            <v>successful</v>
          </cell>
          <cell r="P3279" t="str">
            <v>plays</v>
          </cell>
        </row>
        <row r="3280">
          <cell r="D3280">
            <v>2500</v>
          </cell>
          <cell r="F3280" t="str">
            <v>successful</v>
          </cell>
          <cell r="P3280" t="str">
            <v>plays</v>
          </cell>
        </row>
        <row r="3281">
          <cell r="D3281">
            <v>5800</v>
          </cell>
          <cell r="F3281" t="str">
            <v>successful</v>
          </cell>
          <cell r="P3281" t="str">
            <v>plays</v>
          </cell>
        </row>
        <row r="3282">
          <cell r="D3282">
            <v>2000</v>
          </cell>
          <cell r="F3282" t="str">
            <v>successful</v>
          </cell>
          <cell r="P3282" t="str">
            <v>plays</v>
          </cell>
        </row>
        <row r="3283">
          <cell r="D3283">
            <v>5000</v>
          </cell>
          <cell r="F3283" t="str">
            <v>successful</v>
          </cell>
          <cell r="P3283" t="str">
            <v>plays</v>
          </cell>
        </row>
        <row r="3284">
          <cell r="D3284">
            <v>31000</v>
          </cell>
          <cell r="F3284" t="str">
            <v>successful</v>
          </cell>
          <cell r="P3284" t="str">
            <v>plays</v>
          </cell>
        </row>
        <row r="3285">
          <cell r="D3285">
            <v>800</v>
          </cell>
          <cell r="F3285" t="str">
            <v>successful</v>
          </cell>
          <cell r="P3285" t="str">
            <v>plays</v>
          </cell>
        </row>
        <row r="3286">
          <cell r="D3286">
            <v>3000</v>
          </cell>
          <cell r="F3286" t="str">
            <v>successful</v>
          </cell>
          <cell r="P3286" t="str">
            <v>plays</v>
          </cell>
        </row>
        <row r="3287">
          <cell r="D3287">
            <v>4999</v>
          </cell>
          <cell r="F3287" t="str">
            <v>successful</v>
          </cell>
          <cell r="P3287" t="str">
            <v>plays</v>
          </cell>
        </row>
        <row r="3288">
          <cell r="D3288">
            <v>15000</v>
          </cell>
          <cell r="F3288" t="str">
            <v>successful</v>
          </cell>
          <cell r="P3288" t="str">
            <v>plays</v>
          </cell>
        </row>
        <row r="3289">
          <cell r="D3289">
            <v>2500</v>
          </cell>
          <cell r="F3289" t="str">
            <v>successful</v>
          </cell>
          <cell r="P3289" t="str">
            <v>plays</v>
          </cell>
        </row>
        <row r="3290">
          <cell r="D3290">
            <v>10000</v>
          </cell>
          <cell r="F3290" t="str">
            <v>successful</v>
          </cell>
          <cell r="P3290" t="str">
            <v>plays</v>
          </cell>
        </row>
        <row r="3291">
          <cell r="D3291">
            <v>500</v>
          </cell>
          <cell r="F3291" t="str">
            <v>successful</v>
          </cell>
          <cell r="P3291" t="str">
            <v>plays</v>
          </cell>
        </row>
        <row r="3292">
          <cell r="D3292">
            <v>2000</v>
          </cell>
          <cell r="F3292" t="str">
            <v>successful</v>
          </cell>
          <cell r="P3292" t="str">
            <v>plays</v>
          </cell>
        </row>
        <row r="3293">
          <cell r="D3293">
            <v>500</v>
          </cell>
          <cell r="F3293" t="str">
            <v>successful</v>
          </cell>
          <cell r="P3293" t="str">
            <v>plays</v>
          </cell>
        </row>
        <row r="3294">
          <cell r="D3294">
            <v>101</v>
          </cell>
          <cell r="F3294" t="str">
            <v>successful</v>
          </cell>
          <cell r="P3294" t="str">
            <v>plays</v>
          </cell>
        </row>
        <row r="3295">
          <cell r="D3295">
            <v>4500</v>
          </cell>
          <cell r="F3295" t="str">
            <v>successful</v>
          </cell>
          <cell r="P3295" t="str">
            <v>plays</v>
          </cell>
        </row>
        <row r="3296">
          <cell r="D3296">
            <v>600</v>
          </cell>
          <cell r="F3296" t="str">
            <v>successful</v>
          </cell>
          <cell r="P3296" t="str">
            <v>plays</v>
          </cell>
        </row>
        <row r="3297">
          <cell r="D3297">
            <v>700</v>
          </cell>
          <cell r="F3297" t="str">
            <v>successful</v>
          </cell>
          <cell r="P3297" t="str">
            <v>plays</v>
          </cell>
        </row>
        <row r="3298">
          <cell r="D3298">
            <v>1500</v>
          </cell>
          <cell r="F3298" t="str">
            <v>successful</v>
          </cell>
          <cell r="P3298" t="str">
            <v>plays</v>
          </cell>
        </row>
        <row r="3299">
          <cell r="D3299">
            <v>5500</v>
          </cell>
          <cell r="F3299" t="str">
            <v>successful</v>
          </cell>
          <cell r="P3299" t="str">
            <v>plays</v>
          </cell>
        </row>
        <row r="3300">
          <cell r="D3300">
            <v>10000</v>
          </cell>
          <cell r="F3300" t="str">
            <v>successful</v>
          </cell>
          <cell r="P3300" t="str">
            <v>plays</v>
          </cell>
        </row>
        <row r="3301">
          <cell r="D3301">
            <v>3000</v>
          </cell>
          <cell r="F3301" t="str">
            <v>successful</v>
          </cell>
          <cell r="P3301" t="str">
            <v>plays</v>
          </cell>
        </row>
        <row r="3302">
          <cell r="D3302">
            <v>3000</v>
          </cell>
          <cell r="F3302" t="str">
            <v>successful</v>
          </cell>
          <cell r="P3302" t="str">
            <v>plays</v>
          </cell>
        </row>
        <row r="3303">
          <cell r="D3303">
            <v>3000</v>
          </cell>
          <cell r="F3303" t="str">
            <v>successful</v>
          </cell>
          <cell r="P3303" t="str">
            <v>plays</v>
          </cell>
        </row>
        <row r="3304">
          <cell r="D3304">
            <v>8400</v>
          </cell>
          <cell r="F3304" t="str">
            <v>successful</v>
          </cell>
          <cell r="P3304" t="str">
            <v>plays</v>
          </cell>
        </row>
        <row r="3305">
          <cell r="D3305">
            <v>1800</v>
          </cell>
          <cell r="F3305" t="str">
            <v>successful</v>
          </cell>
          <cell r="P3305" t="str">
            <v>plays</v>
          </cell>
        </row>
        <row r="3306">
          <cell r="D3306">
            <v>15000</v>
          </cell>
          <cell r="F3306" t="str">
            <v>successful</v>
          </cell>
          <cell r="P3306" t="str">
            <v>plays</v>
          </cell>
        </row>
        <row r="3307">
          <cell r="D3307">
            <v>4000</v>
          </cell>
          <cell r="F3307" t="str">
            <v>successful</v>
          </cell>
          <cell r="P3307" t="str">
            <v>plays</v>
          </cell>
        </row>
        <row r="3308">
          <cell r="D3308">
            <v>1500</v>
          </cell>
          <cell r="F3308" t="str">
            <v>successful</v>
          </cell>
          <cell r="P3308" t="str">
            <v>plays</v>
          </cell>
        </row>
        <row r="3309">
          <cell r="D3309">
            <v>1000</v>
          </cell>
          <cell r="F3309" t="str">
            <v>successful</v>
          </cell>
          <cell r="P3309" t="str">
            <v>plays</v>
          </cell>
        </row>
        <row r="3310">
          <cell r="D3310">
            <v>3500</v>
          </cell>
          <cell r="F3310" t="str">
            <v>successful</v>
          </cell>
          <cell r="P3310" t="str">
            <v>plays</v>
          </cell>
        </row>
        <row r="3311">
          <cell r="D3311">
            <v>350</v>
          </cell>
          <cell r="F3311" t="str">
            <v>successful</v>
          </cell>
          <cell r="P3311" t="str">
            <v>plays</v>
          </cell>
        </row>
        <row r="3312">
          <cell r="D3312">
            <v>6500</v>
          </cell>
          <cell r="F3312" t="str">
            <v>successful</v>
          </cell>
          <cell r="P3312" t="str">
            <v>plays</v>
          </cell>
        </row>
        <row r="3313">
          <cell r="D3313">
            <v>2500</v>
          </cell>
          <cell r="F3313" t="str">
            <v>successful</v>
          </cell>
          <cell r="P3313" t="str">
            <v>plays</v>
          </cell>
        </row>
        <row r="3314">
          <cell r="D3314">
            <v>2500</v>
          </cell>
          <cell r="F3314" t="str">
            <v>successful</v>
          </cell>
          <cell r="P3314" t="str">
            <v>plays</v>
          </cell>
        </row>
        <row r="3315">
          <cell r="D3315">
            <v>2000</v>
          </cell>
          <cell r="F3315" t="str">
            <v>successful</v>
          </cell>
          <cell r="P3315" t="str">
            <v>plays</v>
          </cell>
        </row>
        <row r="3316">
          <cell r="D3316">
            <v>800</v>
          </cell>
          <cell r="F3316" t="str">
            <v>successful</v>
          </cell>
          <cell r="P3316" t="str">
            <v>plays</v>
          </cell>
        </row>
        <row r="3317">
          <cell r="D3317">
            <v>4000</v>
          </cell>
          <cell r="F3317" t="str">
            <v>successful</v>
          </cell>
          <cell r="P3317" t="str">
            <v>plays</v>
          </cell>
        </row>
        <row r="3318">
          <cell r="D3318">
            <v>11737</v>
          </cell>
          <cell r="F3318" t="str">
            <v>successful</v>
          </cell>
          <cell r="P3318" t="str">
            <v>plays</v>
          </cell>
        </row>
        <row r="3319">
          <cell r="D3319">
            <v>1050</v>
          </cell>
          <cell r="F3319" t="str">
            <v>successful</v>
          </cell>
          <cell r="P3319" t="str">
            <v>plays</v>
          </cell>
        </row>
        <row r="3320">
          <cell r="D3320">
            <v>2000</v>
          </cell>
          <cell r="F3320" t="str">
            <v>successful</v>
          </cell>
          <cell r="P3320" t="str">
            <v>plays</v>
          </cell>
        </row>
        <row r="3321">
          <cell r="D3321">
            <v>500</v>
          </cell>
          <cell r="F3321" t="str">
            <v>successful</v>
          </cell>
          <cell r="P3321" t="str">
            <v>plays</v>
          </cell>
        </row>
        <row r="3322">
          <cell r="D3322">
            <v>2500</v>
          </cell>
          <cell r="F3322" t="str">
            <v>successful</v>
          </cell>
          <cell r="P3322" t="str">
            <v>plays</v>
          </cell>
        </row>
        <row r="3323">
          <cell r="D3323">
            <v>500</v>
          </cell>
          <cell r="F3323" t="str">
            <v>successful</v>
          </cell>
          <cell r="P3323" t="str">
            <v>plays</v>
          </cell>
        </row>
        <row r="3324">
          <cell r="D3324">
            <v>3300</v>
          </cell>
          <cell r="F3324" t="str">
            <v>successful</v>
          </cell>
          <cell r="P3324" t="str">
            <v>plays</v>
          </cell>
        </row>
        <row r="3325">
          <cell r="D3325">
            <v>1000</v>
          </cell>
          <cell r="F3325" t="str">
            <v>successful</v>
          </cell>
          <cell r="P3325" t="str">
            <v>plays</v>
          </cell>
        </row>
        <row r="3326">
          <cell r="D3326">
            <v>1500</v>
          </cell>
          <cell r="F3326" t="str">
            <v>successful</v>
          </cell>
          <cell r="P3326" t="str">
            <v>plays</v>
          </cell>
        </row>
        <row r="3327">
          <cell r="D3327">
            <v>400</v>
          </cell>
          <cell r="F3327" t="str">
            <v>successful</v>
          </cell>
          <cell r="P3327" t="str">
            <v>plays</v>
          </cell>
        </row>
        <row r="3328">
          <cell r="D3328">
            <v>8000</v>
          </cell>
          <cell r="F3328" t="str">
            <v>successful</v>
          </cell>
          <cell r="P3328" t="str">
            <v>plays</v>
          </cell>
        </row>
        <row r="3329">
          <cell r="D3329">
            <v>800</v>
          </cell>
          <cell r="F3329" t="str">
            <v>successful</v>
          </cell>
          <cell r="P3329" t="str">
            <v>plays</v>
          </cell>
        </row>
        <row r="3330">
          <cell r="D3330">
            <v>1800</v>
          </cell>
          <cell r="F3330" t="str">
            <v>successful</v>
          </cell>
          <cell r="P3330" t="str">
            <v>plays</v>
          </cell>
        </row>
        <row r="3331">
          <cell r="D3331">
            <v>1000</v>
          </cell>
          <cell r="F3331" t="str">
            <v>successful</v>
          </cell>
          <cell r="P3331" t="str">
            <v>plays</v>
          </cell>
        </row>
        <row r="3332">
          <cell r="D3332">
            <v>1500</v>
          </cell>
          <cell r="F3332" t="str">
            <v>successful</v>
          </cell>
          <cell r="P3332" t="str">
            <v>plays</v>
          </cell>
        </row>
        <row r="3333">
          <cell r="D3333">
            <v>5000</v>
          </cell>
          <cell r="F3333" t="str">
            <v>successful</v>
          </cell>
          <cell r="P3333" t="str">
            <v>plays</v>
          </cell>
        </row>
        <row r="3334">
          <cell r="D3334">
            <v>6000</v>
          </cell>
          <cell r="F3334" t="str">
            <v>successful</v>
          </cell>
          <cell r="P3334" t="str">
            <v>plays</v>
          </cell>
        </row>
        <row r="3335">
          <cell r="D3335">
            <v>3500</v>
          </cell>
          <cell r="F3335" t="str">
            <v>successful</v>
          </cell>
          <cell r="P3335" t="str">
            <v>plays</v>
          </cell>
        </row>
        <row r="3336">
          <cell r="D3336">
            <v>3871</v>
          </cell>
          <cell r="F3336" t="str">
            <v>successful</v>
          </cell>
          <cell r="P3336" t="str">
            <v>plays</v>
          </cell>
        </row>
        <row r="3337">
          <cell r="D3337">
            <v>5000</v>
          </cell>
          <cell r="F3337" t="str">
            <v>successful</v>
          </cell>
          <cell r="P3337" t="str">
            <v>plays</v>
          </cell>
        </row>
        <row r="3338">
          <cell r="D3338">
            <v>250</v>
          </cell>
          <cell r="F3338" t="str">
            <v>successful</v>
          </cell>
          <cell r="P3338" t="str">
            <v>plays</v>
          </cell>
        </row>
        <row r="3339">
          <cell r="D3339">
            <v>2500</v>
          </cell>
          <cell r="F3339" t="str">
            <v>successful</v>
          </cell>
          <cell r="P3339" t="str">
            <v>plays</v>
          </cell>
        </row>
        <row r="3340">
          <cell r="D3340">
            <v>15000</v>
          </cell>
          <cell r="F3340" t="str">
            <v>successful</v>
          </cell>
          <cell r="P3340" t="str">
            <v>plays</v>
          </cell>
        </row>
        <row r="3341">
          <cell r="D3341">
            <v>8000</v>
          </cell>
          <cell r="F3341" t="str">
            <v>successful</v>
          </cell>
          <cell r="P3341" t="str">
            <v>plays</v>
          </cell>
        </row>
        <row r="3342">
          <cell r="D3342">
            <v>3000</v>
          </cell>
          <cell r="F3342" t="str">
            <v>successful</v>
          </cell>
          <cell r="P3342" t="str">
            <v>plays</v>
          </cell>
        </row>
        <row r="3343">
          <cell r="D3343">
            <v>3350</v>
          </cell>
          <cell r="F3343" t="str">
            <v>successful</v>
          </cell>
          <cell r="P3343" t="str">
            <v>plays</v>
          </cell>
        </row>
        <row r="3344">
          <cell r="D3344">
            <v>6000</v>
          </cell>
          <cell r="F3344" t="str">
            <v>successful</v>
          </cell>
          <cell r="P3344" t="str">
            <v>plays</v>
          </cell>
        </row>
        <row r="3345">
          <cell r="D3345">
            <v>700</v>
          </cell>
          <cell r="F3345" t="str">
            <v>successful</v>
          </cell>
          <cell r="P3345" t="str">
            <v>plays</v>
          </cell>
        </row>
        <row r="3346">
          <cell r="D3346">
            <v>4500</v>
          </cell>
          <cell r="F3346" t="str">
            <v>successful</v>
          </cell>
          <cell r="P3346" t="str">
            <v>plays</v>
          </cell>
        </row>
        <row r="3347">
          <cell r="D3347">
            <v>500</v>
          </cell>
          <cell r="F3347" t="str">
            <v>successful</v>
          </cell>
          <cell r="P3347" t="str">
            <v>plays</v>
          </cell>
        </row>
        <row r="3348">
          <cell r="D3348">
            <v>1500</v>
          </cell>
          <cell r="F3348" t="str">
            <v>successful</v>
          </cell>
          <cell r="P3348" t="str">
            <v>plays</v>
          </cell>
        </row>
        <row r="3349">
          <cell r="D3349">
            <v>2000</v>
          </cell>
          <cell r="F3349" t="str">
            <v>successful</v>
          </cell>
          <cell r="P3349" t="str">
            <v>plays</v>
          </cell>
        </row>
        <row r="3350">
          <cell r="D3350">
            <v>5500</v>
          </cell>
          <cell r="F3350" t="str">
            <v>successful</v>
          </cell>
          <cell r="P3350" t="str">
            <v>plays</v>
          </cell>
        </row>
        <row r="3351">
          <cell r="D3351">
            <v>1000</v>
          </cell>
          <cell r="F3351" t="str">
            <v>successful</v>
          </cell>
          <cell r="P3351" t="str">
            <v>plays</v>
          </cell>
        </row>
        <row r="3352">
          <cell r="D3352">
            <v>3500</v>
          </cell>
          <cell r="F3352" t="str">
            <v>successful</v>
          </cell>
          <cell r="P3352" t="str">
            <v>plays</v>
          </cell>
        </row>
        <row r="3353">
          <cell r="D3353">
            <v>5000</v>
          </cell>
          <cell r="F3353" t="str">
            <v>successful</v>
          </cell>
          <cell r="P3353" t="str">
            <v>plays</v>
          </cell>
        </row>
        <row r="3354">
          <cell r="D3354">
            <v>5000</v>
          </cell>
          <cell r="F3354" t="str">
            <v>successful</v>
          </cell>
          <cell r="P3354" t="str">
            <v>plays</v>
          </cell>
        </row>
        <row r="3355">
          <cell r="D3355">
            <v>500</v>
          </cell>
          <cell r="F3355" t="str">
            <v>successful</v>
          </cell>
          <cell r="P3355" t="str">
            <v>plays</v>
          </cell>
        </row>
        <row r="3356">
          <cell r="D3356">
            <v>3000</v>
          </cell>
          <cell r="F3356" t="str">
            <v>successful</v>
          </cell>
          <cell r="P3356" t="str">
            <v>plays</v>
          </cell>
        </row>
        <row r="3357">
          <cell r="D3357">
            <v>1750</v>
          </cell>
          <cell r="F3357" t="str">
            <v>successful</v>
          </cell>
          <cell r="P3357" t="str">
            <v>plays</v>
          </cell>
        </row>
        <row r="3358">
          <cell r="D3358">
            <v>1500</v>
          </cell>
          <cell r="F3358" t="str">
            <v>successful</v>
          </cell>
          <cell r="P3358" t="str">
            <v>plays</v>
          </cell>
        </row>
        <row r="3359">
          <cell r="D3359">
            <v>2000</v>
          </cell>
          <cell r="F3359" t="str">
            <v>successful</v>
          </cell>
          <cell r="P3359" t="str">
            <v>plays</v>
          </cell>
        </row>
        <row r="3360">
          <cell r="D3360">
            <v>10000</v>
          </cell>
          <cell r="F3360" t="str">
            <v>successful</v>
          </cell>
          <cell r="P3360" t="str">
            <v>plays</v>
          </cell>
        </row>
        <row r="3361">
          <cell r="D3361">
            <v>4000</v>
          </cell>
          <cell r="F3361" t="str">
            <v>successful</v>
          </cell>
          <cell r="P3361" t="str">
            <v>plays</v>
          </cell>
        </row>
        <row r="3362">
          <cell r="D3362">
            <v>9000</v>
          </cell>
          <cell r="F3362" t="str">
            <v>successful</v>
          </cell>
          <cell r="P3362" t="str">
            <v>plays</v>
          </cell>
        </row>
        <row r="3363">
          <cell r="D3363">
            <v>5000</v>
          </cell>
          <cell r="F3363" t="str">
            <v>successful</v>
          </cell>
          <cell r="P3363" t="str">
            <v>plays</v>
          </cell>
        </row>
        <row r="3364">
          <cell r="D3364">
            <v>500</v>
          </cell>
          <cell r="F3364" t="str">
            <v>successful</v>
          </cell>
          <cell r="P3364" t="str">
            <v>plays</v>
          </cell>
        </row>
        <row r="3365">
          <cell r="D3365">
            <v>7750</v>
          </cell>
          <cell r="F3365" t="str">
            <v>successful</v>
          </cell>
          <cell r="P3365" t="str">
            <v>plays</v>
          </cell>
        </row>
        <row r="3366">
          <cell r="D3366">
            <v>3000</v>
          </cell>
          <cell r="F3366" t="str">
            <v>successful</v>
          </cell>
          <cell r="P3366" t="str">
            <v>plays</v>
          </cell>
        </row>
        <row r="3367">
          <cell r="D3367">
            <v>2500</v>
          </cell>
          <cell r="F3367" t="str">
            <v>successful</v>
          </cell>
          <cell r="P3367" t="str">
            <v>plays</v>
          </cell>
        </row>
        <row r="3368">
          <cell r="D3368">
            <v>500</v>
          </cell>
          <cell r="F3368" t="str">
            <v>successful</v>
          </cell>
          <cell r="P3368" t="str">
            <v>plays</v>
          </cell>
        </row>
        <row r="3369">
          <cell r="D3369">
            <v>750</v>
          </cell>
          <cell r="F3369" t="str">
            <v>successful</v>
          </cell>
          <cell r="P3369" t="str">
            <v>plays</v>
          </cell>
        </row>
        <row r="3370">
          <cell r="D3370">
            <v>1000</v>
          </cell>
          <cell r="F3370" t="str">
            <v>successful</v>
          </cell>
          <cell r="P3370" t="str">
            <v>plays</v>
          </cell>
        </row>
        <row r="3371">
          <cell r="D3371">
            <v>5000</v>
          </cell>
          <cell r="F3371" t="str">
            <v>successful</v>
          </cell>
          <cell r="P3371" t="str">
            <v>plays</v>
          </cell>
        </row>
        <row r="3372">
          <cell r="D3372">
            <v>1500</v>
          </cell>
          <cell r="F3372" t="str">
            <v>successful</v>
          </cell>
          <cell r="P3372" t="str">
            <v>plays</v>
          </cell>
        </row>
        <row r="3373">
          <cell r="D3373">
            <v>200</v>
          </cell>
          <cell r="F3373" t="str">
            <v>successful</v>
          </cell>
          <cell r="P3373" t="str">
            <v>plays</v>
          </cell>
        </row>
        <row r="3374">
          <cell r="D3374">
            <v>1000</v>
          </cell>
          <cell r="F3374" t="str">
            <v>successful</v>
          </cell>
          <cell r="P3374" t="str">
            <v>plays</v>
          </cell>
        </row>
        <row r="3375">
          <cell r="D3375">
            <v>2000</v>
          </cell>
          <cell r="F3375" t="str">
            <v>successful</v>
          </cell>
          <cell r="P3375" t="str">
            <v>plays</v>
          </cell>
        </row>
        <row r="3376">
          <cell r="D3376">
            <v>3500</v>
          </cell>
          <cell r="F3376" t="str">
            <v>successful</v>
          </cell>
          <cell r="P3376" t="str">
            <v>plays</v>
          </cell>
        </row>
        <row r="3377">
          <cell r="D3377">
            <v>3000</v>
          </cell>
          <cell r="F3377" t="str">
            <v>successful</v>
          </cell>
          <cell r="P3377" t="str">
            <v>plays</v>
          </cell>
        </row>
        <row r="3378">
          <cell r="D3378">
            <v>8000</v>
          </cell>
          <cell r="F3378" t="str">
            <v>successful</v>
          </cell>
          <cell r="P3378" t="str">
            <v>plays</v>
          </cell>
        </row>
        <row r="3379">
          <cell r="D3379">
            <v>8000</v>
          </cell>
          <cell r="F3379" t="str">
            <v>successful</v>
          </cell>
          <cell r="P3379" t="str">
            <v>plays</v>
          </cell>
        </row>
        <row r="3380">
          <cell r="D3380">
            <v>550</v>
          </cell>
          <cell r="F3380" t="str">
            <v>successful</v>
          </cell>
          <cell r="P3380" t="str">
            <v>plays</v>
          </cell>
        </row>
        <row r="3381">
          <cell r="D3381">
            <v>2000</v>
          </cell>
          <cell r="F3381" t="str">
            <v>successful</v>
          </cell>
          <cell r="P3381" t="str">
            <v>plays</v>
          </cell>
        </row>
        <row r="3382">
          <cell r="D3382">
            <v>3000</v>
          </cell>
          <cell r="F3382" t="str">
            <v>successful</v>
          </cell>
          <cell r="P3382" t="str">
            <v>plays</v>
          </cell>
        </row>
        <row r="3383">
          <cell r="D3383">
            <v>4000</v>
          </cell>
          <cell r="F3383" t="str">
            <v>successful</v>
          </cell>
          <cell r="P3383" t="str">
            <v>plays</v>
          </cell>
        </row>
        <row r="3384">
          <cell r="D3384">
            <v>3500</v>
          </cell>
          <cell r="F3384" t="str">
            <v>successful</v>
          </cell>
          <cell r="P3384" t="str">
            <v>plays</v>
          </cell>
        </row>
        <row r="3385">
          <cell r="D3385">
            <v>1750</v>
          </cell>
          <cell r="F3385" t="str">
            <v>successful</v>
          </cell>
          <cell r="P3385" t="str">
            <v>plays</v>
          </cell>
        </row>
        <row r="3386">
          <cell r="D3386">
            <v>6000</v>
          </cell>
          <cell r="F3386" t="str">
            <v>successful</v>
          </cell>
          <cell r="P3386" t="str">
            <v>plays</v>
          </cell>
        </row>
        <row r="3387">
          <cell r="D3387">
            <v>2000</v>
          </cell>
          <cell r="F3387" t="str">
            <v>successful</v>
          </cell>
          <cell r="P3387" t="str">
            <v>plays</v>
          </cell>
        </row>
        <row r="3388">
          <cell r="D3388">
            <v>2000</v>
          </cell>
          <cell r="F3388" t="str">
            <v>successful</v>
          </cell>
          <cell r="P3388" t="str">
            <v>plays</v>
          </cell>
        </row>
        <row r="3389">
          <cell r="D3389">
            <v>3000</v>
          </cell>
          <cell r="F3389" t="str">
            <v>successful</v>
          </cell>
          <cell r="P3389" t="str">
            <v>plays</v>
          </cell>
        </row>
        <row r="3390">
          <cell r="D3390">
            <v>1500</v>
          </cell>
          <cell r="F3390" t="str">
            <v>successful</v>
          </cell>
          <cell r="P3390" t="str">
            <v>plays</v>
          </cell>
        </row>
        <row r="3391">
          <cell r="D3391">
            <v>10000</v>
          </cell>
          <cell r="F3391" t="str">
            <v>successful</v>
          </cell>
          <cell r="P3391" t="str">
            <v>plays</v>
          </cell>
        </row>
        <row r="3392">
          <cell r="D3392">
            <v>1500</v>
          </cell>
          <cell r="F3392" t="str">
            <v>successful</v>
          </cell>
          <cell r="P3392" t="str">
            <v>plays</v>
          </cell>
        </row>
        <row r="3393">
          <cell r="D3393">
            <v>500</v>
          </cell>
          <cell r="F3393" t="str">
            <v>successful</v>
          </cell>
          <cell r="P3393" t="str">
            <v>plays</v>
          </cell>
        </row>
        <row r="3394">
          <cell r="D3394">
            <v>500</v>
          </cell>
          <cell r="F3394" t="str">
            <v>successful</v>
          </cell>
          <cell r="P3394" t="str">
            <v>plays</v>
          </cell>
        </row>
        <row r="3395">
          <cell r="D3395">
            <v>1500</v>
          </cell>
          <cell r="F3395" t="str">
            <v>successful</v>
          </cell>
          <cell r="P3395" t="str">
            <v>plays</v>
          </cell>
        </row>
        <row r="3396">
          <cell r="D3396">
            <v>550</v>
          </cell>
          <cell r="F3396" t="str">
            <v>successful</v>
          </cell>
          <cell r="P3396" t="str">
            <v>plays</v>
          </cell>
        </row>
        <row r="3397">
          <cell r="D3397">
            <v>500</v>
          </cell>
          <cell r="F3397" t="str">
            <v>successful</v>
          </cell>
          <cell r="P3397" t="str">
            <v>plays</v>
          </cell>
        </row>
        <row r="3398">
          <cell r="D3398">
            <v>1500</v>
          </cell>
          <cell r="F3398" t="str">
            <v>successful</v>
          </cell>
          <cell r="P3398" t="str">
            <v>plays</v>
          </cell>
        </row>
        <row r="3399">
          <cell r="D3399">
            <v>250</v>
          </cell>
          <cell r="F3399" t="str">
            <v>successful</v>
          </cell>
          <cell r="P3399" t="str">
            <v>plays</v>
          </cell>
        </row>
        <row r="3400">
          <cell r="D3400">
            <v>4000</v>
          </cell>
          <cell r="F3400" t="str">
            <v>successful</v>
          </cell>
          <cell r="P3400" t="str">
            <v>plays</v>
          </cell>
        </row>
        <row r="3401">
          <cell r="D3401">
            <v>1200</v>
          </cell>
          <cell r="F3401" t="str">
            <v>successful</v>
          </cell>
          <cell r="P3401" t="str">
            <v>plays</v>
          </cell>
        </row>
        <row r="3402">
          <cell r="D3402">
            <v>10000</v>
          </cell>
          <cell r="F3402" t="str">
            <v>successful</v>
          </cell>
          <cell r="P3402" t="str">
            <v>plays</v>
          </cell>
        </row>
        <row r="3403">
          <cell r="D3403">
            <v>2900</v>
          </cell>
          <cell r="F3403" t="str">
            <v>successful</v>
          </cell>
          <cell r="P3403" t="str">
            <v>plays</v>
          </cell>
        </row>
        <row r="3404">
          <cell r="D3404">
            <v>15000</v>
          </cell>
          <cell r="F3404" t="str">
            <v>successful</v>
          </cell>
          <cell r="P3404" t="str">
            <v>plays</v>
          </cell>
        </row>
        <row r="3405">
          <cell r="D3405">
            <v>2000</v>
          </cell>
          <cell r="F3405" t="str">
            <v>successful</v>
          </cell>
          <cell r="P3405" t="str">
            <v>plays</v>
          </cell>
        </row>
        <row r="3406">
          <cell r="D3406">
            <v>500</v>
          </cell>
          <cell r="F3406" t="str">
            <v>successful</v>
          </cell>
          <cell r="P3406" t="str">
            <v>plays</v>
          </cell>
        </row>
        <row r="3407">
          <cell r="D3407">
            <v>350</v>
          </cell>
          <cell r="F3407" t="str">
            <v>successful</v>
          </cell>
          <cell r="P3407" t="str">
            <v>plays</v>
          </cell>
        </row>
        <row r="3408">
          <cell r="D3408">
            <v>10000</v>
          </cell>
          <cell r="F3408" t="str">
            <v>successful</v>
          </cell>
          <cell r="P3408" t="str">
            <v>plays</v>
          </cell>
        </row>
        <row r="3409">
          <cell r="D3409">
            <v>2000</v>
          </cell>
          <cell r="F3409" t="str">
            <v>successful</v>
          </cell>
          <cell r="P3409" t="str">
            <v>plays</v>
          </cell>
        </row>
        <row r="3410">
          <cell r="D3410">
            <v>500</v>
          </cell>
          <cell r="F3410" t="str">
            <v>successful</v>
          </cell>
          <cell r="P3410" t="str">
            <v>plays</v>
          </cell>
        </row>
        <row r="3411">
          <cell r="D3411">
            <v>500</v>
          </cell>
          <cell r="F3411" t="str">
            <v>successful</v>
          </cell>
          <cell r="P3411" t="str">
            <v>plays</v>
          </cell>
        </row>
        <row r="3412">
          <cell r="D3412">
            <v>3000</v>
          </cell>
          <cell r="F3412" t="str">
            <v>successful</v>
          </cell>
          <cell r="P3412" t="str">
            <v>plays</v>
          </cell>
        </row>
        <row r="3413">
          <cell r="D3413">
            <v>15000</v>
          </cell>
          <cell r="F3413" t="str">
            <v>successful</v>
          </cell>
          <cell r="P3413" t="str">
            <v>plays</v>
          </cell>
        </row>
        <row r="3414">
          <cell r="D3414">
            <v>3000</v>
          </cell>
          <cell r="F3414" t="str">
            <v>successful</v>
          </cell>
          <cell r="P3414" t="str">
            <v>plays</v>
          </cell>
        </row>
        <row r="3415">
          <cell r="D3415">
            <v>500</v>
          </cell>
          <cell r="F3415" t="str">
            <v>successful</v>
          </cell>
          <cell r="P3415" t="str">
            <v>plays</v>
          </cell>
        </row>
        <row r="3416">
          <cell r="D3416">
            <v>3000</v>
          </cell>
          <cell r="F3416" t="str">
            <v>successful</v>
          </cell>
          <cell r="P3416" t="str">
            <v>plays</v>
          </cell>
        </row>
        <row r="3417">
          <cell r="D3417">
            <v>200</v>
          </cell>
          <cell r="F3417" t="str">
            <v>successful</v>
          </cell>
          <cell r="P3417" t="str">
            <v>plays</v>
          </cell>
        </row>
        <row r="3418">
          <cell r="D3418">
            <v>4000</v>
          </cell>
          <cell r="F3418" t="str">
            <v>successful</v>
          </cell>
          <cell r="P3418" t="str">
            <v>plays</v>
          </cell>
        </row>
        <row r="3419">
          <cell r="D3419">
            <v>1700</v>
          </cell>
          <cell r="F3419" t="str">
            <v>successful</v>
          </cell>
          <cell r="P3419" t="str">
            <v>plays</v>
          </cell>
        </row>
        <row r="3420">
          <cell r="D3420">
            <v>4000</v>
          </cell>
          <cell r="F3420" t="str">
            <v>successful</v>
          </cell>
          <cell r="P3420" t="str">
            <v>plays</v>
          </cell>
        </row>
        <row r="3421">
          <cell r="D3421">
            <v>2750</v>
          </cell>
          <cell r="F3421" t="str">
            <v>successful</v>
          </cell>
          <cell r="P3421" t="str">
            <v>plays</v>
          </cell>
        </row>
        <row r="3422">
          <cell r="D3422">
            <v>700</v>
          </cell>
          <cell r="F3422" t="str">
            <v>successful</v>
          </cell>
          <cell r="P3422" t="str">
            <v>plays</v>
          </cell>
        </row>
        <row r="3423">
          <cell r="D3423">
            <v>10000</v>
          </cell>
          <cell r="F3423" t="str">
            <v>successful</v>
          </cell>
          <cell r="P3423" t="str">
            <v>plays</v>
          </cell>
        </row>
        <row r="3424">
          <cell r="D3424">
            <v>3000</v>
          </cell>
          <cell r="F3424" t="str">
            <v>successful</v>
          </cell>
          <cell r="P3424" t="str">
            <v>plays</v>
          </cell>
        </row>
        <row r="3425">
          <cell r="D3425">
            <v>250</v>
          </cell>
          <cell r="F3425" t="str">
            <v>successful</v>
          </cell>
          <cell r="P3425" t="str">
            <v>plays</v>
          </cell>
        </row>
        <row r="3426">
          <cell r="D3426">
            <v>6000</v>
          </cell>
          <cell r="F3426" t="str">
            <v>successful</v>
          </cell>
          <cell r="P3426" t="str">
            <v>plays</v>
          </cell>
        </row>
        <row r="3427">
          <cell r="D3427">
            <v>30000</v>
          </cell>
          <cell r="F3427" t="str">
            <v>successful</v>
          </cell>
          <cell r="P3427" t="str">
            <v>plays</v>
          </cell>
        </row>
        <row r="3428">
          <cell r="D3428">
            <v>3750</v>
          </cell>
          <cell r="F3428" t="str">
            <v>successful</v>
          </cell>
          <cell r="P3428" t="str">
            <v>plays</v>
          </cell>
        </row>
        <row r="3429">
          <cell r="D3429">
            <v>1500</v>
          </cell>
          <cell r="F3429" t="str">
            <v>successful</v>
          </cell>
          <cell r="P3429" t="str">
            <v>plays</v>
          </cell>
        </row>
        <row r="3430">
          <cell r="D3430">
            <v>2000</v>
          </cell>
          <cell r="F3430" t="str">
            <v>successful</v>
          </cell>
          <cell r="P3430" t="str">
            <v>plays</v>
          </cell>
        </row>
        <row r="3431">
          <cell r="D3431">
            <v>150</v>
          </cell>
          <cell r="F3431" t="str">
            <v>successful</v>
          </cell>
          <cell r="P3431" t="str">
            <v>plays</v>
          </cell>
        </row>
        <row r="3432">
          <cell r="D3432">
            <v>2000</v>
          </cell>
          <cell r="F3432" t="str">
            <v>successful</v>
          </cell>
          <cell r="P3432" t="str">
            <v>plays</v>
          </cell>
        </row>
        <row r="3433">
          <cell r="D3433">
            <v>2000</v>
          </cell>
          <cell r="F3433" t="str">
            <v>successful</v>
          </cell>
          <cell r="P3433" t="str">
            <v>plays</v>
          </cell>
        </row>
        <row r="3434">
          <cell r="D3434">
            <v>2000</v>
          </cell>
          <cell r="F3434" t="str">
            <v>successful</v>
          </cell>
          <cell r="P3434" t="str">
            <v>plays</v>
          </cell>
        </row>
        <row r="3435">
          <cell r="D3435">
            <v>9500</v>
          </cell>
          <cell r="F3435" t="str">
            <v>successful</v>
          </cell>
          <cell r="P3435" t="str">
            <v>plays</v>
          </cell>
        </row>
        <row r="3436">
          <cell r="D3436">
            <v>10000</v>
          </cell>
          <cell r="F3436" t="str">
            <v>successful</v>
          </cell>
          <cell r="P3436" t="str">
            <v>plays</v>
          </cell>
        </row>
        <row r="3437">
          <cell r="D3437">
            <v>1000</v>
          </cell>
          <cell r="F3437" t="str">
            <v>successful</v>
          </cell>
          <cell r="P3437" t="str">
            <v>plays</v>
          </cell>
        </row>
        <row r="3438">
          <cell r="D3438">
            <v>5000</v>
          </cell>
          <cell r="F3438" t="str">
            <v>successful</v>
          </cell>
          <cell r="P3438" t="str">
            <v>plays</v>
          </cell>
        </row>
        <row r="3439">
          <cell r="D3439">
            <v>3000</v>
          </cell>
          <cell r="F3439" t="str">
            <v>successful</v>
          </cell>
          <cell r="P3439" t="str">
            <v>plays</v>
          </cell>
        </row>
        <row r="3440">
          <cell r="D3440">
            <v>2500</v>
          </cell>
          <cell r="F3440" t="str">
            <v>successful</v>
          </cell>
          <cell r="P3440" t="str">
            <v>plays</v>
          </cell>
        </row>
        <row r="3441">
          <cell r="D3441">
            <v>1200</v>
          </cell>
          <cell r="F3441" t="str">
            <v>successful</v>
          </cell>
          <cell r="P3441" t="str">
            <v>plays</v>
          </cell>
        </row>
        <row r="3442">
          <cell r="D3442">
            <v>5000</v>
          </cell>
          <cell r="F3442" t="str">
            <v>successful</v>
          </cell>
          <cell r="P3442" t="str">
            <v>plays</v>
          </cell>
        </row>
        <row r="3443">
          <cell r="D3443">
            <v>2500</v>
          </cell>
          <cell r="F3443" t="str">
            <v>successful</v>
          </cell>
          <cell r="P3443" t="str">
            <v>plays</v>
          </cell>
        </row>
        <row r="3444">
          <cell r="D3444">
            <v>250</v>
          </cell>
          <cell r="F3444" t="str">
            <v>successful</v>
          </cell>
          <cell r="P3444" t="str">
            <v>plays</v>
          </cell>
        </row>
        <row r="3445">
          <cell r="D3445">
            <v>1000</v>
          </cell>
          <cell r="F3445" t="str">
            <v>successful</v>
          </cell>
          <cell r="P3445" t="str">
            <v>plays</v>
          </cell>
        </row>
        <row r="3446">
          <cell r="D3446">
            <v>300</v>
          </cell>
          <cell r="F3446" t="str">
            <v>successful</v>
          </cell>
          <cell r="P3446" t="str">
            <v>plays</v>
          </cell>
        </row>
        <row r="3447">
          <cell r="D3447">
            <v>2000</v>
          </cell>
          <cell r="F3447" t="str">
            <v>successful</v>
          </cell>
          <cell r="P3447" t="str">
            <v>plays</v>
          </cell>
        </row>
        <row r="3448">
          <cell r="D3448">
            <v>1000</v>
          </cell>
          <cell r="F3448" t="str">
            <v>successful</v>
          </cell>
          <cell r="P3448" t="str">
            <v>plays</v>
          </cell>
        </row>
        <row r="3449">
          <cell r="D3449">
            <v>1000</v>
          </cell>
          <cell r="F3449" t="str">
            <v>successful</v>
          </cell>
          <cell r="P3449" t="str">
            <v>plays</v>
          </cell>
        </row>
        <row r="3450">
          <cell r="D3450">
            <v>2100</v>
          </cell>
          <cell r="F3450" t="str">
            <v>successful</v>
          </cell>
          <cell r="P3450" t="str">
            <v>plays</v>
          </cell>
        </row>
        <row r="3451">
          <cell r="D3451">
            <v>800</v>
          </cell>
          <cell r="F3451" t="str">
            <v>successful</v>
          </cell>
          <cell r="P3451" t="str">
            <v>plays</v>
          </cell>
        </row>
        <row r="3452">
          <cell r="D3452">
            <v>500</v>
          </cell>
          <cell r="F3452" t="str">
            <v>successful</v>
          </cell>
          <cell r="P3452" t="str">
            <v>plays</v>
          </cell>
        </row>
        <row r="3453">
          <cell r="D3453">
            <v>650</v>
          </cell>
          <cell r="F3453" t="str">
            <v>successful</v>
          </cell>
          <cell r="P3453" t="str">
            <v>plays</v>
          </cell>
        </row>
        <row r="3454">
          <cell r="D3454">
            <v>1000</v>
          </cell>
          <cell r="F3454" t="str">
            <v>successful</v>
          </cell>
          <cell r="P3454" t="str">
            <v>plays</v>
          </cell>
        </row>
        <row r="3455">
          <cell r="D3455">
            <v>300</v>
          </cell>
          <cell r="F3455" t="str">
            <v>successful</v>
          </cell>
          <cell r="P3455" t="str">
            <v>plays</v>
          </cell>
        </row>
        <row r="3456">
          <cell r="D3456">
            <v>700</v>
          </cell>
          <cell r="F3456" t="str">
            <v>successful</v>
          </cell>
          <cell r="P3456" t="str">
            <v>plays</v>
          </cell>
        </row>
        <row r="3457">
          <cell r="D3457">
            <v>10000</v>
          </cell>
          <cell r="F3457" t="str">
            <v>successful</v>
          </cell>
          <cell r="P3457" t="str">
            <v>plays</v>
          </cell>
        </row>
        <row r="3458">
          <cell r="D3458">
            <v>3000</v>
          </cell>
          <cell r="F3458" t="str">
            <v>successful</v>
          </cell>
          <cell r="P3458" t="str">
            <v>plays</v>
          </cell>
        </row>
        <row r="3459">
          <cell r="D3459">
            <v>2000</v>
          </cell>
          <cell r="F3459" t="str">
            <v>successful</v>
          </cell>
          <cell r="P3459" t="str">
            <v>plays</v>
          </cell>
        </row>
        <row r="3460">
          <cell r="D3460">
            <v>978</v>
          </cell>
          <cell r="F3460" t="str">
            <v>successful</v>
          </cell>
          <cell r="P3460" t="str">
            <v>plays</v>
          </cell>
        </row>
        <row r="3461">
          <cell r="D3461">
            <v>500</v>
          </cell>
          <cell r="F3461" t="str">
            <v>successful</v>
          </cell>
          <cell r="P3461" t="str">
            <v>plays</v>
          </cell>
        </row>
        <row r="3462">
          <cell r="D3462">
            <v>500</v>
          </cell>
          <cell r="F3462" t="str">
            <v>successful</v>
          </cell>
          <cell r="P3462" t="str">
            <v>plays</v>
          </cell>
        </row>
        <row r="3463">
          <cell r="D3463">
            <v>500</v>
          </cell>
          <cell r="F3463" t="str">
            <v>successful</v>
          </cell>
          <cell r="P3463" t="str">
            <v>plays</v>
          </cell>
        </row>
        <row r="3464">
          <cell r="D3464">
            <v>250</v>
          </cell>
          <cell r="F3464" t="str">
            <v>successful</v>
          </cell>
          <cell r="P3464" t="str">
            <v>plays</v>
          </cell>
        </row>
        <row r="3465">
          <cell r="D3465">
            <v>10000</v>
          </cell>
          <cell r="F3465" t="str">
            <v>successful</v>
          </cell>
          <cell r="P3465" t="str">
            <v>plays</v>
          </cell>
        </row>
        <row r="3466">
          <cell r="D3466">
            <v>5000</v>
          </cell>
          <cell r="F3466" t="str">
            <v>successful</v>
          </cell>
          <cell r="P3466" t="str">
            <v>plays</v>
          </cell>
        </row>
        <row r="3467">
          <cell r="D3467">
            <v>2000</v>
          </cell>
          <cell r="F3467" t="str">
            <v>successful</v>
          </cell>
          <cell r="P3467" t="str">
            <v>plays</v>
          </cell>
        </row>
        <row r="3468">
          <cell r="D3468">
            <v>3500</v>
          </cell>
          <cell r="F3468" t="str">
            <v>successful</v>
          </cell>
          <cell r="P3468" t="str">
            <v>plays</v>
          </cell>
        </row>
        <row r="3469">
          <cell r="D3469">
            <v>3000</v>
          </cell>
          <cell r="F3469" t="str">
            <v>successful</v>
          </cell>
          <cell r="P3469" t="str">
            <v>plays</v>
          </cell>
        </row>
        <row r="3470">
          <cell r="D3470">
            <v>10000</v>
          </cell>
          <cell r="F3470" t="str">
            <v>successful</v>
          </cell>
          <cell r="P3470" t="str">
            <v>plays</v>
          </cell>
        </row>
        <row r="3471">
          <cell r="D3471">
            <v>2800</v>
          </cell>
          <cell r="F3471" t="str">
            <v>successful</v>
          </cell>
          <cell r="P3471" t="str">
            <v>plays</v>
          </cell>
        </row>
        <row r="3472">
          <cell r="D3472">
            <v>250</v>
          </cell>
          <cell r="F3472" t="str">
            <v>successful</v>
          </cell>
          <cell r="P3472" t="str">
            <v>plays</v>
          </cell>
        </row>
        <row r="3473">
          <cell r="D3473">
            <v>500</v>
          </cell>
          <cell r="F3473" t="str">
            <v>successful</v>
          </cell>
          <cell r="P3473" t="str">
            <v>plays</v>
          </cell>
        </row>
        <row r="3474">
          <cell r="D3474">
            <v>2000</v>
          </cell>
          <cell r="F3474" t="str">
            <v>successful</v>
          </cell>
          <cell r="P3474" t="str">
            <v>plays</v>
          </cell>
        </row>
        <row r="3475">
          <cell r="D3475">
            <v>4900</v>
          </cell>
          <cell r="F3475" t="str">
            <v>successful</v>
          </cell>
          <cell r="P3475" t="str">
            <v>plays</v>
          </cell>
        </row>
        <row r="3476">
          <cell r="D3476">
            <v>2000</v>
          </cell>
          <cell r="F3476" t="str">
            <v>successful</v>
          </cell>
          <cell r="P3476" t="str">
            <v>plays</v>
          </cell>
        </row>
        <row r="3477">
          <cell r="D3477">
            <v>300</v>
          </cell>
          <cell r="F3477" t="str">
            <v>successful</v>
          </cell>
          <cell r="P3477" t="str">
            <v>plays</v>
          </cell>
        </row>
        <row r="3478">
          <cell r="D3478">
            <v>300</v>
          </cell>
          <cell r="F3478" t="str">
            <v>successful</v>
          </cell>
          <cell r="P3478" t="str">
            <v>plays</v>
          </cell>
        </row>
        <row r="3479">
          <cell r="D3479">
            <v>1800</v>
          </cell>
          <cell r="F3479" t="str">
            <v>successful</v>
          </cell>
          <cell r="P3479" t="str">
            <v>plays</v>
          </cell>
        </row>
        <row r="3480">
          <cell r="D3480">
            <v>2000</v>
          </cell>
          <cell r="F3480" t="str">
            <v>successful</v>
          </cell>
          <cell r="P3480" t="str">
            <v>plays</v>
          </cell>
        </row>
        <row r="3481">
          <cell r="D3481">
            <v>1500</v>
          </cell>
          <cell r="F3481" t="str">
            <v>successful</v>
          </cell>
          <cell r="P3481" t="str">
            <v>plays</v>
          </cell>
        </row>
        <row r="3482">
          <cell r="D3482">
            <v>1500</v>
          </cell>
          <cell r="F3482" t="str">
            <v>successful</v>
          </cell>
          <cell r="P3482" t="str">
            <v>plays</v>
          </cell>
        </row>
        <row r="3483">
          <cell r="D3483">
            <v>10000</v>
          </cell>
          <cell r="F3483" t="str">
            <v>successful</v>
          </cell>
          <cell r="P3483" t="str">
            <v>plays</v>
          </cell>
        </row>
        <row r="3484">
          <cell r="D3484">
            <v>3000</v>
          </cell>
          <cell r="F3484" t="str">
            <v>successful</v>
          </cell>
          <cell r="P3484" t="str">
            <v>plays</v>
          </cell>
        </row>
        <row r="3485">
          <cell r="D3485">
            <v>3350</v>
          </cell>
          <cell r="F3485" t="str">
            <v>successful</v>
          </cell>
          <cell r="P3485" t="str">
            <v>plays</v>
          </cell>
        </row>
        <row r="3486">
          <cell r="D3486">
            <v>2500</v>
          </cell>
          <cell r="F3486" t="str">
            <v>successful</v>
          </cell>
          <cell r="P3486" t="str">
            <v>plays</v>
          </cell>
        </row>
        <row r="3487">
          <cell r="D3487">
            <v>1650</v>
          </cell>
          <cell r="F3487" t="str">
            <v>successful</v>
          </cell>
          <cell r="P3487" t="str">
            <v>plays</v>
          </cell>
        </row>
        <row r="3488">
          <cell r="D3488">
            <v>3000</v>
          </cell>
          <cell r="F3488" t="str">
            <v>successful</v>
          </cell>
          <cell r="P3488" t="str">
            <v>plays</v>
          </cell>
        </row>
        <row r="3489">
          <cell r="D3489">
            <v>2000</v>
          </cell>
          <cell r="F3489" t="str">
            <v>successful</v>
          </cell>
          <cell r="P3489" t="str">
            <v>plays</v>
          </cell>
        </row>
        <row r="3490">
          <cell r="D3490">
            <v>3000</v>
          </cell>
          <cell r="F3490" t="str">
            <v>successful</v>
          </cell>
          <cell r="P3490" t="str">
            <v>plays</v>
          </cell>
        </row>
        <row r="3491">
          <cell r="D3491">
            <v>5000</v>
          </cell>
          <cell r="F3491" t="str">
            <v>successful</v>
          </cell>
          <cell r="P3491" t="str">
            <v>plays</v>
          </cell>
        </row>
        <row r="3492">
          <cell r="D3492">
            <v>1000</v>
          </cell>
          <cell r="F3492" t="str">
            <v>successful</v>
          </cell>
          <cell r="P3492" t="str">
            <v>plays</v>
          </cell>
        </row>
        <row r="3493">
          <cell r="D3493">
            <v>500</v>
          </cell>
          <cell r="F3493" t="str">
            <v>successful</v>
          </cell>
          <cell r="P3493" t="str">
            <v>plays</v>
          </cell>
        </row>
        <row r="3494">
          <cell r="D3494">
            <v>3800</v>
          </cell>
          <cell r="F3494" t="str">
            <v>successful</v>
          </cell>
          <cell r="P3494" t="str">
            <v>plays</v>
          </cell>
        </row>
        <row r="3495">
          <cell r="D3495">
            <v>1500</v>
          </cell>
          <cell r="F3495" t="str">
            <v>successful</v>
          </cell>
          <cell r="P3495" t="str">
            <v>plays</v>
          </cell>
        </row>
        <row r="3496">
          <cell r="D3496">
            <v>400</v>
          </cell>
          <cell r="F3496" t="str">
            <v>successful</v>
          </cell>
          <cell r="P3496" t="str">
            <v>plays</v>
          </cell>
        </row>
        <row r="3497">
          <cell r="D3497">
            <v>5000</v>
          </cell>
          <cell r="F3497" t="str">
            <v>successful</v>
          </cell>
          <cell r="P3497" t="str">
            <v>plays</v>
          </cell>
        </row>
        <row r="3498">
          <cell r="D3498">
            <v>3000</v>
          </cell>
          <cell r="F3498" t="str">
            <v>successful</v>
          </cell>
          <cell r="P3498" t="str">
            <v>plays</v>
          </cell>
        </row>
        <row r="3499">
          <cell r="D3499">
            <v>1551</v>
          </cell>
          <cell r="F3499" t="str">
            <v>successful</v>
          </cell>
          <cell r="P3499" t="str">
            <v>plays</v>
          </cell>
        </row>
        <row r="3500">
          <cell r="D3500">
            <v>1650</v>
          </cell>
          <cell r="F3500" t="str">
            <v>successful</v>
          </cell>
          <cell r="P3500" t="str">
            <v>plays</v>
          </cell>
        </row>
        <row r="3501">
          <cell r="D3501">
            <v>2000</v>
          </cell>
          <cell r="F3501" t="str">
            <v>successful</v>
          </cell>
          <cell r="P3501" t="str">
            <v>plays</v>
          </cell>
        </row>
        <row r="3502">
          <cell r="D3502">
            <v>1000</v>
          </cell>
          <cell r="F3502" t="str">
            <v>successful</v>
          </cell>
          <cell r="P3502" t="str">
            <v>plays</v>
          </cell>
        </row>
        <row r="3503">
          <cell r="D3503">
            <v>1500</v>
          </cell>
          <cell r="F3503" t="str">
            <v>successful</v>
          </cell>
          <cell r="P3503" t="str">
            <v>plays</v>
          </cell>
        </row>
        <row r="3504">
          <cell r="D3504">
            <v>4000</v>
          </cell>
          <cell r="F3504" t="str">
            <v>successful</v>
          </cell>
          <cell r="P3504" t="str">
            <v>plays</v>
          </cell>
        </row>
        <row r="3505">
          <cell r="D3505">
            <v>2500</v>
          </cell>
          <cell r="F3505" t="str">
            <v>successful</v>
          </cell>
          <cell r="P3505" t="str">
            <v>plays</v>
          </cell>
        </row>
        <row r="3506">
          <cell r="D3506">
            <v>1000</v>
          </cell>
          <cell r="F3506" t="str">
            <v>successful</v>
          </cell>
          <cell r="P3506" t="str">
            <v>plays</v>
          </cell>
        </row>
        <row r="3507">
          <cell r="D3507">
            <v>2500</v>
          </cell>
          <cell r="F3507" t="str">
            <v>successful</v>
          </cell>
          <cell r="P3507" t="str">
            <v>plays</v>
          </cell>
        </row>
        <row r="3508">
          <cell r="D3508">
            <v>3000</v>
          </cell>
          <cell r="F3508" t="str">
            <v>successful</v>
          </cell>
          <cell r="P3508" t="str">
            <v>plays</v>
          </cell>
        </row>
        <row r="3509">
          <cell r="D3509">
            <v>10000</v>
          </cell>
          <cell r="F3509" t="str">
            <v>successful</v>
          </cell>
          <cell r="P3509" t="str">
            <v>plays</v>
          </cell>
        </row>
        <row r="3510">
          <cell r="D3510">
            <v>100</v>
          </cell>
          <cell r="F3510" t="str">
            <v>successful</v>
          </cell>
          <cell r="P3510" t="str">
            <v>plays</v>
          </cell>
        </row>
        <row r="3511">
          <cell r="D3511">
            <v>3000</v>
          </cell>
          <cell r="F3511" t="str">
            <v>successful</v>
          </cell>
          <cell r="P3511" t="str">
            <v>plays</v>
          </cell>
        </row>
        <row r="3512">
          <cell r="D3512">
            <v>900</v>
          </cell>
          <cell r="F3512" t="str">
            <v>successful</v>
          </cell>
          <cell r="P3512" t="str">
            <v>plays</v>
          </cell>
        </row>
        <row r="3513">
          <cell r="D3513">
            <v>1500</v>
          </cell>
          <cell r="F3513" t="str">
            <v>successful</v>
          </cell>
          <cell r="P3513" t="str">
            <v>plays</v>
          </cell>
        </row>
        <row r="3514">
          <cell r="D3514">
            <v>1000</v>
          </cell>
          <cell r="F3514" t="str">
            <v>successful</v>
          </cell>
          <cell r="P3514" t="str">
            <v>plays</v>
          </cell>
        </row>
        <row r="3515">
          <cell r="D3515">
            <v>2800</v>
          </cell>
          <cell r="F3515" t="str">
            <v>successful</v>
          </cell>
          <cell r="P3515" t="str">
            <v>plays</v>
          </cell>
        </row>
        <row r="3516">
          <cell r="D3516">
            <v>500</v>
          </cell>
          <cell r="F3516" t="str">
            <v>successful</v>
          </cell>
          <cell r="P3516" t="str">
            <v>plays</v>
          </cell>
        </row>
        <row r="3517">
          <cell r="D3517">
            <v>3000</v>
          </cell>
          <cell r="F3517" t="str">
            <v>successful</v>
          </cell>
          <cell r="P3517" t="str">
            <v>plays</v>
          </cell>
        </row>
        <row r="3518">
          <cell r="D3518">
            <v>2500</v>
          </cell>
          <cell r="F3518" t="str">
            <v>successful</v>
          </cell>
          <cell r="P3518" t="str">
            <v>plays</v>
          </cell>
        </row>
        <row r="3519">
          <cell r="D3519">
            <v>4000</v>
          </cell>
          <cell r="F3519" t="str">
            <v>successful</v>
          </cell>
          <cell r="P3519" t="str">
            <v>plays</v>
          </cell>
        </row>
        <row r="3520">
          <cell r="D3520">
            <v>1500</v>
          </cell>
          <cell r="F3520" t="str">
            <v>successful</v>
          </cell>
          <cell r="P3520" t="str">
            <v>plays</v>
          </cell>
        </row>
        <row r="3521">
          <cell r="D3521">
            <v>2000</v>
          </cell>
          <cell r="F3521" t="str">
            <v>successful</v>
          </cell>
          <cell r="P3521" t="str">
            <v>plays</v>
          </cell>
        </row>
        <row r="3522">
          <cell r="D3522">
            <v>2000</v>
          </cell>
          <cell r="F3522" t="str">
            <v>successful</v>
          </cell>
          <cell r="P3522" t="str">
            <v>plays</v>
          </cell>
        </row>
        <row r="3523">
          <cell r="D3523">
            <v>350</v>
          </cell>
          <cell r="F3523" t="str">
            <v>successful</v>
          </cell>
          <cell r="P3523" t="str">
            <v>plays</v>
          </cell>
        </row>
        <row r="3524">
          <cell r="D3524">
            <v>1395</v>
          </cell>
          <cell r="F3524" t="str">
            <v>successful</v>
          </cell>
          <cell r="P3524" t="str">
            <v>plays</v>
          </cell>
        </row>
        <row r="3525">
          <cell r="D3525">
            <v>4000</v>
          </cell>
          <cell r="F3525" t="str">
            <v>successful</v>
          </cell>
          <cell r="P3525" t="str">
            <v>plays</v>
          </cell>
        </row>
        <row r="3526">
          <cell r="D3526">
            <v>10000</v>
          </cell>
          <cell r="F3526" t="str">
            <v>successful</v>
          </cell>
          <cell r="P3526" t="str">
            <v>plays</v>
          </cell>
        </row>
        <row r="3527">
          <cell r="D3527">
            <v>500</v>
          </cell>
          <cell r="F3527" t="str">
            <v>successful</v>
          </cell>
          <cell r="P3527" t="str">
            <v>plays</v>
          </cell>
        </row>
        <row r="3528">
          <cell r="D3528">
            <v>3300</v>
          </cell>
          <cell r="F3528" t="str">
            <v>successful</v>
          </cell>
          <cell r="P3528" t="str">
            <v>plays</v>
          </cell>
        </row>
        <row r="3529">
          <cell r="D3529">
            <v>6000</v>
          </cell>
          <cell r="F3529" t="str">
            <v>successful</v>
          </cell>
          <cell r="P3529" t="str">
            <v>plays</v>
          </cell>
        </row>
        <row r="3530">
          <cell r="D3530">
            <v>1650</v>
          </cell>
          <cell r="F3530" t="str">
            <v>successful</v>
          </cell>
          <cell r="P3530" t="str">
            <v>plays</v>
          </cell>
        </row>
        <row r="3531">
          <cell r="D3531">
            <v>500</v>
          </cell>
          <cell r="F3531" t="str">
            <v>successful</v>
          </cell>
          <cell r="P3531" t="str">
            <v>plays</v>
          </cell>
        </row>
        <row r="3532">
          <cell r="D3532">
            <v>2750</v>
          </cell>
          <cell r="F3532" t="str">
            <v>successful</v>
          </cell>
          <cell r="P3532" t="str">
            <v>plays</v>
          </cell>
        </row>
        <row r="3533">
          <cell r="D3533">
            <v>1000</v>
          </cell>
          <cell r="F3533" t="str">
            <v>successful</v>
          </cell>
          <cell r="P3533" t="str">
            <v>plays</v>
          </cell>
        </row>
        <row r="3534">
          <cell r="D3534">
            <v>960</v>
          </cell>
          <cell r="F3534" t="str">
            <v>successful</v>
          </cell>
          <cell r="P3534" t="str">
            <v>plays</v>
          </cell>
        </row>
        <row r="3535">
          <cell r="D3535">
            <v>500</v>
          </cell>
          <cell r="F3535" t="str">
            <v>successful</v>
          </cell>
          <cell r="P3535" t="str">
            <v>plays</v>
          </cell>
        </row>
        <row r="3536">
          <cell r="D3536">
            <v>5000</v>
          </cell>
          <cell r="F3536" t="str">
            <v>successful</v>
          </cell>
          <cell r="P3536" t="str">
            <v>plays</v>
          </cell>
        </row>
        <row r="3537">
          <cell r="D3537">
            <v>2000</v>
          </cell>
          <cell r="F3537" t="str">
            <v>successful</v>
          </cell>
          <cell r="P3537" t="str">
            <v>plays</v>
          </cell>
        </row>
        <row r="3538">
          <cell r="D3538">
            <v>150</v>
          </cell>
          <cell r="F3538" t="str">
            <v>successful</v>
          </cell>
          <cell r="P3538" t="str">
            <v>plays</v>
          </cell>
        </row>
        <row r="3539">
          <cell r="D3539">
            <v>675</v>
          </cell>
          <cell r="F3539" t="str">
            <v>successful</v>
          </cell>
          <cell r="P3539" t="str">
            <v>plays</v>
          </cell>
        </row>
        <row r="3540">
          <cell r="D3540">
            <v>2000</v>
          </cell>
          <cell r="F3540" t="str">
            <v>successful</v>
          </cell>
          <cell r="P3540" t="str">
            <v>plays</v>
          </cell>
        </row>
        <row r="3541">
          <cell r="D3541">
            <v>600</v>
          </cell>
          <cell r="F3541" t="str">
            <v>successful</v>
          </cell>
          <cell r="P3541" t="str">
            <v>plays</v>
          </cell>
        </row>
        <row r="3542">
          <cell r="D3542">
            <v>300</v>
          </cell>
          <cell r="F3542" t="str">
            <v>successful</v>
          </cell>
          <cell r="P3542" t="str">
            <v>plays</v>
          </cell>
        </row>
        <row r="3543">
          <cell r="D3543">
            <v>1200</v>
          </cell>
          <cell r="F3543" t="str">
            <v>successful</v>
          </cell>
          <cell r="P3543" t="str">
            <v>plays</v>
          </cell>
        </row>
        <row r="3544">
          <cell r="D3544">
            <v>5500</v>
          </cell>
          <cell r="F3544" t="str">
            <v>successful</v>
          </cell>
          <cell r="P3544" t="str">
            <v>plays</v>
          </cell>
        </row>
        <row r="3545">
          <cell r="D3545">
            <v>1500</v>
          </cell>
          <cell r="F3545" t="str">
            <v>successful</v>
          </cell>
          <cell r="P3545" t="str">
            <v>plays</v>
          </cell>
        </row>
        <row r="3546">
          <cell r="D3546">
            <v>2500</v>
          </cell>
          <cell r="F3546" t="str">
            <v>successful</v>
          </cell>
          <cell r="P3546" t="str">
            <v>plays</v>
          </cell>
        </row>
        <row r="3547">
          <cell r="D3547">
            <v>250</v>
          </cell>
          <cell r="F3547" t="str">
            <v>successful</v>
          </cell>
          <cell r="P3547" t="str">
            <v>plays</v>
          </cell>
        </row>
        <row r="3548">
          <cell r="D3548">
            <v>1100</v>
          </cell>
          <cell r="F3548" t="str">
            <v>successful</v>
          </cell>
          <cell r="P3548" t="str">
            <v>plays</v>
          </cell>
        </row>
        <row r="3549">
          <cell r="D3549">
            <v>35000</v>
          </cell>
          <cell r="F3549" t="str">
            <v>successful</v>
          </cell>
          <cell r="P3549" t="str">
            <v>plays</v>
          </cell>
        </row>
        <row r="3550">
          <cell r="D3550">
            <v>2100</v>
          </cell>
          <cell r="F3550" t="str">
            <v>successful</v>
          </cell>
          <cell r="P3550" t="str">
            <v>plays</v>
          </cell>
        </row>
        <row r="3551">
          <cell r="D3551">
            <v>1000</v>
          </cell>
          <cell r="F3551" t="str">
            <v>successful</v>
          </cell>
          <cell r="P3551" t="str">
            <v>plays</v>
          </cell>
        </row>
        <row r="3552">
          <cell r="D3552">
            <v>2500</v>
          </cell>
          <cell r="F3552" t="str">
            <v>successful</v>
          </cell>
          <cell r="P3552" t="str">
            <v>plays</v>
          </cell>
        </row>
        <row r="3553">
          <cell r="D3553">
            <v>1500</v>
          </cell>
          <cell r="F3553" t="str">
            <v>successful</v>
          </cell>
          <cell r="P3553" t="str">
            <v>plays</v>
          </cell>
        </row>
        <row r="3554">
          <cell r="D3554">
            <v>773</v>
          </cell>
          <cell r="F3554" t="str">
            <v>successful</v>
          </cell>
          <cell r="P3554" t="str">
            <v>plays</v>
          </cell>
        </row>
        <row r="3555">
          <cell r="D3555">
            <v>5500</v>
          </cell>
          <cell r="F3555" t="str">
            <v>successful</v>
          </cell>
          <cell r="P3555" t="str">
            <v>plays</v>
          </cell>
        </row>
        <row r="3556">
          <cell r="D3556">
            <v>5000</v>
          </cell>
          <cell r="F3556" t="str">
            <v>successful</v>
          </cell>
          <cell r="P3556" t="str">
            <v>plays</v>
          </cell>
        </row>
        <row r="3557">
          <cell r="D3557">
            <v>2400</v>
          </cell>
          <cell r="F3557" t="str">
            <v>successful</v>
          </cell>
          <cell r="P3557" t="str">
            <v>plays</v>
          </cell>
        </row>
        <row r="3558">
          <cell r="D3558">
            <v>2200</v>
          </cell>
          <cell r="F3558" t="str">
            <v>successful</v>
          </cell>
          <cell r="P3558" t="str">
            <v>plays</v>
          </cell>
        </row>
        <row r="3559">
          <cell r="D3559">
            <v>100000</v>
          </cell>
          <cell r="F3559" t="str">
            <v>successful</v>
          </cell>
          <cell r="P3559" t="str">
            <v>plays</v>
          </cell>
        </row>
        <row r="3560">
          <cell r="D3560">
            <v>350</v>
          </cell>
          <cell r="F3560" t="str">
            <v>successful</v>
          </cell>
          <cell r="P3560" t="str">
            <v>plays</v>
          </cell>
        </row>
        <row r="3561">
          <cell r="D3561">
            <v>1000</v>
          </cell>
          <cell r="F3561" t="str">
            <v>successful</v>
          </cell>
          <cell r="P3561" t="str">
            <v>plays</v>
          </cell>
        </row>
        <row r="3562">
          <cell r="D3562">
            <v>3200</v>
          </cell>
          <cell r="F3562" t="str">
            <v>successful</v>
          </cell>
          <cell r="P3562" t="str">
            <v>plays</v>
          </cell>
        </row>
        <row r="3563">
          <cell r="D3563">
            <v>2500</v>
          </cell>
          <cell r="F3563" t="str">
            <v>successful</v>
          </cell>
          <cell r="P3563" t="str">
            <v>plays</v>
          </cell>
        </row>
        <row r="3564">
          <cell r="D3564">
            <v>315</v>
          </cell>
          <cell r="F3564" t="str">
            <v>successful</v>
          </cell>
          <cell r="P3564" t="str">
            <v>plays</v>
          </cell>
        </row>
        <row r="3565">
          <cell r="D3565">
            <v>500</v>
          </cell>
          <cell r="F3565" t="str">
            <v>successful</v>
          </cell>
          <cell r="P3565" t="str">
            <v>plays</v>
          </cell>
        </row>
        <row r="3566">
          <cell r="D3566">
            <v>1000</v>
          </cell>
          <cell r="F3566" t="str">
            <v>successful</v>
          </cell>
          <cell r="P3566" t="str">
            <v>plays</v>
          </cell>
        </row>
        <row r="3567">
          <cell r="D3567">
            <v>900</v>
          </cell>
          <cell r="F3567" t="str">
            <v>successful</v>
          </cell>
          <cell r="P3567" t="str">
            <v>plays</v>
          </cell>
        </row>
        <row r="3568">
          <cell r="D3568">
            <v>2000</v>
          </cell>
          <cell r="F3568" t="str">
            <v>successful</v>
          </cell>
          <cell r="P3568" t="str">
            <v>plays</v>
          </cell>
        </row>
        <row r="3569">
          <cell r="D3569">
            <v>1000</v>
          </cell>
          <cell r="F3569" t="str">
            <v>successful</v>
          </cell>
          <cell r="P3569" t="str">
            <v>plays</v>
          </cell>
        </row>
        <row r="3570">
          <cell r="D3570">
            <v>1000</v>
          </cell>
          <cell r="F3570" t="str">
            <v>successful</v>
          </cell>
          <cell r="P3570" t="str">
            <v>plays</v>
          </cell>
        </row>
        <row r="3571">
          <cell r="D3571">
            <v>5000</v>
          </cell>
          <cell r="F3571" t="str">
            <v>successful</v>
          </cell>
          <cell r="P3571" t="str">
            <v>plays</v>
          </cell>
        </row>
        <row r="3572">
          <cell r="D3572">
            <v>2000</v>
          </cell>
          <cell r="F3572" t="str">
            <v>successful</v>
          </cell>
          <cell r="P3572" t="str">
            <v>plays</v>
          </cell>
        </row>
        <row r="3573">
          <cell r="D3573">
            <v>1500</v>
          </cell>
          <cell r="F3573" t="str">
            <v>successful</v>
          </cell>
          <cell r="P3573" t="str">
            <v>plays</v>
          </cell>
        </row>
        <row r="3574">
          <cell r="D3574">
            <v>500</v>
          </cell>
          <cell r="F3574" t="str">
            <v>successful</v>
          </cell>
          <cell r="P3574" t="str">
            <v>plays</v>
          </cell>
        </row>
        <row r="3575">
          <cell r="D3575">
            <v>3000</v>
          </cell>
          <cell r="F3575" t="str">
            <v>successful</v>
          </cell>
          <cell r="P3575" t="str">
            <v>plays</v>
          </cell>
        </row>
        <row r="3576">
          <cell r="D3576">
            <v>5800</v>
          </cell>
          <cell r="F3576" t="str">
            <v>successful</v>
          </cell>
          <cell r="P3576" t="str">
            <v>plays</v>
          </cell>
        </row>
        <row r="3577">
          <cell r="D3577">
            <v>10000</v>
          </cell>
          <cell r="F3577" t="str">
            <v>successful</v>
          </cell>
          <cell r="P3577" t="str">
            <v>plays</v>
          </cell>
        </row>
        <row r="3578">
          <cell r="D3578">
            <v>100</v>
          </cell>
          <cell r="F3578" t="str">
            <v>successful</v>
          </cell>
          <cell r="P3578" t="str">
            <v>plays</v>
          </cell>
        </row>
        <row r="3579">
          <cell r="D3579">
            <v>600</v>
          </cell>
          <cell r="F3579" t="str">
            <v>successful</v>
          </cell>
          <cell r="P3579" t="str">
            <v>plays</v>
          </cell>
        </row>
        <row r="3580">
          <cell r="D3580">
            <v>1500</v>
          </cell>
          <cell r="F3580" t="str">
            <v>successful</v>
          </cell>
          <cell r="P3580" t="str">
            <v>plays</v>
          </cell>
        </row>
        <row r="3581">
          <cell r="D3581">
            <v>500</v>
          </cell>
          <cell r="F3581" t="str">
            <v>successful</v>
          </cell>
          <cell r="P3581" t="str">
            <v>plays</v>
          </cell>
        </row>
        <row r="3582">
          <cell r="D3582">
            <v>900</v>
          </cell>
          <cell r="F3582" t="str">
            <v>successful</v>
          </cell>
          <cell r="P3582" t="str">
            <v>plays</v>
          </cell>
        </row>
        <row r="3583">
          <cell r="D3583">
            <v>1500</v>
          </cell>
          <cell r="F3583" t="str">
            <v>successful</v>
          </cell>
          <cell r="P3583" t="str">
            <v>plays</v>
          </cell>
        </row>
        <row r="3584">
          <cell r="D3584">
            <v>1000</v>
          </cell>
          <cell r="F3584" t="str">
            <v>successful</v>
          </cell>
          <cell r="P3584" t="str">
            <v>plays</v>
          </cell>
        </row>
        <row r="3585">
          <cell r="D3585">
            <v>3000</v>
          </cell>
          <cell r="F3585" t="str">
            <v>successful</v>
          </cell>
          <cell r="P3585" t="str">
            <v>plays</v>
          </cell>
        </row>
        <row r="3586">
          <cell r="D3586">
            <v>3000</v>
          </cell>
          <cell r="F3586" t="str">
            <v>successful</v>
          </cell>
          <cell r="P3586" t="str">
            <v>plays</v>
          </cell>
        </row>
        <row r="3587">
          <cell r="D3587">
            <v>3400</v>
          </cell>
          <cell r="F3587" t="str">
            <v>successful</v>
          </cell>
          <cell r="P3587" t="str">
            <v>plays</v>
          </cell>
        </row>
        <row r="3588">
          <cell r="D3588">
            <v>7500</v>
          </cell>
          <cell r="F3588" t="str">
            <v>successful</v>
          </cell>
          <cell r="P3588" t="str">
            <v>plays</v>
          </cell>
        </row>
        <row r="3589">
          <cell r="D3589">
            <v>500</v>
          </cell>
          <cell r="F3589" t="str">
            <v>successful</v>
          </cell>
          <cell r="P3589" t="str">
            <v>plays</v>
          </cell>
        </row>
        <row r="3590">
          <cell r="D3590">
            <v>200</v>
          </cell>
          <cell r="F3590" t="str">
            <v>successful</v>
          </cell>
          <cell r="P3590" t="str">
            <v>plays</v>
          </cell>
        </row>
        <row r="3591">
          <cell r="D3591">
            <v>4000</v>
          </cell>
          <cell r="F3591" t="str">
            <v>successful</v>
          </cell>
          <cell r="P3591" t="str">
            <v>plays</v>
          </cell>
        </row>
        <row r="3592">
          <cell r="D3592">
            <v>5000</v>
          </cell>
          <cell r="F3592" t="str">
            <v>successful</v>
          </cell>
          <cell r="P3592" t="str">
            <v>plays</v>
          </cell>
        </row>
        <row r="3593">
          <cell r="D3593">
            <v>700</v>
          </cell>
          <cell r="F3593" t="str">
            <v>successful</v>
          </cell>
          <cell r="P3593" t="str">
            <v>plays</v>
          </cell>
        </row>
        <row r="3594">
          <cell r="D3594">
            <v>2000</v>
          </cell>
          <cell r="F3594" t="str">
            <v>successful</v>
          </cell>
          <cell r="P3594" t="str">
            <v>plays</v>
          </cell>
        </row>
        <row r="3595">
          <cell r="D3595">
            <v>3000</v>
          </cell>
          <cell r="F3595" t="str">
            <v>successful</v>
          </cell>
          <cell r="P3595" t="str">
            <v>plays</v>
          </cell>
        </row>
        <row r="3596">
          <cell r="D3596">
            <v>1600</v>
          </cell>
          <cell r="F3596" t="str">
            <v>successful</v>
          </cell>
          <cell r="P3596" t="str">
            <v>plays</v>
          </cell>
        </row>
        <row r="3597">
          <cell r="D3597">
            <v>2600</v>
          </cell>
          <cell r="F3597" t="str">
            <v>successful</v>
          </cell>
          <cell r="P3597" t="str">
            <v>plays</v>
          </cell>
        </row>
        <row r="3598">
          <cell r="D3598">
            <v>1100</v>
          </cell>
          <cell r="F3598" t="str">
            <v>successful</v>
          </cell>
          <cell r="P3598" t="str">
            <v>plays</v>
          </cell>
        </row>
        <row r="3599">
          <cell r="D3599">
            <v>2500</v>
          </cell>
          <cell r="F3599" t="str">
            <v>successful</v>
          </cell>
          <cell r="P3599" t="str">
            <v>plays</v>
          </cell>
        </row>
        <row r="3600">
          <cell r="D3600">
            <v>1000</v>
          </cell>
          <cell r="F3600" t="str">
            <v>successful</v>
          </cell>
          <cell r="P3600" t="str">
            <v>plays</v>
          </cell>
        </row>
        <row r="3601">
          <cell r="D3601">
            <v>500</v>
          </cell>
          <cell r="F3601" t="str">
            <v>successful</v>
          </cell>
          <cell r="P3601" t="str">
            <v>plays</v>
          </cell>
        </row>
        <row r="3602">
          <cell r="D3602">
            <v>10</v>
          </cell>
          <cell r="F3602" t="str">
            <v>successful</v>
          </cell>
          <cell r="P3602" t="str">
            <v>plays</v>
          </cell>
        </row>
        <row r="3603">
          <cell r="D3603">
            <v>2000</v>
          </cell>
          <cell r="F3603" t="str">
            <v>successful</v>
          </cell>
          <cell r="P3603" t="str">
            <v>plays</v>
          </cell>
        </row>
        <row r="3604">
          <cell r="D3604">
            <v>4000</v>
          </cell>
          <cell r="F3604" t="str">
            <v>successful</v>
          </cell>
          <cell r="P3604" t="str">
            <v>plays</v>
          </cell>
        </row>
        <row r="3605">
          <cell r="D3605">
            <v>1500</v>
          </cell>
          <cell r="F3605" t="str">
            <v>successful</v>
          </cell>
          <cell r="P3605" t="str">
            <v>plays</v>
          </cell>
        </row>
        <row r="3606">
          <cell r="D3606">
            <v>3000</v>
          </cell>
          <cell r="F3606" t="str">
            <v>successful</v>
          </cell>
          <cell r="P3606" t="str">
            <v>plays</v>
          </cell>
        </row>
        <row r="3607">
          <cell r="D3607">
            <v>250</v>
          </cell>
          <cell r="F3607" t="str">
            <v>successful</v>
          </cell>
          <cell r="P3607" t="str">
            <v>plays</v>
          </cell>
        </row>
        <row r="3608">
          <cell r="D3608">
            <v>3000</v>
          </cell>
          <cell r="F3608" t="str">
            <v>successful</v>
          </cell>
          <cell r="P3608" t="str">
            <v>plays</v>
          </cell>
        </row>
        <row r="3609">
          <cell r="D3609">
            <v>550</v>
          </cell>
          <cell r="F3609" t="str">
            <v>successful</v>
          </cell>
          <cell r="P3609" t="str">
            <v>plays</v>
          </cell>
        </row>
        <row r="3610">
          <cell r="D3610">
            <v>800</v>
          </cell>
          <cell r="F3610" t="str">
            <v>successful</v>
          </cell>
          <cell r="P3610" t="str">
            <v>plays</v>
          </cell>
        </row>
        <row r="3611">
          <cell r="D3611">
            <v>1960</v>
          </cell>
          <cell r="F3611" t="str">
            <v>successful</v>
          </cell>
          <cell r="P3611" t="str">
            <v>plays</v>
          </cell>
        </row>
        <row r="3612">
          <cell r="D3612">
            <v>1000</v>
          </cell>
          <cell r="F3612" t="str">
            <v>successful</v>
          </cell>
          <cell r="P3612" t="str">
            <v>plays</v>
          </cell>
        </row>
        <row r="3613">
          <cell r="D3613">
            <v>2500</v>
          </cell>
          <cell r="F3613" t="str">
            <v>successful</v>
          </cell>
          <cell r="P3613" t="str">
            <v>plays</v>
          </cell>
        </row>
        <row r="3614">
          <cell r="D3614">
            <v>5000</v>
          </cell>
          <cell r="F3614" t="str">
            <v>successful</v>
          </cell>
          <cell r="P3614" t="str">
            <v>plays</v>
          </cell>
        </row>
        <row r="3615">
          <cell r="D3615">
            <v>1250</v>
          </cell>
          <cell r="F3615" t="str">
            <v>successful</v>
          </cell>
          <cell r="P3615" t="str">
            <v>plays</v>
          </cell>
        </row>
        <row r="3616">
          <cell r="D3616">
            <v>2500</v>
          </cell>
          <cell r="F3616" t="str">
            <v>successful</v>
          </cell>
          <cell r="P3616" t="str">
            <v>plays</v>
          </cell>
        </row>
        <row r="3617">
          <cell r="D3617">
            <v>2500</v>
          </cell>
          <cell r="F3617" t="str">
            <v>successful</v>
          </cell>
          <cell r="P3617" t="str">
            <v>plays</v>
          </cell>
        </row>
        <row r="3618">
          <cell r="D3618">
            <v>2500</v>
          </cell>
          <cell r="F3618" t="str">
            <v>successful</v>
          </cell>
          <cell r="P3618" t="str">
            <v>plays</v>
          </cell>
        </row>
        <row r="3619">
          <cell r="D3619">
            <v>740</v>
          </cell>
          <cell r="F3619" t="str">
            <v>successful</v>
          </cell>
          <cell r="P3619" t="str">
            <v>plays</v>
          </cell>
        </row>
        <row r="3620">
          <cell r="D3620">
            <v>2000</v>
          </cell>
          <cell r="F3620" t="str">
            <v>successful</v>
          </cell>
          <cell r="P3620" t="str">
            <v>plays</v>
          </cell>
        </row>
        <row r="3621">
          <cell r="D3621">
            <v>1000</v>
          </cell>
          <cell r="F3621" t="str">
            <v>successful</v>
          </cell>
          <cell r="P3621" t="str">
            <v>plays</v>
          </cell>
        </row>
        <row r="3622">
          <cell r="D3622">
            <v>10500</v>
          </cell>
          <cell r="F3622" t="str">
            <v>successful</v>
          </cell>
          <cell r="P3622" t="str">
            <v>plays</v>
          </cell>
        </row>
        <row r="3623">
          <cell r="D3623">
            <v>3000</v>
          </cell>
          <cell r="F3623" t="str">
            <v>successful</v>
          </cell>
          <cell r="P3623" t="str">
            <v>plays</v>
          </cell>
        </row>
        <row r="3624">
          <cell r="D3624">
            <v>1000</v>
          </cell>
          <cell r="F3624" t="str">
            <v>successful</v>
          </cell>
          <cell r="P3624" t="str">
            <v>plays</v>
          </cell>
        </row>
        <row r="3625">
          <cell r="D3625">
            <v>2500</v>
          </cell>
          <cell r="F3625" t="str">
            <v>successful</v>
          </cell>
          <cell r="P3625" t="str">
            <v>plays</v>
          </cell>
        </row>
        <row r="3626">
          <cell r="D3626">
            <v>3000</v>
          </cell>
          <cell r="F3626" t="str">
            <v>successful</v>
          </cell>
          <cell r="P3626" t="str">
            <v>plays</v>
          </cell>
        </row>
        <row r="3627">
          <cell r="D3627">
            <v>3000</v>
          </cell>
          <cell r="F3627" t="str">
            <v>successful</v>
          </cell>
          <cell r="P3627" t="str">
            <v>plays</v>
          </cell>
        </row>
        <row r="3628">
          <cell r="D3628">
            <v>4000</v>
          </cell>
          <cell r="F3628" t="str">
            <v>successful</v>
          </cell>
          <cell r="P3628" t="str">
            <v>plays</v>
          </cell>
        </row>
        <row r="3629">
          <cell r="D3629">
            <v>2000</v>
          </cell>
          <cell r="F3629" t="str">
            <v>successful</v>
          </cell>
          <cell r="P3629" t="str">
            <v>plays</v>
          </cell>
        </row>
        <row r="3630">
          <cell r="D3630">
            <v>100000</v>
          </cell>
          <cell r="F3630" t="str">
            <v>failed</v>
          </cell>
          <cell r="P3630" t="str">
            <v>musical</v>
          </cell>
        </row>
        <row r="3631">
          <cell r="D3631">
            <v>1000000</v>
          </cell>
          <cell r="F3631" t="str">
            <v>failed</v>
          </cell>
          <cell r="P3631" t="str">
            <v>musical</v>
          </cell>
        </row>
        <row r="3632">
          <cell r="D3632">
            <v>3000</v>
          </cell>
          <cell r="F3632" t="str">
            <v>failed</v>
          </cell>
          <cell r="P3632" t="str">
            <v>musical</v>
          </cell>
        </row>
        <row r="3633">
          <cell r="D3633">
            <v>17100</v>
          </cell>
          <cell r="F3633" t="str">
            <v>failed</v>
          </cell>
          <cell r="P3633" t="str">
            <v>musical</v>
          </cell>
        </row>
        <row r="3634">
          <cell r="D3634">
            <v>500</v>
          </cell>
          <cell r="F3634" t="str">
            <v>failed</v>
          </cell>
          <cell r="P3634" t="str">
            <v>musical</v>
          </cell>
        </row>
        <row r="3635">
          <cell r="D3635">
            <v>5000</v>
          </cell>
          <cell r="F3635" t="str">
            <v>failed</v>
          </cell>
          <cell r="P3635" t="str">
            <v>musical</v>
          </cell>
        </row>
        <row r="3636">
          <cell r="D3636">
            <v>75000</v>
          </cell>
          <cell r="F3636" t="str">
            <v>failed</v>
          </cell>
          <cell r="P3636" t="str">
            <v>musical</v>
          </cell>
        </row>
        <row r="3637">
          <cell r="D3637">
            <v>3500</v>
          </cell>
          <cell r="F3637" t="str">
            <v>failed</v>
          </cell>
          <cell r="P3637" t="str">
            <v>musical</v>
          </cell>
        </row>
        <row r="3638">
          <cell r="D3638">
            <v>150000</v>
          </cell>
          <cell r="F3638" t="str">
            <v>failed</v>
          </cell>
          <cell r="P3638" t="str">
            <v>musical</v>
          </cell>
        </row>
        <row r="3639">
          <cell r="D3639">
            <v>3000</v>
          </cell>
          <cell r="F3639" t="str">
            <v>failed</v>
          </cell>
          <cell r="P3639" t="str">
            <v>musical</v>
          </cell>
        </row>
        <row r="3640">
          <cell r="D3640">
            <v>3300</v>
          </cell>
          <cell r="F3640" t="str">
            <v>failed</v>
          </cell>
          <cell r="P3640" t="str">
            <v>musical</v>
          </cell>
        </row>
        <row r="3641">
          <cell r="D3641">
            <v>25000</v>
          </cell>
          <cell r="F3641" t="str">
            <v>failed</v>
          </cell>
          <cell r="P3641" t="str">
            <v>musical</v>
          </cell>
        </row>
        <row r="3642">
          <cell r="D3642">
            <v>1000</v>
          </cell>
          <cell r="F3642" t="str">
            <v>failed</v>
          </cell>
          <cell r="P3642" t="str">
            <v>musical</v>
          </cell>
        </row>
        <row r="3643">
          <cell r="D3643">
            <v>3000</v>
          </cell>
          <cell r="F3643" t="str">
            <v>failed</v>
          </cell>
          <cell r="P3643" t="str">
            <v>musical</v>
          </cell>
        </row>
        <row r="3644">
          <cell r="D3644">
            <v>700</v>
          </cell>
          <cell r="F3644" t="str">
            <v>failed</v>
          </cell>
          <cell r="P3644" t="str">
            <v>musical</v>
          </cell>
        </row>
        <row r="3645">
          <cell r="D3645">
            <v>25000</v>
          </cell>
          <cell r="F3645" t="str">
            <v>failed</v>
          </cell>
          <cell r="P3645" t="str">
            <v>musical</v>
          </cell>
        </row>
        <row r="3646">
          <cell r="D3646">
            <v>5000</v>
          </cell>
          <cell r="F3646" t="str">
            <v>failed</v>
          </cell>
          <cell r="P3646" t="str">
            <v>musical</v>
          </cell>
        </row>
        <row r="3647">
          <cell r="D3647">
            <v>1000</v>
          </cell>
          <cell r="F3647" t="str">
            <v>failed</v>
          </cell>
          <cell r="P3647" t="str">
            <v>musical</v>
          </cell>
        </row>
        <row r="3648">
          <cell r="D3648">
            <v>10000</v>
          </cell>
          <cell r="F3648" t="str">
            <v>failed</v>
          </cell>
          <cell r="P3648" t="str">
            <v>musical</v>
          </cell>
        </row>
        <row r="3649">
          <cell r="D3649">
            <v>500</v>
          </cell>
          <cell r="F3649" t="str">
            <v>failed</v>
          </cell>
          <cell r="P3649" t="str">
            <v>musical</v>
          </cell>
        </row>
        <row r="3650">
          <cell r="D3650">
            <v>40000</v>
          </cell>
          <cell r="F3650" t="str">
            <v>successful</v>
          </cell>
          <cell r="P3650" t="str">
            <v>plays</v>
          </cell>
        </row>
        <row r="3651">
          <cell r="D3651">
            <v>750</v>
          </cell>
          <cell r="F3651" t="str">
            <v>successful</v>
          </cell>
          <cell r="P3651" t="str">
            <v>plays</v>
          </cell>
        </row>
        <row r="3652">
          <cell r="D3652">
            <v>500</v>
          </cell>
          <cell r="F3652" t="str">
            <v>successful</v>
          </cell>
          <cell r="P3652" t="str">
            <v>plays</v>
          </cell>
        </row>
        <row r="3653">
          <cell r="D3653">
            <v>500</v>
          </cell>
          <cell r="F3653" t="str">
            <v>successful</v>
          </cell>
          <cell r="P3653" t="str">
            <v>plays</v>
          </cell>
        </row>
        <row r="3654">
          <cell r="D3654">
            <v>300</v>
          </cell>
          <cell r="F3654" t="str">
            <v>successful</v>
          </cell>
          <cell r="P3654" t="str">
            <v>plays</v>
          </cell>
        </row>
        <row r="3655">
          <cell r="D3655">
            <v>2000</v>
          </cell>
          <cell r="F3655" t="str">
            <v>successful</v>
          </cell>
          <cell r="P3655" t="str">
            <v>plays</v>
          </cell>
        </row>
        <row r="3656">
          <cell r="D3656">
            <v>1500</v>
          </cell>
          <cell r="F3656" t="str">
            <v>successful</v>
          </cell>
          <cell r="P3656" t="str">
            <v>plays</v>
          </cell>
        </row>
        <row r="3657">
          <cell r="D3657">
            <v>5000</v>
          </cell>
          <cell r="F3657" t="str">
            <v>successful</v>
          </cell>
          <cell r="P3657" t="str">
            <v>plays</v>
          </cell>
        </row>
        <row r="3658">
          <cell r="D3658">
            <v>5000</v>
          </cell>
          <cell r="F3658" t="str">
            <v>successful</v>
          </cell>
          <cell r="P3658" t="str">
            <v>plays</v>
          </cell>
        </row>
        <row r="3659">
          <cell r="D3659">
            <v>2000</v>
          </cell>
          <cell r="F3659" t="str">
            <v>successful</v>
          </cell>
          <cell r="P3659" t="str">
            <v>plays</v>
          </cell>
        </row>
        <row r="3660">
          <cell r="D3660">
            <v>1500</v>
          </cell>
          <cell r="F3660" t="str">
            <v>successful</v>
          </cell>
          <cell r="P3660" t="str">
            <v>plays</v>
          </cell>
        </row>
        <row r="3661">
          <cell r="D3661">
            <v>3000</v>
          </cell>
          <cell r="F3661" t="str">
            <v>successful</v>
          </cell>
          <cell r="P3661" t="str">
            <v>plays</v>
          </cell>
        </row>
        <row r="3662">
          <cell r="D3662">
            <v>250</v>
          </cell>
          <cell r="F3662" t="str">
            <v>successful</v>
          </cell>
          <cell r="P3662" t="str">
            <v>plays</v>
          </cell>
        </row>
        <row r="3663">
          <cell r="D3663">
            <v>3000</v>
          </cell>
          <cell r="F3663" t="str">
            <v>successful</v>
          </cell>
          <cell r="P3663" t="str">
            <v>plays</v>
          </cell>
        </row>
        <row r="3664">
          <cell r="D3664">
            <v>8000</v>
          </cell>
          <cell r="F3664" t="str">
            <v>successful</v>
          </cell>
          <cell r="P3664" t="str">
            <v>plays</v>
          </cell>
        </row>
        <row r="3665">
          <cell r="D3665">
            <v>225</v>
          </cell>
          <cell r="F3665" t="str">
            <v>successful</v>
          </cell>
          <cell r="P3665" t="str">
            <v>plays</v>
          </cell>
        </row>
        <row r="3666">
          <cell r="D3666">
            <v>800</v>
          </cell>
          <cell r="F3666" t="str">
            <v>successful</v>
          </cell>
          <cell r="P3666" t="str">
            <v>plays</v>
          </cell>
        </row>
        <row r="3667">
          <cell r="D3667">
            <v>620</v>
          </cell>
          <cell r="F3667" t="str">
            <v>successful</v>
          </cell>
          <cell r="P3667" t="str">
            <v>plays</v>
          </cell>
        </row>
        <row r="3668">
          <cell r="D3668">
            <v>1200</v>
          </cell>
          <cell r="F3668" t="str">
            <v>successful</v>
          </cell>
          <cell r="P3668" t="str">
            <v>plays</v>
          </cell>
        </row>
        <row r="3669">
          <cell r="D3669">
            <v>3000</v>
          </cell>
          <cell r="F3669" t="str">
            <v>successful</v>
          </cell>
          <cell r="P3669" t="str">
            <v>plays</v>
          </cell>
        </row>
        <row r="3670">
          <cell r="D3670">
            <v>1000</v>
          </cell>
          <cell r="F3670" t="str">
            <v>successful</v>
          </cell>
          <cell r="P3670" t="str">
            <v>plays</v>
          </cell>
        </row>
        <row r="3671">
          <cell r="D3671">
            <v>1000</v>
          </cell>
          <cell r="F3671" t="str">
            <v>successful</v>
          </cell>
          <cell r="P3671" t="str">
            <v>plays</v>
          </cell>
        </row>
        <row r="3672">
          <cell r="D3672">
            <v>220</v>
          </cell>
          <cell r="F3672" t="str">
            <v>successful</v>
          </cell>
          <cell r="P3672" t="str">
            <v>plays</v>
          </cell>
        </row>
        <row r="3673">
          <cell r="D3673">
            <v>3500</v>
          </cell>
          <cell r="F3673" t="str">
            <v>successful</v>
          </cell>
          <cell r="P3673" t="str">
            <v>plays</v>
          </cell>
        </row>
        <row r="3674">
          <cell r="D3674">
            <v>3000</v>
          </cell>
          <cell r="F3674" t="str">
            <v>successful</v>
          </cell>
          <cell r="P3674" t="str">
            <v>plays</v>
          </cell>
        </row>
        <row r="3675">
          <cell r="D3675">
            <v>4000</v>
          </cell>
          <cell r="F3675" t="str">
            <v>successful</v>
          </cell>
          <cell r="P3675" t="str">
            <v>plays</v>
          </cell>
        </row>
        <row r="3676">
          <cell r="D3676">
            <v>4500</v>
          </cell>
          <cell r="F3676" t="str">
            <v>successful</v>
          </cell>
          <cell r="P3676" t="str">
            <v>plays</v>
          </cell>
        </row>
        <row r="3677">
          <cell r="D3677">
            <v>50</v>
          </cell>
          <cell r="F3677" t="str">
            <v>successful</v>
          </cell>
          <cell r="P3677" t="str">
            <v>plays</v>
          </cell>
        </row>
        <row r="3678">
          <cell r="D3678">
            <v>800</v>
          </cell>
          <cell r="F3678" t="str">
            <v>successful</v>
          </cell>
          <cell r="P3678" t="str">
            <v>plays</v>
          </cell>
        </row>
        <row r="3679">
          <cell r="D3679">
            <v>12000</v>
          </cell>
          <cell r="F3679" t="str">
            <v>successful</v>
          </cell>
          <cell r="P3679" t="str">
            <v>plays</v>
          </cell>
        </row>
        <row r="3680">
          <cell r="D3680">
            <v>2000</v>
          </cell>
          <cell r="F3680" t="str">
            <v>successful</v>
          </cell>
          <cell r="P3680" t="str">
            <v>plays</v>
          </cell>
        </row>
        <row r="3681">
          <cell r="D3681">
            <v>2000</v>
          </cell>
          <cell r="F3681" t="str">
            <v>successful</v>
          </cell>
          <cell r="P3681" t="str">
            <v>plays</v>
          </cell>
        </row>
        <row r="3682">
          <cell r="D3682">
            <v>3000</v>
          </cell>
          <cell r="F3682" t="str">
            <v>successful</v>
          </cell>
          <cell r="P3682" t="str">
            <v>plays</v>
          </cell>
        </row>
        <row r="3683">
          <cell r="D3683">
            <v>1000</v>
          </cell>
          <cell r="F3683" t="str">
            <v>successful</v>
          </cell>
          <cell r="P3683" t="str">
            <v>plays</v>
          </cell>
        </row>
        <row r="3684">
          <cell r="D3684">
            <v>3000</v>
          </cell>
          <cell r="F3684" t="str">
            <v>successful</v>
          </cell>
          <cell r="P3684" t="str">
            <v>plays</v>
          </cell>
        </row>
        <row r="3685">
          <cell r="D3685">
            <v>3500</v>
          </cell>
          <cell r="F3685" t="str">
            <v>successful</v>
          </cell>
          <cell r="P3685" t="str">
            <v>plays</v>
          </cell>
        </row>
        <row r="3686">
          <cell r="D3686">
            <v>750</v>
          </cell>
          <cell r="F3686" t="str">
            <v>successful</v>
          </cell>
          <cell r="P3686" t="str">
            <v>plays</v>
          </cell>
        </row>
        <row r="3687">
          <cell r="D3687">
            <v>5000</v>
          </cell>
          <cell r="F3687" t="str">
            <v>successful</v>
          </cell>
          <cell r="P3687" t="str">
            <v>plays</v>
          </cell>
        </row>
        <row r="3688">
          <cell r="D3688">
            <v>350</v>
          </cell>
          <cell r="F3688" t="str">
            <v>successful</v>
          </cell>
          <cell r="P3688" t="str">
            <v>plays</v>
          </cell>
        </row>
        <row r="3689">
          <cell r="D3689">
            <v>5000</v>
          </cell>
          <cell r="F3689" t="str">
            <v>successful</v>
          </cell>
          <cell r="P3689" t="str">
            <v>plays</v>
          </cell>
        </row>
        <row r="3690">
          <cell r="D3690">
            <v>3000</v>
          </cell>
          <cell r="F3690" t="str">
            <v>successful</v>
          </cell>
          <cell r="P3690" t="str">
            <v>plays</v>
          </cell>
        </row>
        <row r="3691">
          <cell r="D3691">
            <v>3000</v>
          </cell>
          <cell r="F3691" t="str">
            <v>successful</v>
          </cell>
          <cell r="P3691" t="str">
            <v>plays</v>
          </cell>
        </row>
        <row r="3692">
          <cell r="D3692">
            <v>1500</v>
          </cell>
          <cell r="F3692" t="str">
            <v>successful</v>
          </cell>
          <cell r="P3692" t="str">
            <v>plays</v>
          </cell>
        </row>
        <row r="3693">
          <cell r="D3693">
            <v>40000</v>
          </cell>
          <cell r="F3693" t="str">
            <v>successful</v>
          </cell>
          <cell r="P3693" t="str">
            <v>plays</v>
          </cell>
        </row>
        <row r="3694">
          <cell r="D3694">
            <v>1000</v>
          </cell>
          <cell r="F3694" t="str">
            <v>successful</v>
          </cell>
          <cell r="P3694" t="str">
            <v>plays</v>
          </cell>
        </row>
        <row r="3695">
          <cell r="D3695">
            <v>333</v>
          </cell>
          <cell r="F3695" t="str">
            <v>successful</v>
          </cell>
          <cell r="P3695" t="str">
            <v>plays</v>
          </cell>
        </row>
        <row r="3696">
          <cell r="D3696">
            <v>3500</v>
          </cell>
          <cell r="F3696" t="str">
            <v>successful</v>
          </cell>
          <cell r="P3696" t="str">
            <v>plays</v>
          </cell>
        </row>
        <row r="3697">
          <cell r="D3697">
            <v>4000</v>
          </cell>
          <cell r="F3697" t="str">
            <v>successful</v>
          </cell>
          <cell r="P3697" t="str">
            <v>plays</v>
          </cell>
        </row>
        <row r="3698">
          <cell r="D3698">
            <v>2000</v>
          </cell>
          <cell r="F3698" t="str">
            <v>successful</v>
          </cell>
          <cell r="P3698" t="str">
            <v>plays</v>
          </cell>
        </row>
        <row r="3699">
          <cell r="D3699">
            <v>2000</v>
          </cell>
          <cell r="F3699" t="str">
            <v>successful</v>
          </cell>
          <cell r="P3699" t="str">
            <v>plays</v>
          </cell>
        </row>
        <row r="3700">
          <cell r="D3700">
            <v>5000</v>
          </cell>
          <cell r="F3700" t="str">
            <v>successful</v>
          </cell>
          <cell r="P3700" t="str">
            <v>plays</v>
          </cell>
        </row>
        <row r="3701">
          <cell r="D3701">
            <v>2500</v>
          </cell>
          <cell r="F3701" t="str">
            <v>successful</v>
          </cell>
          <cell r="P3701" t="str">
            <v>plays</v>
          </cell>
        </row>
        <row r="3702">
          <cell r="D3702">
            <v>500</v>
          </cell>
          <cell r="F3702" t="str">
            <v>successful</v>
          </cell>
          <cell r="P3702" t="str">
            <v>plays</v>
          </cell>
        </row>
        <row r="3703">
          <cell r="D3703">
            <v>1500</v>
          </cell>
          <cell r="F3703" t="str">
            <v>successful</v>
          </cell>
          <cell r="P3703" t="str">
            <v>plays</v>
          </cell>
        </row>
        <row r="3704">
          <cell r="D3704">
            <v>3000</v>
          </cell>
          <cell r="F3704" t="str">
            <v>successful</v>
          </cell>
          <cell r="P3704" t="str">
            <v>plays</v>
          </cell>
        </row>
        <row r="3705">
          <cell r="D3705">
            <v>1050</v>
          </cell>
          <cell r="F3705" t="str">
            <v>successful</v>
          </cell>
          <cell r="P3705" t="str">
            <v>plays</v>
          </cell>
        </row>
        <row r="3706">
          <cell r="D3706">
            <v>300</v>
          </cell>
          <cell r="F3706" t="str">
            <v>successful</v>
          </cell>
          <cell r="P3706" t="str">
            <v>plays</v>
          </cell>
        </row>
        <row r="3707">
          <cell r="D3707">
            <v>2827</v>
          </cell>
          <cell r="F3707" t="str">
            <v>successful</v>
          </cell>
          <cell r="P3707" t="str">
            <v>plays</v>
          </cell>
        </row>
        <row r="3708">
          <cell r="D3708">
            <v>1500</v>
          </cell>
          <cell r="F3708" t="str">
            <v>successful</v>
          </cell>
          <cell r="P3708" t="str">
            <v>plays</v>
          </cell>
        </row>
        <row r="3709">
          <cell r="D3709">
            <v>1000</v>
          </cell>
          <cell r="F3709" t="str">
            <v>successful</v>
          </cell>
          <cell r="P3709" t="str">
            <v>plays</v>
          </cell>
        </row>
        <row r="3710">
          <cell r="D3710">
            <v>700</v>
          </cell>
          <cell r="F3710" t="str">
            <v>successful</v>
          </cell>
          <cell r="P3710" t="str">
            <v>plays</v>
          </cell>
        </row>
        <row r="3711">
          <cell r="D3711">
            <v>1000</v>
          </cell>
          <cell r="F3711" t="str">
            <v>successful</v>
          </cell>
          <cell r="P3711" t="str">
            <v>plays</v>
          </cell>
        </row>
        <row r="3712">
          <cell r="D3712">
            <v>1300</v>
          </cell>
          <cell r="F3712" t="str">
            <v>successful</v>
          </cell>
          <cell r="P3712" t="str">
            <v>plays</v>
          </cell>
        </row>
        <row r="3713">
          <cell r="D3713">
            <v>500</v>
          </cell>
          <cell r="F3713" t="str">
            <v>successful</v>
          </cell>
          <cell r="P3713" t="str">
            <v>plays</v>
          </cell>
        </row>
        <row r="3714">
          <cell r="D3714">
            <v>7500</v>
          </cell>
          <cell r="F3714" t="str">
            <v>successful</v>
          </cell>
          <cell r="P3714" t="str">
            <v>plays</v>
          </cell>
        </row>
        <row r="3715">
          <cell r="D3715">
            <v>2000</v>
          </cell>
          <cell r="F3715" t="str">
            <v>successful</v>
          </cell>
          <cell r="P3715" t="str">
            <v>plays</v>
          </cell>
        </row>
        <row r="3716">
          <cell r="D3716">
            <v>10000</v>
          </cell>
          <cell r="F3716" t="str">
            <v>successful</v>
          </cell>
          <cell r="P3716" t="str">
            <v>plays</v>
          </cell>
        </row>
        <row r="3717">
          <cell r="D3717">
            <v>3500</v>
          </cell>
          <cell r="F3717" t="str">
            <v>successful</v>
          </cell>
          <cell r="P3717" t="str">
            <v>plays</v>
          </cell>
        </row>
        <row r="3718">
          <cell r="D3718">
            <v>800</v>
          </cell>
          <cell r="F3718" t="str">
            <v>successful</v>
          </cell>
          <cell r="P3718" t="str">
            <v>plays</v>
          </cell>
        </row>
        <row r="3719">
          <cell r="D3719">
            <v>4000</v>
          </cell>
          <cell r="F3719" t="str">
            <v>successful</v>
          </cell>
          <cell r="P3719" t="str">
            <v>plays</v>
          </cell>
        </row>
        <row r="3720">
          <cell r="D3720">
            <v>500</v>
          </cell>
          <cell r="F3720" t="str">
            <v>successful</v>
          </cell>
          <cell r="P3720" t="str">
            <v>plays</v>
          </cell>
        </row>
        <row r="3721">
          <cell r="D3721">
            <v>200</v>
          </cell>
          <cell r="F3721" t="str">
            <v>successful</v>
          </cell>
          <cell r="P3721" t="str">
            <v>plays</v>
          </cell>
        </row>
        <row r="3722">
          <cell r="D3722">
            <v>3300</v>
          </cell>
          <cell r="F3722" t="str">
            <v>successful</v>
          </cell>
          <cell r="P3722" t="str">
            <v>plays</v>
          </cell>
        </row>
        <row r="3723">
          <cell r="D3723">
            <v>5000</v>
          </cell>
          <cell r="F3723" t="str">
            <v>successful</v>
          </cell>
          <cell r="P3723" t="str">
            <v>plays</v>
          </cell>
        </row>
        <row r="3724">
          <cell r="D3724">
            <v>1500</v>
          </cell>
          <cell r="F3724" t="str">
            <v>successful</v>
          </cell>
          <cell r="P3724" t="str">
            <v>plays</v>
          </cell>
        </row>
        <row r="3725">
          <cell r="D3725">
            <v>4500</v>
          </cell>
          <cell r="F3725" t="str">
            <v>successful</v>
          </cell>
          <cell r="P3725" t="str">
            <v>plays</v>
          </cell>
        </row>
        <row r="3726">
          <cell r="D3726">
            <v>4300</v>
          </cell>
          <cell r="F3726" t="str">
            <v>successful</v>
          </cell>
          <cell r="P3726" t="str">
            <v>plays</v>
          </cell>
        </row>
        <row r="3727">
          <cell r="D3727">
            <v>300</v>
          </cell>
          <cell r="F3727" t="str">
            <v>successful</v>
          </cell>
          <cell r="P3727" t="str">
            <v>plays</v>
          </cell>
        </row>
        <row r="3728">
          <cell r="D3728">
            <v>850</v>
          </cell>
          <cell r="F3728" t="str">
            <v>successful</v>
          </cell>
          <cell r="P3728" t="str">
            <v>plays</v>
          </cell>
        </row>
        <row r="3729">
          <cell r="D3729">
            <v>2000</v>
          </cell>
          <cell r="F3729" t="str">
            <v>successful</v>
          </cell>
          <cell r="P3729" t="str">
            <v>plays</v>
          </cell>
        </row>
        <row r="3730">
          <cell r="D3730">
            <v>20000</v>
          </cell>
          <cell r="F3730" t="str">
            <v>failed</v>
          </cell>
          <cell r="P3730" t="str">
            <v>plays</v>
          </cell>
        </row>
        <row r="3731">
          <cell r="D3731">
            <v>5000</v>
          </cell>
          <cell r="F3731" t="str">
            <v>failed</v>
          </cell>
          <cell r="P3731" t="str">
            <v>plays</v>
          </cell>
        </row>
        <row r="3732">
          <cell r="D3732">
            <v>1000</v>
          </cell>
          <cell r="F3732" t="str">
            <v>failed</v>
          </cell>
          <cell r="P3732" t="str">
            <v>plays</v>
          </cell>
        </row>
        <row r="3733">
          <cell r="D3733">
            <v>5500</v>
          </cell>
          <cell r="F3733" t="str">
            <v>failed</v>
          </cell>
          <cell r="P3733" t="str">
            <v>plays</v>
          </cell>
        </row>
        <row r="3734">
          <cell r="D3734">
            <v>850</v>
          </cell>
          <cell r="F3734" t="str">
            <v>failed</v>
          </cell>
          <cell r="P3734" t="str">
            <v>plays</v>
          </cell>
        </row>
        <row r="3735">
          <cell r="D3735">
            <v>1500</v>
          </cell>
          <cell r="F3735" t="str">
            <v>failed</v>
          </cell>
          <cell r="P3735" t="str">
            <v>plays</v>
          </cell>
        </row>
        <row r="3736">
          <cell r="D3736">
            <v>1500</v>
          </cell>
          <cell r="F3736" t="str">
            <v>failed</v>
          </cell>
          <cell r="P3736" t="str">
            <v>plays</v>
          </cell>
        </row>
        <row r="3737">
          <cell r="D3737">
            <v>150</v>
          </cell>
          <cell r="F3737" t="str">
            <v>failed</v>
          </cell>
          <cell r="P3737" t="str">
            <v>plays</v>
          </cell>
        </row>
        <row r="3738">
          <cell r="D3738">
            <v>1500</v>
          </cell>
          <cell r="F3738" t="str">
            <v>failed</v>
          </cell>
          <cell r="P3738" t="str">
            <v>plays</v>
          </cell>
        </row>
        <row r="3739">
          <cell r="D3739">
            <v>700</v>
          </cell>
          <cell r="F3739" t="str">
            <v>failed</v>
          </cell>
          <cell r="P3739" t="str">
            <v>plays</v>
          </cell>
        </row>
        <row r="3740">
          <cell r="D3740">
            <v>1500</v>
          </cell>
          <cell r="F3740" t="str">
            <v>failed</v>
          </cell>
          <cell r="P3740" t="str">
            <v>plays</v>
          </cell>
        </row>
        <row r="3741">
          <cell r="D3741">
            <v>4000</v>
          </cell>
          <cell r="F3741" t="str">
            <v>failed</v>
          </cell>
          <cell r="P3741" t="str">
            <v>plays</v>
          </cell>
        </row>
        <row r="3742">
          <cell r="D3742">
            <v>2000</v>
          </cell>
          <cell r="F3742" t="str">
            <v>failed</v>
          </cell>
          <cell r="P3742" t="str">
            <v>plays</v>
          </cell>
        </row>
        <row r="3743">
          <cell r="D3743">
            <v>20000</v>
          </cell>
          <cell r="F3743" t="str">
            <v>failed</v>
          </cell>
          <cell r="P3743" t="str">
            <v>plays</v>
          </cell>
        </row>
        <row r="3744">
          <cell r="D3744">
            <v>5000</v>
          </cell>
          <cell r="F3744" t="str">
            <v>failed</v>
          </cell>
          <cell r="P3744" t="str">
            <v>plays</v>
          </cell>
        </row>
        <row r="3745">
          <cell r="D3745">
            <v>2200</v>
          </cell>
          <cell r="F3745" t="str">
            <v>failed</v>
          </cell>
          <cell r="P3745" t="str">
            <v>plays</v>
          </cell>
        </row>
        <row r="3746">
          <cell r="D3746">
            <v>1200</v>
          </cell>
          <cell r="F3746" t="str">
            <v>failed</v>
          </cell>
          <cell r="P3746" t="str">
            <v>plays</v>
          </cell>
        </row>
        <row r="3747">
          <cell r="D3747">
            <v>100</v>
          </cell>
          <cell r="F3747" t="str">
            <v>failed</v>
          </cell>
          <cell r="P3747" t="str">
            <v>plays</v>
          </cell>
        </row>
        <row r="3748">
          <cell r="D3748">
            <v>8500</v>
          </cell>
          <cell r="F3748" t="str">
            <v>failed</v>
          </cell>
          <cell r="P3748" t="str">
            <v>plays</v>
          </cell>
        </row>
        <row r="3749">
          <cell r="D3749">
            <v>2500</v>
          </cell>
          <cell r="F3749" t="str">
            <v>failed</v>
          </cell>
          <cell r="P3749" t="str">
            <v>plays</v>
          </cell>
        </row>
        <row r="3750">
          <cell r="D3750">
            <v>5000</v>
          </cell>
          <cell r="F3750" t="str">
            <v>successful</v>
          </cell>
          <cell r="P3750" t="str">
            <v>musical</v>
          </cell>
        </row>
        <row r="3751">
          <cell r="D3751">
            <v>500</v>
          </cell>
          <cell r="F3751" t="str">
            <v>successful</v>
          </cell>
          <cell r="P3751" t="str">
            <v>musical</v>
          </cell>
        </row>
        <row r="3752">
          <cell r="D3752">
            <v>6000</v>
          </cell>
          <cell r="F3752" t="str">
            <v>successful</v>
          </cell>
          <cell r="P3752" t="str">
            <v>musical</v>
          </cell>
        </row>
        <row r="3753">
          <cell r="D3753">
            <v>1000</v>
          </cell>
          <cell r="F3753" t="str">
            <v>successful</v>
          </cell>
          <cell r="P3753" t="str">
            <v>musical</v>
          </cell>
        </row>
        <row r="3754">
          <cell r="D3754">
            <v>500</v>
          </cell>
          <cell r="F3754" t="str">
            <v>successful</v>
          </cell>
          <cell r="P3754" t="str">
            <v>musical</v>
          </cell>
        </row>
        <row r="3755">
          <cell r="D3755">
            <v>5000</v>
          </cell>
          <cell r="F3755" t="str">
            <v>successful</v>
          </cell>
          <cell r="P3755" t="str">
            <v>musical</v>
          </cell>
        </row>
        <row r="3756">
          <cell r="D3756">
            <v>2500</v>
          </cell>
          <cell r="F3756" t="str">
            <v>successful</v>
          </cell>
          <cell r="P3756" t="str">
            <v>musical</v>
          </cell>
        </row>
        <row r="3757">
          <cell r="D3757">
            <v>550</v>
          </cell>
          <cell r="F3757" t="str">
            <v>successful</v>
          </cell>
          <cell r="P3757" t="str">
            <v>musical</v>
          </cell>
        </row>
        <row r="3758">
          <cell r="D3758">
            <v>4500</v>
          </cell>
          <cell r="F3758" t="str">
            <v>successful</v>
          </cell>
          <cell r="P3758" t="str">
            <v>musical</v>
          </cell>
        </row>
        <row r="3759">
          <cell r="D3759">
            <v>3500</v>
          </cell>
          <cell r="F3759" t="str">
            <v>successful</v>
          </cell>
          <cell r="P3759" t="str">
            <v>musical</v>
          </cell>
        </row>
        <row r="3760">
          <cell r="D3760">
            <v>1500</v>
          </cell>
          <cell r="F3760" t="str">
            <v>successful</v>
          </cell>
          <cell r="P3760" t="str">
            <v>musical</v>
          </cell>
        </row>
        <row r="3761">
          <cell r="D3761">
            <v>4000</v>
          </cell>
          <cell r="F3761" t="str">
            <v>successful</v>
          </cell>
          <cell r="P3761" t="str">
            <v>musical</v>
          </cell>
        </row>
        <row r="3762">
          <cell r="D3762">
            <v>5000</v>
          </cell>
          <cell r="F3762" t="str">
            <v>successful</v>
          </cell>
          <cell r="P3762" t="str">
            <v>musical</v>
          </cell>
        </row>
        <row r="3763">
          <cell r="D3763">
            <v>500</v>
          </cell>
          <cell r="F3763" t="str">
            <v>successful</v>
          </cell>
          <cell r="P3763" t="str">
            <v>musical</v>
          </cell>
        </row>
        <row r="3764">
          <cell r="D3764">
            <v>1250</v>
          </cell>
          <cell r="F3764" t="str">
            <v>successful</v>
          </cell>
          <cell r="P3764" t="str">
            <v>musical</v>
          </cell>
        </row>
        <row r="3765">
          <cell r="D3765">
            <v>5000</v>
          </cell>
          <cell r="F3765" t="str">
            <v>successful</v>
          </cell>
          <cell r="P3765" t="str">
            <v>musical</v>
          </cell>
        </row>
        <row r="3766">
          <cell r="D3766">
            <v>1500</v>
          </cell>
          <cell r="F3766" t="str">
            <v>successful</v>
          </cell>
          <cell r="P3766" t="str">
            <v>musical</v>
          </cell>
        </row>
        <row r="3767">
          <cell r="D3767">
            <v>7000</v>
          </cell>
          <cell r="F3767" t="str">
            <v>successful</v>
          </cell>
          <cell r="P3767" t="str">
            <v>musical</v>
          </cell>
        </row>
        <row r="3768">
          <cell r="D3768">
            <v>10000</v>
          </cell>
          <cell r="F3768" t="str">
            <v>successful</v>
          </cell>
          <cell r="P3768" t="str">
            <v>musical</v>
          </cell>
        </row>
        <row r="3769">
          <cell r="D3769">
            <v>2000</v>
          </cell>
          <cell r="F3769" t="str">
            <v>successful</v>
          </cell>
          <cell r="P3769" t="str">
            <v>musical</v>
          </cell>
        </row>
        <row r="3770">
          <cell r="D3770">
            <v>4000</v>
          </cell>
          <cell r="F3770" t="str">
            <v>successful</v>
          </cell>
          <cell r="P3770" t="str">
            <v>musical</v>
          </cell>
        </row>
        <row r="3771">
          <cell r="D3771">
            <v>1100</v>
          </cell>
          <cell r="F3771" t="str">
            <v>successful</v>
          </cell>
          <cell r="P3771" t="str">
            <v>musical</v>
          </cell>
        </row>
        <row r="3772">
          <cell r="D3772">
            <v>2000</v>
          </cell>
          <cell r="F3772" t="str">
            <v>successful</v>
          </cell>
          <cell r="P3772" t="str">
            <v>musical</v>
          </cell>
        </row>
        <row r="3773">
          <cell r="D3773">
            <v>1000</v>
          </cell>
          <cell r="F3773" t="str">
            <v>successful</v>
          </cell>
          <cell r="P3773" t="str">
            <v>musical</v>
          </cell>
        </row>
        <row r="3774">
          <cell r="D3774">
            <v>5000</v>
          </cell>
          <cell r="F3774" t="str">
            <v>successful</v>
          </cell>
          <cell r="P3774" t="str">
            <v>musical</v>
          </cell>
        </row>
        <row r="3775">
          <cell r="D3775">
            <v>5000</v>
          </cell>
          <cell r="F3775" t="str">
            <v>successful</v>
          </cell>
          <cell r="P3775" t="str">
            <v>musical</v>
          </cell>
        </row>
        <row r="3776">
          <cell r="D3776">
            <v>2500</v>
          </cell>
          <cell r="F3776" t="str">
            <v>successful</v>
          </cell>
          <cell r="P3776" t="str">
            <v>musical</v>
          </cell>
        </row>
        <row r="3777">
          <cell r="D3777">
            <v>2000</v>
          </cell>
          <cell r="F3777" t="str">
            <v>successful</v>
          </cell>
          <cell r="P3777" t="str">
            <v>musical</v>
          </cell>
        </row>
        <row r="3778">
          <cell r="D3778">
            <v>8000</v>
          </cell>
          <cell r="F3778" t="str">
            <v>successful</v>
          </cell>
          <cell r="P3778" t="str">
            <v>musical</v>
          </cell>
        </row>
        <row r="3779">
          <cell r="D3779">
            <v>2000</v>
          </cell>
          <cell r="F3779" t="str">
            <v>successful</v>
          </cell>
          <cell r="P3779" t="str">
            <v>musical</v>
          </cell>
        </row>
        <row r="3780">
          <cell r="D3780">
            <v>2400</v>
          </cell>
          <cell r="F3780" t="str">
            <v>successful</v>
          </cell>
          <cell r="P3780" t="str">
            <v>musical</v>
          </cell>
        </row>
        <row r="3781">
          <cell r="D3781">
            <v>15000</v>
          </cell>
          <cell r="F3781" t="str">
            <v>successful</v>
          </cell>
          <cell r="P3781" t="str">
            <v>musical</v>
          </cell>
        </row>
        <row r="3782">
          <cell r="D3782">
            <v>2500</v>
          </cell>
          <cell r="F3782" t="str">
            <v>successful</v>
          </cell>
          <cell r="P3782" t="str">
            <v>musical</v>
          </cell>
        </row>
        <row r="3783">
          <cell r="D3783">
            <v>4500</v>
          </cell>
          <cell r="F3783" t="str">
            <v>successful</v>
          </cell>
          <cell r="P3783" t="str">
            <v>musical</v>
          </cell>
        </row>
        <row r="3784">
          <cell r="D3784">
            <v>2000</v>
          </cell>
          <cell r="F3784" t="str">
            <v>successful</v>
          </cell>
          <cell r="P3784" t="str">
            <v>musical</v>
          </cell>
        </row>
        <row r="3785">
          <cell r="D3785">
            <v>1200</v>
          </cell>
          <cell r="F3785" t="str">
            <v>successful</v>
          </cell>
          <cell r="P3785" t="str">
            <v>musical</v>
          </cell>
        </row>
        <row r="3786">
          <cell r="D3786">
            <v>1000</v>
          </cell>
          <cell r="F3786" t="str">
            <v>successful</v>
          </cell>
          <cell r="P3786" t="str">
            <v>musical</v>
          </cell>
        </row>
        <row r="3787">
          <cell r="D3787">
            <v>2000</v>
          </cell>
          <cell r="F3787" t="str">
            <v>successful</v>
          </cell>
          <cell r="P3787" t="str">
            <v>musical</v>
          </cell>
        </row>
        <row r="3788">
          <cell r="D3788">
            <v>6000</v>
          </cell>
          <cell r="F3788" t="str">
            <v>successful</v>
          </cell>
          <cell r="P3788" t="str">
            <v>musical</v>
          </cell>
        </row>
        <row r="3789">
          <cell r="D3789">
            <v>350</v>
          </cell>
          <cell r="F3789" t="str">
            <v>successful</v>
          </cell>
          <cell r="P3789" t="str">
            <v>musical</v>
          </cell>
        </row>
        <row r="3790">
          <cell r="D3790">
            <v>75000</v>
          </cell>
          <cell r="F3790" t="str">
            <v>failed</v>
          </cell>
          <cell r="P3790" t="str">
            <v>musical</v>
          </cell>
        </row>
        <row r="3791">
          <cell r="D3791">
            <v>3550</v>
          </cell>
          <cell r="F3791" t="str">
            <v>failed</v>
          </cell>
          <cell r="P3791" t="str">
            <v>musical</v>
          </cell>
        </row>
        <row r="3792">
          <cell r="D3792">
            <v>15000</v>
          </cell>
          <cell r="F3792" t="str">
            <v>failed</v>
          </cell>
          <cell r="P3792" t="str">
            <v>musical</v>
          </cell>
        </row>
        <row r="3793">
          <cell r="D3793">
            <v>1500</v>
          </cell>
          <cell r="F3793" t="str">
            <v>failed</v>
          </cell>
          <cell r="P3793" t="str">
            <v>musical</v>
          </cell>
        </row>
        <row r="3794">
          <cell r="D3794">
            <v>12500</v>
          </cell>
          <cell r="F3794" t="str">
            <v>failed</v>
          </cell>
          <cell r="P3794" t="str">
            <v>musical</v>
          </cell>
        </row>
        <row r="3795">
          <cell r="D3795">
            <v>7000</v>
          </cell>
          <cell r="F3795" t="str">
            <v>failed</v>
          </cell>
          <cell r="P3795" t="str">
            <v>musical</v>
          </cell>
        </row>
        <row r="3796">
          <cell r="D3796">
            <v>5000</v>
          </cell>
          <cell r="F3796" t="str">
            <v>failed</v>
          </cell>
          <cell r="P3796" t="str">
            <v>musical</v>
          </cell>
        </row>
        <row r="3797">
          <cell r="D3797">
            <v>600</v>
          </cell>
          <cell r="F3797" t="str">
            <v>failed</v>
          </cell>
          <cell r="P3797" t="str">
            <v>musical</v>
          </cell>
        </row>
        <row r="3798">
          <cell r="D3798">
            <v>22500</v>
          </cell>
          <cell r="F3798" t="str">
            <v>failed</v>
          </cell>
          <cell r="P3798" t="str">
            <v>musical</v>
          </cell>
        </row>
        <row r="3799">
          <cell r="D3799">
            <v>6000</v>
          </cell>
          <cell r="F3799" t="str">
            <v>failed</v>
          </cell>
          <cell r="P3799" t="str">
            <v>musical</v>
          </cell>
        </row>
        <row r="3800">
          <cell r="D3800">
            <v>70000</v>
          </cell>
          <cell r="F3800" t="str">
            <v>failed</v>
          </cell>
          <cell r="P3800" t="str">
            <v>musical</v>
          </cell>
        </row>
        <row r="3801">
          <cell r="D3801">
            <v>10000</v>
          </cell>
          <cell r="F3801" t="str">
            <v>failed</v>
          </cell>
          <cell r="P3801" t="str">
            <v>musical</v>
          </cell>
        </row>
        <row r="3802">
          <cell r="D3802">
            <v>22000</v>
          </cell>
          <cell r="F3802" t="str">
            <v>failed</v>
          </cell>
          <cell r="P3802" t="str">
            <v>musical</v>
          </cell>
        </row>
        <row r="3803">
          <cell r="D3803">
            <v>5000</v>
          </cell>
          <cell r="F3803" t="str">
            <v>failed</v>
          </cell>
          <cell r="P3803" t="str">
            <v>musical</v>
          </cell>
        </row>
        <row r="3804">
          <cell r="D3804">
            <v>3000</v>
          </cell>
          <cell r="F3804" t="str">
            <v>failed</v>
          </cell>
          <cell r="P3804" t="str">
            <v>musical</v>
          </cell>
        </row>
        <row r="3805">
          <cell r="D3805">
            <v>12000</v>
          </cell>
          <cell r="F3805" t="str">
            <v>failed</v>
          </cell>
          <cell r="P3805" t="str">
            <v>musical</v>
          </cell>
        </row>
        <row r="3806">
          <cell r="D3806">
            <v>8000</v>
          </cell>
          <cell r="F3806" t="str">
            <v>failed</v>
          </cell>
          <cell r="P3806" t="str">
            <v>musical</v>
          </cell>
        </row>
        <row r="3807">
          <cell r="D3807">
            <v>150000</v>
          </cell>
          <cell r="F3807" t="str">
            <v>failed</v>
          </cell>
          <cell r="P3807" t="str">
            <v>musical</v>
          </cell>
        </row>
        <row r="3808">
          <cell r="D3808">
            <v>7500</v>
          </cell>
          <cell r="F3808" t="str">
            <v>failed</v>
          </cell>
          <cell r="P3808" t="str">
            <v>musical</v>
          </cell>
        </row>
        <row r="3809">
          <cell r="D3809">
            <v>1500</v>
          </cell>
          <cell r="F3809" t="str">
            <v>failed</v>
          </cell>
          <cell r="P3809" t="str">
            <v>musical</v>
          </cell>
        </row>
        <row r="3810">
          <cell r="D3810">
            <v>1000</v>
          </cell>
          <cell r="F3810" t="str">
            <v>successful</v>
          </cell>
          <cell r="P3810" t="str">
            <v>plays</v>
          </cell>
        </row>
        <row r="3811">
          <cell r="D3811">
            <v>2000</v>
          </cell>
          <cell r="F3811" t="str">
            <v>successful</v>
          </cell>
          <cell r="P3811" t="str">
            <v>plays</v>
          </cell>
        </row>
        <row r="3812">
          <cell r="D3812">
            <v>1500</v>
          </cell>
          <cell r="F3812" t="str">
            <v>successful</v>
          </cell>
          <cell r="P3812" t="str">
            <v>plays</v>
          </cell>
        </row>
        <row r="3813">
          <cell r="D3813">
            <v>250</v>
          </cell>
          <cell r="F3813" t="str">
            <v>successful</v>
          </cell>
          <cell r="P3813" t="str">
            <v>plays</v>
          </cell>
        </row>
        <row r="3814">
          <cell r="D3814">
            <v>2000</v>
          </cell>
          <cell r="F3814" t="str">
            <v>successful</v>
          </cell>
          <cell r="P3814" t="str">
            <v>plays</v>
          </cell>
        </row>
        <row r="3815">
          <cell r="D3815">
            <v>2100</v>
          </cell>
          <cell r="F3815" t="str">
            <v>successful</v>
          </cell>
          <cell r="P3815" t="str">
            <v>plays</v>
          </cell>
        </row>
        <row r="3816">
          <cell r="D3816">
            <v>1500</v>
          </cell>
          <cell r="F3816" t="str">
            <v>successful</v>
          </cell>
          <cell r="P3816" t="str">
            <v>plays</v>
          </cell>
        </row>
        <row r="3817">
          <cell r="D3817">
            <v>1000</v>
          </cell>
          <cell r="F3817" t="str">
            <v>successful</v>
          </cell>
          <cell r="P3817" t="str">
            <v>plays</v>
          </cell>
        </row>
        <row r="3818">
          <cell r="D3818">
            <v>1500</v>
          </cell>
          <cell r="F3818" t="str">
            <v>successful</v>
          </cell>
          <cell r="P3818" t="str">
            <v>plays</v>
          </cell>
        </row>
        <row r="3819">
          <cell r="D3819">
            <v>2000</v>
          </cell>
          <cell r="F3819" t="str">
            <v>successful</v>
          </cell>
          <cell r="P3819" t="str">
            <v>plays</v>
          </cell>
        </row>
        <row r="3820">
          <cell r="D3820">
            <v>250</v>
          </cell>
          <cell r="F3820" t="str">
            <v>successful</v>
          </cell>
          <cell r="P3820" t="str">
            <v>plays</v>
          </cell>
        </row>
        <row r="3821">
          <cell r="D3821">
            <v>1000</v>
          </cell>
          <cell r="F3821" t="str">
            <v>successful</v>
          </cell>
          <cell r="P3821" t="str">
            <v>plays</v>
          </cell>
        </row>
        <row r="3822">
          <cell r="D3822">
            <v>300</v>
          </cell>
          <cell r="F3822" t="str">
            <v>successful</v>
          </cell>
          <cell r="P3822" t="str">
            <v>plays</v>
          </cell>
        </row>
        <row r="3823">
          <cell r="D3823">
            <v>3500</v>
          </cell>
          <cell r="F3823" t="str">
            <v>successful</v>
          </cell>
          <cell r="P3823" t="str">
            <v>plays</v>
          </cell>
        </row>
        <row r="3824">
          <cell r="D3824">
            <v>5000</v>
          </cell>
          <cell r="F3824" t="str">
            <v>successful</v>
          </cell>
          <cell r="P3824" t="str">
            <v>plays</v>
          </cell>
        </row>
        <row r="3825">
          <cell r="D3825">
            <v>2500</v>
          </cell>
          <cell r="F3825" t="str">
            <v>successful</v>
          </cell>
          <cell r="P3825" t="str">
            <v>plays</v>
          </cell>
        </row>
        <row r="3826">
          <cell r="D3826">
            <v>250</v>
          </cell>
          <cell r="F3826" t="str">
            <v>successful</v>
          </cell>
          <cell r="P3826" t="str">
            <v>plays</v>
          </cell>
        </row>
        <row r="3827">
          <cell r="D3827">
            <v>5000</v>
          </cell>
          <cell r="F3827" t="str">
            <v>successful</v>
          </cell>
          <cell r="P3827" t="str">
            <v>plays</v>
          </cell>
        </row>
        <row r="3828">
          <cell r="D3828">
            <v>600</v>
          </cell>
          <cell r="F3828" t="str">
            <v>successful</v>
          </cell>
          <cell r="P3828" t="str">
            <v>plays</v>
          </cell>
        </row>
        <row r="3829">
          <cell r="D3829">
            <v>3000</v>
          </cell>
          <cell r="F3829" t="str">
            <v>successful</v>
          </cell>
          <cell r="P3829" t="str">
            <v>plays</v>
          </cell>
        </row>
        <row r="3830">
          <cell r="D3830">
            <v>5000</v>
          </cell>
          <cell r="F3830" t="str">
            <v>successful</v>
          </cell>
          <cell r="P3830" t="str">
            <v>plays</v>
          </cell>
        </row>
        <row r="3831">
          <cell r="D3831">
            <v>500</v>
          </cell>
          <cell r="F3831" t="str">
            <v>successful</v>
          </cell>
          <cell r="P3831" t="str">
            <v>plays</v>
          </cell>
        </row>
        <row r="3832">
          <cell r="D3832">
            <v>100</v>
          </cell>
          <cell r="F3832" t="str">
            <v>successful</v>
          </cell>
          <cell r="P3832" t="str">
            <v>plays</v>
          </cell>
        </row>
        <row r="3833">
          <cell r="D3833">
            <v>500</v>
          </cell>
          <cell r="F3833" t="str">
            <v>successful</v>
          </cell>
          <cell r="P3833" t="str">
            <v>plays</v>
          </cell>
        </row>
        <row r="3834">
          <cell r="D3834">
            <v>1200</v>
          </cell>
          <cell r="F3834" t="str">
            <v>successful</v>
          </cell>
          <cell r="P3834" t="str">
            <v>plays</v>
          </cell>
        </row>
        <row r="3835">
          <cell r="D3835">
            <v>1200</v>
          </cell>
          <cell r="F3835" t="str">
            <v>successful</v>
          </cell>
          <cell r="P3835" t="str">
            <v>plays</v>
          </cell>
        </row>
        <row r="3836">
          <cell r="D3836">
            <v>3000</v>
          </cell>
          <cell r="F3836" t="str">
            <v>successful</v>
          </cell>
          <cell r="P3836" t="str">
            <v>plays</v>
          </cell>
        </row>
        <row r="3837">
          <cell r="D3837">
            <v>200</v>
          </cell>
          <cell r="F3837" t="str">
            <v>successful</v>
          </cell>
          <cell r="P3837" t="str">
            <v>plays</v>
          </cell>
        </row>
        <row r="3838">
          <cell r="D3838">
            <v>800</v>
          </cell>
          <cell r="F3838" t="str">
            <v>successful</v>
          </cell>
          <cell r="P3838" t="str">
            <v>plays</v>
          </cell>
        </row>
        <row r="3839">
          <cell r="D3839">
            <v>2000</v>
          </cell>
          <cell r="F3839" t="str">
            <v>successful</v>
          </cell>
          <cell r="P3839" t="str">
            <v>plays</v>
          </cell>
        </row>
        <row r="3840">
          <cell r="D3840">
            <v>100000</v>
          </cell>
          <cell r="F3840" t="str">
            <v>successful</v>
          </cell>
          <cell r="P3840" t="str">
            <v>plays</v>
          </cell>
        </row>
        <row r="3841">
          <cell r="D3841">
            <v>2000</v>
          </cell>
          <cell r="F3841" t="str">
            <v>successful</v>
          </cell>
          <cell r="P3841" t="str">
            <v>plays</v>
          </cell>
        </row>
        <row r="3842">
          <cell r="D3842">
            <v>1</v>
          </cell>
          <cell r="F3842" t="str">
            <v>successful</v>
          </cell>
          <cell r="P3842" t="str">
            <v>plays</v>
          </cell>
        </row>
        <row r="3843">
          <cell r="D3843">
            <v>10000</v>
          </cell>
          <cell r="F3843" t="str">
            <v>failed</v>
          </cell>
          <cell r="P3843" t="str">
            <v>plays</v>
          </cell>
        </row>
        <row r="3844">
          <cell r="D3844">
            <v>5000</v>
          </cell>
          <cell r="F3844" t="str">
            <v>failed</v>
          </cell>
          <cell r="P3844" t="str">
            <v>plays</v>
          </cell>
        </row>
        <row r="3845">
          <cell r="D3845">
            <v>5000</v>
          </cell>
          <cell r="F3845" t="str">
            <v>failed</v>
          </cell>
          <cell r="P3845" t="str">
            <v>plays</v>
          </cell>
        </row>
        <row r="3846">
          <cell r="D3846">
            <v>9800</v>
          </cell>
          <cell r="F3846" t="str">
            <v>failed</v>
          </cell>
          <cell r="P3846" t="str">
            <v>plays</v>
          </cell>
        </row>
        <row r="3847">
          <cell r="D3847">
            <v>40000</v>
          </cell>
          <cell r="F3847" t="str">
            <v>failed</v>
          </cell>
          <cell r="P3847" t="str">
            <v>plays</v>
          </cell>
        </row>
        <row r="3848">
          <cell r="D3848">
            <v>7000</v>
          </cell>
          <cell r="F3848" t="str">
            <v>failed</v>
          </cell>
          <cell r="P3848" t="str">
            <v>plays</v>
          </cell>
        </row>
        <row r="3849">
          <cell r="D3849">
            <v>10500</v>
          </cell>
          <cell r="F3849" t="str">
            <v>failed</v>
          </cell>
          <cell r="P3849" t="str">
            <v>plays</v>
          </cell>
        </row>
        <row r="3850">
          <cell r="D3850">
            <v>13000</v>
          </cell>
          <cell r="F3850" t="str">
            <v>failed</v>
          </cell>
          <cell r="P3850" t="str">
            <v>plays</v>
          </cell>
        </row>
        <row r="3851">
          <cell r="D3851">
            <v>30000</v>
          </cell>
          <cell r="F3851" t="str">
            <v>failed</v>
          </cell>
          <cell r="P3851" t="str">
            <v>plays</v>
          </cell>
        </row>
        <row r="3852">
          <cell r="D3852">
            <v>1000</v>
          </cell>
          <cell r="F3852" t="str">
            <v>failed</v>
          </cell>
          <cell r="P3852" t="str">
            <v>plays</v>
          </cell>
        </row>
        <row r="3853">
          <cell r="D3853">
            <v>2500</v>
          </cell>
          <cell r="F3853" t="str">
            <v>failed</v>
          </cell>
          <cell r="P3853" t="str">
            <v>plays</v>
          </cell>
        </row>
        <row r="3854">
          <cell r="D3854">
            <v>10000</v>
          </cell>
          <cell r="F3854" t="str">
            <v>failed</v>
          </cell>
          <cell r="P3854" t="str">
            <v>plays</v>
          </cell>
        </row>
        <row r="3855">
          <cell r="D3855">
            <v>100000</v>
          </cell>
          <cell r="F3855" t="str">
            <v>failed</v>
          </cell>
          <cell r="P3855" t="str">
            <v>plays</v>
          </cell>
        </row>
        <row r="3856">
          <cell r="D3856">
            <v>11000</v>
          </cell>
          <cell r="F3856" t="str">
            <v>failed</v>
          </cell>
          <cell r="P3856" t="str">
            <v>plays</v>
          </cell>
        </row>
        <row r="3857">
          <cell r="D3857">
            <v>1000</v>
          </cell>
          <cell r="F3857" t="str">
            <v>failed</v>
          </cell>
          <cell r="P3857" t="str">
            <v>plays</v>
          </cell>
        </row>
        <row r="3858">
          <cell r="D3858">
            <v>5000</v>
          </cell>
          <cell r="F3858" t="str">
            <v>failed</v>
          </cell>
          <cell r="P3858" t="str">
            <v>plays</v>
          </cell>
        </row>
        <row r="3859">
          <cell r="D3859">
            <v>5000</v>
          </cell>
          <cell r="F3859" t="str">
            <v>failed</v>
          </cell>
          <cell r="P3859" t="str">
            <v>plays</v>
          </cell>
        </row>
        <row r="3860">
          <cell r="D3860">
            <v>500</v>
          </cell>
          <cell r="F3860" t="str">
            <v>failed</v>
          </cell>
          <cell r="P3860" t="str">
            <v>plays</v>
          </cell>
        </row>
        <row r="3861">
          <cell r="D3861">
            <v>2500</v>
          </cell>
          <cell r="F3861" t="str">
            <v>failed</v>
          </cell>
          <cell r="P3861" t="str">
            <v>plays</v>
          </cell>
        </row>
        <row r="3862">
          <cell r="D3862">
            <v>6000</v>
          </cell>
          <cell r="F3862" t="str">
            <v>failed</v>
          </cell>
          <cell r="P3862" t="str">
            <v>plays</v>
          </cell>
        </row>
        <row r="3863">
          <cell r="D3863">
            <v>2000</v>
          </cell>
          <cell r="F3863" t="str">
            <v>failed</v>
          </cell>
          <cell r="P3863" t="str">
            <v>plays</v>
          </cell>
        </row>
        <row r="3864">
          <cell r="D3864">
            <v>7500</v>
          </cell>
          <cell r="F3864" t="str">
            <v>failed</v>
          </cell>
          <cell r="P3864" t="str">
            <v>plays</v>
          </cell>
        </row>
        <row r="3865">
          <cell r="D3865">
            <v>6000</v>
          </cell>
          <cell r="F3865" t="str">
            <v>failed</v>
          </cell>
          <cell r="P3865" t="str">
            <v>plays</v>
          </cell>
        </row>
        <row r="3866">
          <cell r="D3866">
            <v>5000</v>
          </cell>
          <cell r="F3866" t="str">
            <v>failed</v>
          </cell>
          <cell r="P3866" t="str">
            <v>plays</v>
          </cell>
        </row>
        <row r="3867">
          <cell r="D3867">
            <v>2413</v>
          </cell>
          <cell r="F3867" t="str">
            <v>failed</v>
          </cell>
          <cell r="P3867" t="str">
            <v>plays</v>
          </cell>
        </row>
        <row r="3868">
          <cell r="D3868">
            <v>2000</v>
          </cell>
          <cell r="F3868" t="str">
            <v>failed</v>
          </cell>
          <cell r="P3868" t="str">
            <v>plays</v>
          </cell>
        </row>
        <row r="3869">
          <cell r="D3869">
            <v>2000</v>
          </cell>
          <cell r="F3869" t="str">
            <v>failed</v>
          </cell>
          <cell r="P3869" t="str">
            <v>plays</v>
          </cell>
        </row>
        <row r="3870">
          <cell r="D3870">
            <v>5000</v>
          </cell>
          <cell r="F3870" t="str">
            <v>canceled</v>
          </cell>
          <cell r="P3870" t="str">
            <v>musical</v>
          </cell>
        </row>
        <row r="3871">
          <cell r="D3871">
            <v>13111</v>
          </cell>
          <cell r="F3871" t="str">
            <v>canceled</v>
          </cell>
          <cell r="P3871" t="str">
            <v>musical</v>
          </cell>
        </row>
        <row r="3872">
          <cell r="D3872">
            <v>10000</v>
          </cell>
          <cell r="F3872" t="str">
            <v>canceled</v>
          </cell>
          <cell r="P3872" t="str">
            <v>musical</v>
          </cell>
        </row>
        <row r="3873">
          <cell r="D3873">
            <v>1500</v>
          </cell>
          <cell r="F3873" t="str">
            <v>canceled</v>
          </cell>
          <cell r="P3873" t="str">
            <v>musical</v>
          </cell>
        </row>
        <row r="3874">
          <cell r="D3874">
            <v>15000</v>
          </cell>
          <cell r="F3874" t="str">
            <v>canceled</v>
          </cell>
          <cell r="P3874" t="str">
            <v>musical</v>
          </cell>
        </row>
        <row r="3875">
          <cell r="D3875">
            <v>5500</v>
          </cell>
          <cell r="F3875" t="str">
            <v>canceled</v>
          </cell>
          <cell r="P3875" t="str">
            <v>musical</v>
          </cell>
        </row>
        <row r="3876">
          <cell r="D3876">
            <v>620</v>
          </cell>
          <cell r="F3876" t="str">
            <v>canceled</v>
          </cell>
          <cell r="P3876" t="str">
            <v>musical</v>
          </cell>
        </row>
        <row r="3877">
          <cell r="D3877">
            <v>30000</v>
          </cell>
          <cell r="F3877" t="str">
            <v>canceled</v>
          </cell>
          <cell r="P3877" t="str">
            <v>musical</v>
          </cell>
        </row>
        <row r="3878">
          <cell r="D3878">
            <v>3900</v>
          </cell>
          <cell r="F3878" t="str">
            <v>canceled</v>
          </cell>
          <cell r="P3878" t="str">
            <v>musical</v>
          </cell>
        </row>
        <row r="3879">
          <cell r="D3879">
            <v>25000</v>
          </cell>
          <cell r="F3879" t="str">
            <v>canceled</v>
          </cell>
          <cell r="P3879" t="str">
            <v>musical</v>
          </cell>
        </row>
        <row r="3880">
          <cell r="D3880">
            <v>18000</v>
          </cell>
          <cell r="F3880" t="str">
            <v>canceled</v>
          </cell>
          <cell r="P3880" t="str">
            <v>musical</v>
          </cell>
        </row>
        <row r="3881">
          <cell r="D3881">
            <v>15000</v>
          </cell>
          <cell r="F3881" t="str">
            <v>canceled</v>
          </cell>
          <cell r="P3881" t="str">
            <v>musical</v>
          </cell>
        </row>
        <row r="3882">
          <cell r="D3882">
            <v>7500</v>
          </cell>
          <cell r="F3882" t="str">
            <v>canceled</v>
          </cell>
          <cell r="P3882" t="str">
            <v>musical</v>
          </cell>
        </row>
        <row r="3883">
          <cell r="D3883">
            <v>500</v>
          </cell>
          <cell r="F3883" t="str">
            <v>canceled</v>
          </cell>
          <cell r="P3883" t="str">
            <v>musical</v>
          </cell>
        </row>
        <row r="3884">
          <cell r="D3884">
            <v>30000</v>
          </cell>
          <cell r="F3884" t="str">
            <v>canceled</v>
          </cell>
          <cell r="P3884" t="str">
            <v>musical</v>
          </cell>
        </row>
        <row r="3885">
          <cell r="D3885">
            <v>15000</v>
          </cell>
          <cell r="F3885" t="str">
            <v>canceled</v>
          </cell>
          <cell r="P3885" t="str">
            <v>musical</v>
          </cell>
        </row>
        <row r="3886">
          <cell r="D3886">
            <v>10000</v>
          </cell>
          <cell r="F3886" t="str">
            <v>canceled</v>
          </cell>
          <cell r="P3886" t="str">
            <v>musical</v>
          </cell>
        </row>
        <row r="3887">
          <cell r="D3887">
            <v>375000</v>
          </cell>
          <cell r="F3887" t="str">
            <v>canceled</v>
          </cell>
          <cell r="P3887" t="str">
            <v>musical</v>
          </cell>
        </row>
        <row r="3888">
          <cell r="D3888">
            <v>10000</v>
          </cell>
          <cell r="F3888" t="str">
            <v>canceled</v>
          </cell>
          <cell r="P3888" t="str">
            <v>musical</v>
          </cell>
        </row>
        <row r="3889">
          <cell r="D3889">
            <v>2000</v>
          </cell>
          <cell r="F3889" t="str">
            <v>canceled</v>
          </cell>
          <cell r="P3889" t="str">
            <v>musical</v>
          </cell>
        </row>
        <row r="3890">
          <cell r="D3890">
            <v>2000</v>
          </cell>
          <cell r="F3890" t="str">
            <v>failed</v>
          </cell>
          <cell r="P3890" t="str">
            <v>plays</v>
          </cell>
        </row>
        <row r="3891">
          <cell r="D3891">
            <v>8000</v>
          </cell>
          <cell r="F3891" t="str">
            <v>failed</v>
          </cell>
          <cell r="P3891" t="str">
            <v>plays</v>
          </cell>
        </row>
        <row r="3892">
          <cell r="D3892">
            <v>15000</v>
          </cell>
          <cell r="F3892" t="str">
            <v>failed</v>
          </cell>
          <cell r="P3892" t="str">
            <v>plays</v>
          </cell>
        </row>
        <row r="3893">
          <cell r="D3893">
            <v>800</v>
          </cell>
          <cell r="F3893" t="str">
            <v>failed</v>
          </cell>
          <cell r="P3893" t="str">
            <v>plays</v>
          </cell>
        </row>
        <row r="3894">
          <cell r="D3894">
            <v>1000</v>
          </cell>
          <cell r="F3894" t="str">
            <v>failed</v>
          </cell>
          <cell r="P3894" t="str">
            <v>plays</v>
          </cell>
        </row>
        <row r="3895">
          <cell r="D3895">
            <v>50000</v>
          </cell>
          <cell r="F3895" t="str">
            <v>failed</v>
          </cell>
          <cell r="P3895" t="str">
            <v>plays</v>
          </cell>
        </row>
        <row r="3896">
          <cell r="D3896">
            <v>15000</v>
          </cell>
          <cell r="F3896" t="str">
            <v>failed</v>
          </cell>
          <cell r="P3896" t="str">
            <v>plays</v>
          </cell>
        </row>
        <row r="3897">
          <cell r="D3897">
            <v>1000</v>
          </cell>
          <cell r="F3897" t="str">
            <v>failed</v>
          </cell>
          <cell r="P3897" t="str">
            <v>plays</v>
          </cell>
        </row>
        <row r="3898">
          <cell r="D3898">
            <v>1600</v>
          </cell>
          <cell r="F3898" t="str">
            <v>failed</v>
          </cell>
          <cell r="P3898" t="str">
            <v>plays</v>
          </cell>
        </row>
        <row r="3899">
          <cell r="D3899">
            <v>2500</v>
          </cell>
          <cell r="F3899" t="str">
            <v>failed</v>
          </cell>
          <cell r="P3899" t="str">
            <v>plays</v>
          </cell>
        </row>
        <row r="3900">
          <cell r="D3900">
            <v>2500</v>
          </cell>
          <cell r="F3900" t="str">
            <v>failed</v>
          </cell>
          <cell r="P3900" t="str">
            <v>plays</v>
          </cell>
        </row>
        <row r="3901">
          <cell r="D3901">
            <v>10000</v>
          </cell>
          <cell r="F3901" t="str">
            <v>failed</v>
          </cell>
          <cell r="P3901" t="str">
            <v>plays</v>
          </cell>
        </row>
        <row r="3902">
          <cell r="D3902">
            <v>2500</v>
          </cell>
          <cell r="F3902" t="str">
            <v>failed</v>
          </cell>
          <cell r="P3902" t="str">
            <v>plays</v>
          </cell>
        </row>
        <row r="3903">
          <cell r="D3903">
            <v>3000</v>
          </cell>
          <cell r="F3903" t="str">
            <v>failed</v>
          </cell>
          <cell r="P3903" t="str">
            <v>plays</v>
          </cell>
        </row>
        <row r="3904">
          <cell r="D3904">
            <v>3000</v>
          </cell>
          <cell r="F3904" t="str">
            <v>failed</v>
          </cell>
          <cell r="P3904" t="str">
            <v>plays</v>
          </cell>
        </row>
        <row r="3905">
          <cell r="D3905">
            <v>1500</v>
          </cell>
          <cell r="F3905" t="str">
            <v>failed</v>
          </cell>
          <cell r="P3905" t="str">
            <v>plays</v>
          </cell>
        </row>
        <row r="3906">
          <cell r="D3906">
            <v>10000</v>
          </cell>
          <cell r="F3906" t="str">
            <v>failed</v>
          </cell>
          <cell r="P3906" t="str">
            <v>plays</v>
          </cell>
        </row>
        <row r="3907">
          <cell r="D3907">
            <v>1500</v>
          </cell>
          <cell r="F3907" t="str">
            <v>failed</v>
          </cell>
          <cell r="P3907" t="str">
            <v>plays</v>
          </cell>
        </row>
        <row r="3908">
          <cell r="D3908">
            <v>1500</v>
          </cell>
          <cell r="F3908" t="str">
            <v>failed</v>
          </cell>
          <cell r="P3908" t="str">
            <v>plays</v>
          </cell>
        </row>
        <row r="3909">
          <cell r="D3909">
            <v>1000</v>
          </cell>
          <cell r="F3909" t="str">
            <v>failed</v>
          </cell>
          <cell r="P3909" t="str">
            <v>plays</v>
          </cell>
        </row>
        <row r="3910">
          <cell r="D3910">
            <v>750</v>
          </cell>
          <cell r="F3910" t="str">
            <v>failed</v>
          </cell>
          <cell r="P3910" t="str">
            <v>plays</v>
          </cell>
        </row>
        <row r="3911">
          <cell r="D3911">
            <v>60000</v>
          </cell>
          <cell r="F3911" t="str">
            <v>failed</v>
          </cell>
          <cell r="P3911" t="str">
            <v>plays</v>
          </cell>
        </row>
        <row r="3912">
          <cell r="D3912">
            <v>6000</v>
          </cell>
          <cell r="F3912" t="str">
            <v>failed</v>
          </cell>
          <cell r="P3912" t="str">
            <v>plays</v>
          </cell>
        </row>
        <row r="3913">
          <cell r="D3913">
            <v>8000</v>
          </cell>
          <cell r="F3913" t="str">
            <v>failed</v>
          </cell>
          <cell r="P3913" t="str">
            <v>plays</v>
          </cell>
        </row>
        <row r="3914">
          <cell r="D3914">
            <v>15000</v>
          </cell>
          <cell r="F3914" t="str">
            <v>failed</v>
          </cell>
          <cell r="P3914" t="str">
            <v>plays</v>
          </cell>
        </row>
        <row r="3915">
          <cell r="D3915">
            <v>10000</v>
          </cell>
          <cell r="F3915" t="str">
            <v>failed</v>
          </cell>
          <cell r="P3915" t="str">
            <v>plays</v>
          </cell>
        </row>
        <row r="3916">
          <cell r="D3916">
            <v>2500</v>
          </cell>
          <cell r="F3916" t="str">
            <v>failed</v>
          </cell>
          <cell r="P3916" t="str">
            <v>plays</v>
          </cell>
        </row>
        <row r="3917">
          <cell r="D3917">
            <v>1500</v>
          </cell>
          <cell r="F3917" t="str">
            <v>failed</v>
          </cell>
          <cell r="P3917" t="str">
            <v>plays</v>
          </cell>
        </row>
        <row r="3918">
          <cell r="D3918">
            <v>2000</v>
          </cell>
          <cell r="F3918" t="str">
            <v>failed</v>
          </cell>
          <cell r="P3918" t="str">
            <v>plays</v>
          </cell>
        </row>
        <row r="3919">
          <cell r="D3919">
            <v>3500</v>
          </cell>
          <cell r="F3919" t="str">
            <v>failed</v>
          </cell>
          <cell r="P3919" t="str">
            <v>plays</v>
          </cell>
        </row>
        <row r="3920">
          <cell r="D3920">
            <v>60000</v>
          </cell>
          <cell r="F3920" t="str">
            <v>failed</v>
          </cell>
          <cell r="P3920" t="str">
            <v>plays</v>
          </cell>
        </row>
        <row r="3921">
          <cell r="D3921">
            <v>5000</v>
          </cell>
          <cell r="F3921" t="str">
            <v>failed</v>
          </cell>
          <cell r="P3921" t="str">
            <v>plays</v>
          </cell>
        </row>
        <row r="3922">
          <cell r="D3922">
            <v>2500</v>
          </cell>
          <cell r="F3922" t="str">
            <v>failed</v>
          </cell>
          <cell r="P3922" t="str">
            <v>plays</v>
          </cell>
        </row>
        <row r="3923">
          <cell r="D3923">
            <v>3000</v>
          </cell>
          <cell r="F3923" t="str">
            <v>failed</v>
          </cell>
          <cell r="P3923" t="str">
            <v>plays</v>
          </cell>
        </row>
        <row r="3924">
          <cell r="D3924">
            <v>750</v>
          </cell>
          <cell r="F3924" t="str">
            <v>failed</v>
          </cell>
          <cell r="P3924" t="str">
            <v>plays</v>
          </cell>
        </row>
        <row r="3925">
          <cell r="D3925">
            <v>11500</v>
          </cell>
          <cell r="F3925" t="str">
            <v>failed</v>
          </cell>
          <cell r="P3925" t="str">
            <v>plays</v>
          </cell>
        </row>
        <row r="3926">
          <cell r="D3926">
            <v>15000</v>
          </cell>
          <cell r="F3926" t="str">
            <v>failed</v>
          </cell>
          <cell r="P3926" t="str">
            <v>plays</v>
          </cell>
        </row>
        <row r="3927">
          <cell r="D3927">
            <v>150</v>
          </cell>
          <cell r="F3927" t="str">
            <v>failed</v>
          </cell>
          <cell r="P3927" t="str">
            <v>plays</v>
          </cell>
        </row>
        <row r="3928">
          <cell r="D3928">
            <v>5000</v>
          </cell>
          <cell r="F3928" t="str">
            <v>failed</v>
          </cell>
          <cell r="P3928" t="str">
            <v>plays</v>
          </cell>
        </row>
        <row r="3929">
          <cell r="D3929">
            <v>2500</v>
          </cell>
          <cell r="F3929" t="str">
            <v>failed</v>
          </cell>
          <cell r="P3929" t="str">
            <v>plays</v>
          </cell>
        </row>
        <row r="3930">
          <cell r="D3930">
            <v>5000</v>
          </cell>
          <cell r="F3930" t="str">
            <v>failed</v>
          </cell>
          <cell r="P3930" t="str">
            <v>plays</v>
          </cell>
        </row>
        <row r="3931">
          <cell r="D3931">
            <v>20000</v>
          </cell>
          <cell r="F3931" t="str">
            <v>failed</v>
          </cell>
          <cell r="P3931" t="str">
            <v>plays</v>
          </cell>
        </row>
        <row r="3932">
          <cell r="D3932">
            <v>10000</v>
          </cell>
          <cell r="F3932" t="str">
            <v>failed</v>
          </cell>
          <cell r="P3932" t="str">
            <v>plays</v>
          </cell>
        </row>
        <row r="3933">
          <cell r="D3933">
            <v>8000</v>
          </cell>
          <cell r="F3933" t="str">
            <v>failed</v>
          </cell>
          <cell r="P3933" t="str">
            <v>plays</v>
          </cell>
        </row>
        <row r="3934">
          <cell r="D3934">
            <v>12000</v>
          </cell>
          <cell r="F3934" t="str">
            <v>failed</v>
          </cell>
          <cell r="P3934" t="str">
            <v>plays</v>
          </cell>
        </row>
        <row r="3935">
          <cell r="D3935">
            <v>7000</v>
          </cell>
          <cell r="F3935" t="str">
            <v>failed</v>
          </cell>
          <cell r="P3935" t="str">
            <v>plays</v>
          </cell>
        </row>
        <row r="3936">
          <cell r="D3936">
            <v>5000</v>
          </cell>
          <cell r="F3936" t="str">
            <v>failed</v>
          </cell>
          <cell r="P3936" t="str">
            <v>plays</v>
          </cell>
        </row>
        <row r="3937">
          <cell r="D3937">
            <v>3000</v>
          </cell>
          <cell r="F3937" t="str">
            <v>failed</v>
          </cell>
          <cell r="P3937" t="str">
            <v>plays</v>
          </cell>
        </row>
        <row r="3938">
          <cell r="D3938">
            <v>20000</v>
          </cell>
          <cell r="F3938" t="str">
            <v>failed</v>
          </cell>
          <cell r="P3938" t="str">
            <v>plays</v>
          </cell>
        </row>
        <row r="3939">
          <cell r="D3939">
            <v>2885</v>
          </cell>
          <cell r="F3939" t="str">
            <v>failed</v>
          </cell>
          <cell r="P3939" t="str">
            <v>plays</v>
          </cell>
        </row>
        <row r="3940">
          <cell r="D3940">
            <v>3255</v>
          </cell>
          <cell r="F3940" t="str">
            <v>failed</v>
          </cell>
          <cell r="P3940" t="str">
            <v>plays</v>
          </cell>
        </row>
        <row r="3941">
          <cell r="D3941">
            <v>5000</v>
          </cell>
          <cell r="F3941" t="str">
            <v>failed</v>
          </cell>
          <cell r="P3941" t="str">
            <v>plays</v>
          </cell>
        </row>
        <row r="3942">
          <cell r="D3942">
            <v>5000</v>
          </cell>
          <cell r="F3942" t="str">
            <v>failed</v>
          </cell>
          <cell r="P3942" t="str">
            <v>plays</v>
          </cell>
        </row>
        <row r="3943">
          <cell r="D3943">
            <v>5500</v>
          </cell>
          <cell r="F3943" t="str">
            <v>failed</v>
          </cell>
          <cell r="P3943" t="str">
            <v>plays</v>
          </cell>
        </row>
        <row r="3944">
          <cell r="D3944">
            <v>1200</v>
          </cell>
          <cell r="F3944" t="str">
            <v>failed</v>
          </cell>
          <cell r="P3944" t="str">
            <v>plays</v>
          </cell>
        </row>
        <row r="3945">
          <cell r="D3945">
            <v>5000</v>
          </cell>
          <cell r="F3945" t="str">
            <v>failed</v>
          </cell>
          <cell r="P3945" t="str">
            <v>plays</v>
          </cell>
        </row>
        <row r="3946">
          <cell r="D3946">
            <v>5000</v>
          </cell>
          <cell r="F3946" t="str">
            <v>failed</v>
          </cell>
          <cell r="P3946" t="str">
            <v>plays</v>
          </cell>
        </row>
        <row r="3947">
          <cell r="D3947">
            <v>2000</v>
          </cell>
          <cell r="F3947" t="str">
            <v>failed</v>
          </cell>
          <cell r="P3947" t="str">
            <v>plays</v>
          </cell>
        </row>
        <row r="3948">
          <cell r="D3948">
            <v>6000</v>
          </cell>
          <cell r="F3948" t="str">
            <v>failed</v>
          </cell>
          <cell r="P3948" t="str">
            <v>plays</v>
          </cell>
        </row>
        <row r="3949">
          <cell r="D3949">
            <v>3000</v>
          </cell>
          <cell r="F3949" t="str">
            <v>failed</v>
          </cell>
          <cell r="P3949" t="str">
            <v>plays</v>
          </cell>
        </row>
        <row r="3950">
          <cell r="D3950">
            <v>30000</v>
          </cell>
          <cell r="F3950" t="str">
            <v>failed</v>
          </cell>
          <cell r="P3950" t="str">
            <v>plays</v>
          </cell>
        </row>
        <row r="3951">
          <cell r="D3951">
            <v>10000</v>
          </cell>
          <cell r="F3951" t="str">
            <v>failed</v>
          </cell>
          <cell r="P3951" t="str">
            <v>plays</v>
          </cell>
        </row>
        <row r="3952">
          <cell r="D3952">
            <v>4000</v>
          </cell>
          <cell r="F3952" t="str">
            <v>failed</v>
          </cell>
          <cell r="P3952" t="str">
            <v>plays</v>
          </cell>
        </row>
        <row r="3953">
          <cell r="D3953">
            <v>200000</v>
          </cell>
          <cell r="F3953" t="str">
            <v>failed</v>
          </cell>
          <cell r="P3953" t="str">
            <v>plays</v>
          </cell>
        </row>
        <row r="3954">
          <cell r="D3954">
            <v>26000</v>
          </cell>
          <cell r="F3954" t="str">
            <v>failed</v>
          </cell>
          <cell r="P3954" t="str">
            <v>plays</v>
          </cell>
        </row>
        <row r="3955">
          <cell r="D3955">
            <v>17600</v>
          </cell>
          <cell r="F3955" t="str">
            <v>failed</v>
          </cell>
          <cell r="P3955" t="str">
            <v>plays</v>
          </cell>
        </row>
        <row r="3956">
          <cell r="D3956">
            <v>25000</v>
          </cell>
          <cell r="F3956" t="str">
            <v>failed</v>
          </cell>
          <cell r="P3956" t="str">
            <v>plays</v>
          </cell>
        </row>
        <row r="3957">
          <cell r="D3957">
            <v>1750</v>
          </cell>
          <cell r="F3957" t="str">
            <v>failed</v>
          </cell>
          <cell r="P3957" t="str">
            <v>plays</v>
          </cell>
        </row>
        <row r="3958">
          <cell r="D3958">
            <v>5500</v>
          </cell>
          <cell r="F3958" t="str">
            <v>failed</v>
          </cell>
          <cell r="P3958" t="str">
            <v>plays</v>
          </cell>
        </row>
        <row r="3959">
          <cell r="D3959">
            <v>28000</v>
          </cell>
          <cell r="F3959" t="str">
            <v>failed</v>
          </cell>
          <cell r="P3959" t="str">
            <v>plays</v>
          </cell>
        </row>
        <row r="3960">
          <cell r="D3960">
            <v>2000</v>
          </cell>
          <cell r="F3960" t="str">
            <v>failed</v>
          </cell>
          <cell r="P3960" t="str">
            <v>plays</v>
          </cell>
        </row>
        <row r="3961">
          <cell r="D3961">
            <v>1200</v>
          </cell>
          <cell r="F3961" t="str">
            <v>failed</v>
          </cell>
          <cell r="P3961" t="str">
            <v>plays</v>
          </cell>
        </row>
        <row r="3962">
          <cell r="D3962">
            <v>3000</v>
          </cell>
          <cell r="F3962" t="str">
            <v>failed</v>
          </cell>
          <cell r="P3962" t="str">
            <v>plays</v>
          </cell>
        </row>
        <row r="3963">
          <cell r="D3963">
            <v>5000</v>
          </cell>
          <cell r="F3963" t="str">
            <v>failed</v>
          </cell>
          <cell r="P3963" t="str">
            <v>plays</v>
          </cell>
        </row>
        <row r="3964">
          <cell r="D3964">
            <v>1400</v>
          </cell>
          <cell r="F3964" t="str">
            <v>failed</v>
          </cell>
          <cell r="P3964" t="str">
            <v>plays</v>
          </cell>
        </row>
        <row r="3965">
          <cell r="D3965">
            <v>10000</v>
          </cell>
          <cell r="F3965" t="str">
            <v>failed</v>
          </cell>
          <cell r="P3965" t="str">
            <v>plays</v>
          </cell>
        </row>
        <row r="3966">
          <cell r="D3966">
            <v>2000</v>
          </cell>
          <cell r="F3966" t="str">
            <v>failed</v>
          </cell>
          <cell r="P3966" t="str">
            <v>plays</v>
          </cell>
        </row>
        <row r="3967">
          <cell r="D3967">
            <v>2000</v>
          </cell>
          <cell r="F3967" t="str">
            <v>failed</v>
          </cell>
          <cell r="P3967" t="str">
            <v>plays</v>
          </cell>
        </row>
        <row r="3968">
          <cell r="D3968">
            <v>7500</v>
          </cell>
          <cell r="F3968" t="str">
            <v>failed</v>
          </cell>
          <cell r="P3968" t="str">
            <v>plays</v>
          </cell>
        </row>
        <row r="3969">
          <cell r="D3969">
            <v>1700</v>
          </cell>
          <cell r="F3969" t="str">
            <v>failed</v>
          </cell>
          <cell r="P3969" t="str">
            <v>plays</v>
          </cell>
        </row>
        <row r="3970">
          <cell r="D3970">
            <v>5000</v>
          </cell>
          <cell r="F3970" t="str">
            <v>failed</v>
          </cell>
          <cell r="P3970" t="str">
            <v>plays</v>
          </cell>
        </row>
        <row r="3971">
          <cell r="D3971">
            <v>2825</v>
          </cell>
          <cell r="F3971" t="str">
            <v>failed</v>
          </cell>
          <cell r="P3971" t="str">
            <v>plays</v>
          </cell>
        </row>
        <row r="3972">
          <cell r="D3972">
            <v>15000</v>
          </cell>
          <cell r="F3972" t="str">
            <v>failed</v>
          </cell>
          <cell r="P3972" t="str">
            <v>plays</v>
          </cell>
        </row>
        <row r="3973">
          <cell r="D3973">
            <v>14000</v>
          </cell>
          <cell r="F3973" t="str">
            <v>failed</v>
          </cell>
          <cell r="P3973" t="str">
            <v>plays</v>
          </cell>
        </row>
        <row r="3974">
          <cell r="D3974">
            <v>1000</v>
          </cell>
          <cell r="F3974" t="str">
            <v>failed</v>
          </cell>
          <cell r="P3974" t="str">
            <v>plays</v>
          </cell>
        </row>
        <row r="3975">
          <cell r="D3975">
            <v>5000</v>
          </cell>
          <cell r="F3975" t="str">
            <v>failed</v>
          </cell>
          <cell r="P3975" t="str">
            <v>plays</v>
          </cell>
        </row>
        <row r="3976">
          <cell r="D3976">
            <v>1000</v>
          </cell>
          <cell r="F3976" t="str">
            <v>failed</v>
          </cell>
          <cell r="P3976" t="str">
            <v>plays</v>
          </cell>
        </row>
        <row r="3977">
          <cell r="D3977">
            <v>678</v>
          </cell>
          <cell r="F3977" t="str">
            <v>failed</v>
          </cell>
          <cell r="P3977" t="str">
            <v>plays</v>
          </cell>
        </row>
        <row r="3978">
          <cell r="D3978">
            <v>1300</v>
          </cell>
          <cell r="F3978" t="str">
            <v>failed</v>
          </cell>
          <cell r="P3978" t="str">
            <v>plays</v>
          </cell>
        </row>
        <row r="3979">
          <cell r="D3979">
            <v>90000</v>
          </cell>
          <cell r="F3979" t="str">
            <v>failed</v>
          </cell>
          <cell r="P3979" t="str">
            <v>plays</v>
          </cell>
        </row>
        <row r="3980">
          <cell r="D3980">
            <v>2000</v>
          </cell>
          <cell r="F3980" t="str">
            <v>failed</v>
          </cell>
          <cell r="P3980" t="str">
            <v>plays</v>
          </cell>
        </row>
        <row r="3981">
          <cell r="D3981">
            <v>6000</v>
          </cell>
          <cell r="F3981" t="str">
            <v>failed</v>
          </cell>
          <cell r="P3981" t="str">
            <v>plays</v>
          </cell>
        </row>
        <row r="3982">
          <cell r="D3982">
            <v>2500</v>
          </cell>
          <cell r="F3982" t="str">
            <v>failed</v>
          </cell>
          <cell r="P3982" t="str">
            <v>plays</v>
          </cell>
        </row>
        <row r="3983">
          <cell r="D3983">
            <v>30000</v>
          </cell>
          <cell r="F3983" t="str">
            <v>failed</v>
          </cell>
          <cell r="P3983" t="str">
            <v>plays</v>
          </cell>
        </row>
        <row r="3984">
          <cell r="D3984">
            <v>850</v>
          </cell>
          <cell r="F3984" t="str">
            <v>failed</v>
          </cell>
          <cell r="P3984" t="str">
            <v>plays</v>
          </cell>
        </row>
        <row r="3985">
          <cell r="D3985">
            <v>11140</v>
          </cell>
          <cell r="F3985" t="str">
            <v>failed</v>
          </cell>
          <cell r="P3985" t="str">
            <v>plays</v>
          </cell>
        </row>
        <row r="3986">
          <cell r="D3986">
            <v>1500</v>
          </cell>
          <cell r="F3986" t="str">
            <v>failed</v>
          </cell>
          <cell r="P3986" t="str">
            <v>plays</v>
          </cell>
        </row>
        <row r="3987">
          <cell r="D3987">
            <v>2000</v>
          </cell>
          <cell r="F3987" t="str">
            <v>failed</v>
          </cell>
          <cell r="P3987" t="str">
            <v>plays</v>
          </cell>
        </row>
        <row r="3988">
          <cell r="D3988">
            <v>5000</v>
          </cell>
          <cell r="F3988" t="str">
            <v>failed</v>
          </cell>
          <cell r="P3988" t="str">
            <v>plays</v>
          </cell>
        </row>
        <row r="3989">
          <cell r="D3989">
            <v>400</v>
          </cell>
          <cell r="F3989" t="str">
            <v>failed</v>
          </cell>
          <cell r="P3989" t="str">
            <v>plays</v>
          </cell>
        </row>
        <row r="3990">
          <cell r="D3990">
            <v>1500</v>
          </cell>
          <cell r="F3990" t="str">
            <v>failed</v>
          </cell>
          <cell r="P3990" t="str">
            <v>plays</v>
          </cell>
        </row>
        <row r="3991">
          <cell r="D3991">
            <v>3000</v>
          </cell>
          <cell r="F3991" t="str">
            <v>failed</v>
          </cell>
          <cell r="P3991" t="str">
            <v>plays</v>
          </cell>
        </row>
        <row r="3992">
          <cell r="D3992">
            <v>1650</v>
          </cell>
          <cell r="F3992" t="str">
            <v>failed</v>
          </cell>
          <cell r="P3992" t="str">
            <v>plays</v>
          </cell>
        </row>
        <row r="3993">
          <cell r="D3993">
            <v>500</v>
          </cell>
          <cell r="F3993" t="str">
            <v>failed</v>
          </cell>
          <cell r="P3993" t="str">
            <v>plays</v>
          </cell>
        </row>
        <row r="3994">
          <cell r="D3994">
            <v>10000</v>
          </cell>
          <cell r="F3994" t="str">
            <v>failed</v>
          </cell>
          <cell r="P3994" t="str">
            <v>plays</v>
          </cell>
        </row>
        <row r="3995">
          <cell r="D3995">
            <v>50000</v>
          </cell>
          <cell r="F3995" t="str">
            <v>failed</v>
          </cell>
          <cell r="P3995" t="str">
            <v>plays</v>
          </cell>
        </row>
        <row r="3996">
          <cell r="D3996">
            <v>2000</v>
          </cell>
          <cell r="F3996" t="str">
            <v>failed</v>
          </cell>
          <cell r="P3996" t="str">
            <v>plays</v>
          </cell>
        </row>
        <row r="3997">
          <cell r="D3997">
            <v>200</v>
          </cell>
          <cell r="F3997" t="str">
            <v>failed</v>
          </cell>
          <cell r="P3997" t="str">
            <v>plays</v>
          </cell>
        </row>
        <row r="3998">
          <cell r="D3998">
            <v>3000</v>
          </cell>
          <cell r="F3998" t="str">
            <v>failed</v>
          </cell>
          <cell r="P3998" t="str">
            <v>plays</v>
          </cell>
        </row>
        <row r="3999">
          <cell r="D3999">
            <v>3000</v>
          </cell>
          <cell r="F3999" t="str">
            <v>failed</v>
          </cell>
          <cell r="P3999" t="str">
            <v>plays</v>
          </cell>
        </row>
        <row r="4000">
          <cell r="D4000">
            <v>1250</v>
          </cell>
          <cell r="F4000" t="str">
            <v>failed</v>
          </cell>
          <cell r="P4000" t="str">
            <v>plays</v>
          </cell>
        </row>
        <row r="4001">
          <cell r="D4001">
            <v>7000</v>
          </cell>
          <cell r="F4001" t="str">
            <v>failed</v>
          </cell>
          <cell r="P4001" t="str">
            <v>plays</v>
          </cell>
        </row>
        <row r="4002">
          <cell r="D4002">
            <v>8000</v>
          </cell>
          <cell r="F4002" t="str">
            <v>failed</v>
          </cell>
          <cell r="P4002" t="str">
            <v>plays</v>
          </cell>
        </row>
        <row r="4003">
          <cell r="D4003">
            <v>1200</v>
          </cell>
          <cell r="F4003" t="str">
            <v>failed</v>
          </cell>
          <cell r="P4003" t="str">
            <v>plays</v>
          </cell>
        </row>
        <row r="4004">
          <cell r="D4004">
            <v>1250</v>
          </cell>
          <cell r="F4004" t="str">
            <v>failed</v>
          </cell>
          <cell r="P4004" t="str">
            <v>plays</v>
          </cell>
        </row>
        <row r="4005">
          <cell r="D4005">
            <v>2000</v>
          </cell>
          <cell r="F4005" t="str">
            <v>failed</v>
          </cell>
          <cell r="P4005" t="str">
            <v>plays</v>
          </cell>
        </row>
        <row r="4006">
          <cell r="D4006">
            <v>500</v>
          </cell>
          <cell r="F4006" t="str">
            <v>failed</v>
          </cell>
          <cell r="P4006" t="str">
            <v>plays</v>
          </cell>
        </row>
        <row r="4007">
          <cell r="D4007">
            <v>3000</v>
          </cell>
          <cell r="F4007" t="str">
            <v>failed</v>
          </cell>
          <cell r="P4007" t="str">
            <v>plays</v>
          </cell>
        </row>
        <row r="4008">
          <cell r="D4008">
            <v>30000</v>
          </cell>
          <cell r="F4008" t="str">
            <v>failed</v>
          </cell>
          <cell r="P4008" t="str">
            <v>plays</v>
          </cell>
        </row>
        <row r="4009">
          <cell r="D4009">
            <v>2000</v>
          </cell>
          <cell r="F4009" t="str">
            <v>failed</v>
          </cell>
          <cell r="P4009" t="str">
            <v>plays</v>
          </cell>
        </row>
        <row r="4010">
          <cell r="D4010">
            <v>1000</v>
          </cell>
          <cell r="F4010" t="str">
            <v>failed</v>
          </cell>
          <cell r="P4010" t="str">
            <v>plays</v>
          </cell>
        </row>
        <row r="4011">
          <cell r="D4011">
            <v>1930</v>
          </cell>
          <cell r="F4011" t="str">
            <v>failed</v>
          </cell>
          <cell r="P4011" t="str">
            <v>plays</v>
          </cell>
        </row>
        <row r="4012">
          <cell r="D4012">
            <v>7200</v>
          </cell>
          <cell r="F4012" t="str">
            <v>failed</v>
          </cell>
          <cell r="P4012" t="str">
            <v>plays</v>
          </cell>
        </row>
        <row r="4013">
          <cell r="D4013">
            <v>250</v>
          </cell>
          <cell r="F4013" t="str">
            <v>failed</v>
          </cell>
          <cell r="P4013" t="str">
            <v>plays</v>
          </cell>
        </row>
        <row r="4014">
          <cell r="D4014">
            <v>575</v>
          </cell>
          <cell r="F4014" t="str">
            <v>failed</v>
          </cell>
          <cell r="P4014" t="str">
            <v>plays</v>
          </cell>
        </row>
        <row r="4015">
          <cell r="D4015">
            <v>2000</v>
          </cell>
          <cell r="F4015" t="str">
            <v>failed</v>
          </cell>
          <cell r="P4015" t="str">
            <v>plays</v>
          </cell>
        </row>
        <row r="4016">
          <cell r="D4016">
            <v>9000</v>
          </cell>
          <cell r="F4016" t="str">
            <v>failed</v>
          </cell>
          <cell r="P4016" t="str">
            <v>plays</v>
          </cell>
        </row>
        <row r="4017">
          <cell r="D4017">
            <v>7000</v>
          </cell>
          <cell r="F4017" t="str">
            <v>failed</v>
          </cell>
          <cell r="P4017" t="str">
            <v>plays</v>
          </cell>
        </row>
        <row r="4018">
          <cell r="D4018">
            <v>500</v>
          </cell>
          <cell r="F4018" t="str">
            <v>failed</v>
          </cell>
          <cell r="P4018" t="str">
            <v>plays</v>
          </cell>
        </row>
        <row r="4019">
          <cell r="D4019">
            <v>10000</v>
          </cell>
          <cell r="F4019" t="str">
            <v>failed</v>
          </cell>
          <cell r="P4019" t="str">
            <v>plays</v>
          </cell>
        </row>
        <row r="4020">
          <cell r="D4020">
            <v>1500</v>
          </cell>
          <cell r="F4020" t="str">
            <v>failed</v>
          </cell>
          <cell r="P4020" t="str">
            <v>plays</v>
          </cell>
        </row>
        <row r="4021">
          <cell r="D4021">
            <v>3500</v>
          </cell>
          <cell r="F4021" t="str">
            <v>failed</v>
          </cell>
          <cell r="P4021" t="str">
            <v>plays</v>
          </cell>
        </row>
        <row r="4022">
          <cell r="D4022">
            <v>600</v>
          </cell>
          <cell r="F4022" t="str">
            <v>failed</v>
          </cell>
          <cell r="P4022" t="str">
            <v>plays</v>
          </cell>
        </row>
        <row r="4023">
          <cell r="D4023">
            <v>15000</v>
          </cell>
          <cell r="F4023" t="str">
            <v>failed</v>
          </cell>
          <cell r="P4023" t="str">
            <v>plays</v>
          </cell>
        </row>
        <row r="4024">
          <cell r="D4024">
            <v>18000</v>
          </cell>
          <cell r="F4024" t="str">
            <v>failed</v>
          </cell>
          <cell r="P4024" t="str">
            <v>plays</v>
          </cell>
        </row>
        <row r="4025">
          <cell r="D4025">
            <v>7000</v>
          </cell>
          <cell r="F4025" t="str">
            <v>failed</v>
          </cell>
          <cell r="P4025" t="str">
            <v>plays</v>
          </cell>
        </row>
        <row r="4026">
          <cell r="D4026">
            <v>800</v>
          </cell>
          <cell r="F4026" t="str">
            <v>failed</v>
          </cell>
          <cell r="P4026" t="str">
            <v>plays</v>
          </cell>
        </row>
        <row r="4027">
          <cell r="D4027">
            <v>5000</v>
          </cell>
          <cell r="F4027" t="str">
            <v>failed</v>
          </cell>
          <cell r="P4027" t="str">
            <v>plays</v>
          </cell>
        </row>
        <row r="4028">
          <cell r="D4028">
            <v>4000</v>
          </cell>
          <cell r="F4028" t="str">
            <v>failed</v>
          </cell>
          <cell r="P4028" t="str">
            <v>plays</v>
          </cell>
        </row>
        <row r="4029">
          <cell r="D4029">
            <v>3000</v>
          </cell>
          <cell r="F4029" t="str">
            <v>failed</v>
          </cell>
          <cell r="P4029" t="str">
            <v>plays</v>
          </cell>
        </row>
        <row r="4030">
          <cell r="D4030">
            <v>2000</v>
          </cell>
          <cell r="F4030" t="str">
            <v>failed</v>
          </cell>
          <cell r="P4030" t="str">
            <v>plays</v>
          </cell>
        </row>
        <row r="4031">
          <cell r="D4031">
            <v>20000</v>
          </cell>
          <cell r="F4031" t="str">
            <v>failed</v>
          </cell>
          <cell r="P4031" t="str">
            <v>plays</v>
          </cell>
        </row>
        <row r="4032">
          <cell r="D4032">
            <v>2500</v>
          </cell>
          <cell r="F4032" t="str">
            <v>failed</v>
          </cell>
          <cell r="P4032" t="str">
            <v>plays</v>
          </cell>
        </row>
        <row r="4033">
          <cell r="D4033">
            <v>5000</v>
          </cell>
          <cell r="F4033" t="str">
            <v>failed</v>
          </cell>
          <cell r="P4033" t="str">
            <v>plays</v>
          </cell>
        </row>
        <row r="4034">
          <cell r="D4034">
            <v>6048</v>
          </cell>
          <cell r="F4034" t="str">
            <v>failed</v>
          </cell>
          <cell r="P4034" t="str">
            <v>plays</v>
          </cell>
        </row>
        <row r="4035">
          <cell r="D4035">
            <v>23900</v>
          </cell>
          <cell r="F4035" t="str">
            <v>failed</v>
          </cell>
          <cell r="P4035" t="str">
            <v>plays</v>
          </cell>
        </row>
        <row r="4036">
          <cell r="D4036">
            <v>13500</v>
          </cell>
          <cell r="F4036" t="str">
            <v>failed</v>
          </cell>
          <cell r="P4036" t="str">
            <v>plays</v>
          </cell>
        </row>
        <row r="4037">
          <cell r="D4037">
            <v>10000</v>
          </cell>
          <cell r="F4037" t="str">
            <v>failed</v>
          </cell>
          <cell r="P4037" t="str">
            <v>plays</v>
          </cell>
        </row>
        <row r="4038">
          <cell r="D4038">
            <v>6000</v>
          </cell>
          <cell r="F4038" t="str">
            <v>failed</v>
          </cell>
          <cell r="P4038" t="str">
            <v>plays</v>
          </cell>
        </row>
        <row r="4039">
          <cell r="D4039">
            <v>700</v>
          </cell>
          <cell r="F4039" t="str">
            <v>failed</v>
          </cell>
          <cell r="P4039" t="str">
            <v>plays</v>
          </cell>
        </row>
        <row r="4040">
          <cell r="D4040">
            <v>2500</v>
          </cell>
          <cell r="F4040" t="str">
            <v>failed</v>
          </cell>
          <cell r="P4040" t="str">
            <v>plays</v>
          </cell>
        </row>
        <row r="4041">
          <cell r="D4041">
            <v>500</v>
          </cell>
          <cell r="F4041" t="str">
            <v>failed</v>
          </cell>
          <cell r="P4041" t="str">
            <v>plays</v>
          </cell>
        </row>
        <row r="4042">
          <cell r="D4042">
            <v>8000</v>
          </cell>
          <cell r="F4042" t="str">
            <v>failed</v>
          </cell>
          <cell r="P4042" t="str">
            <v>plays</v>
          </cell>
        </row>
        <row r="4043">
          <cell r="D4043">
            <v>5000</v>
          </cell>
          <cell r="F4043" t="str">
            <v>failed</v>
          </cell>
          <cell r="P4043" t="str">
            <v>plays</v>
          </cell>
        </row>
        <row r="4044">
          <cell r="D4044">
            <v>10000</v>
          </cell>
          <cell r="F4044" t="str">
            <v>failed</v>
          </cell>
          <cell r="P4044" t="str">
            <v>plays</v>
          </cell>
        </row>
        <row r="4045">
          <cell r="D4045">
            <v>300</v>
          </cell>
          <cell r="F4045" t="str">
            <v>failed</v>
          </cell>
          <cell r="P4045" t="str">
            <v>plays</v>
          </cell>
        </row>
        <row r="4046">
          <cell r="D4046">
            <v>600</v>
          </cell>
          <cell r="F4046" t="str">
            <v>failed</v>
          </cell>
          <cell r="P4046" t="str">
            <v>plays</v>
          </cell>
        </row>
        <row r="4047">
          <cell r="D4047">
            <v>5000</v>
          </cell>
          <cell r="F4047" t="str">
            <v>failed</v>
          </cell>
          <cell r="P4047" t="str">
            <v>plays</v>
          </cell>
        </row>
        <row r="4048">
          <cell r="D4048">
            <v>5600</v>
          </cell>
          <cell r="F4048" t="str">
            <v>failed</v>
          </cell>
          <cell r="P4048" t="str">
            <v>plays</v>
          </cell>
        </row>
        <row r="4049">
          <cell r="D4049">
            <v>5000</v>
          </cell>
          <cell r="F4049" t="str">
            <v>failed</v>
          </cell>
          <cell r="P4049" t="str">
            <v>plays</v>
          </cell>
        </row>
        <row r="4050">
          <cell r="D4050">
            <v>17000</v>
          </cell>
          <cell r="F4050" t="str">
            <v>failed</v>
          </cell>
          <cell r="P4050" t="str">
            <v>plays</v>
          </cell>
        </row>
        <row r="4051">
          <cell r="D4051">
            <v>20000</v>
          </cell>
          <cell r="F4051" t="str">
            <v>failed</v>
          </cell>
          <cell r="P4051" t="str">
            <v>plays</v>
          </cell>
        </row>
        <row r="4052">
          <cell r="D4052">
            <v>1500</v>
          </cell>
          <cell r="F4052" t="str">
            <v>failed</v>
          </cell>
          <cell r="P4052" t="str">
            <v>plays</v>
          </cell>
        </row>
        <row r="4053">
          <cell r="D4053">
            <v>500</v>
          </cell>
          <cell r="F4053" t="str">
            <v>failed</v>
          </cell>
          <cell r="P4053" t="str">
            <v>plays</v>
          </cell>
        </row>
        <row r="4054">
          <cell r="D4054">
            <v>3000</v>
          </cell>
          <cell r="F4054" t="str">
            <v>failed</v>
          </cell>
          <cell r="P4054" t="str">
            <v>plays</v>
          </cell>
        </row>
        <row r="4055">
          <cell r="D4055">
            <v>500</v>
          </cell>
          <cell r="F4055" t="str">
            <v>failed</v>
          </cell>
          <cell r="P4055" t="str">
            <v>plays</v>
          </cell>
        </row>
        <row r="4056">
          <cell r="D4056">
            <v>8880</v>
          </cell>
          <cell r="F4056" t="str">
            <v>failed</v>
          </cell>
          <cell r="P4056" t="str">
            <v>plays</v>
          </cell>
        </row>
        <row r="4057">
          <cell r="D4057">
            <v>5000</v>
          </cell>
          <cell r="F4057" t="str">
            <v>failed</v>
          </cell>
          <cell r="P4057" t="str">
            <v>plays</v>
          </cell>
        </row>
        <row r="4058">
          <cell r="D4058">
            <v>1500</v>
          </cell>
          <cell r="F4058" t="str">
            <v>failed</v>
          </cell>
          <cell r="P4058" t="str">
            <v>plays</v>
          </cell>
        </row>
        <row r="4059">
          <cell r="D4059">
            <v>3500</v>
          </cell>
          <cell r="F4059" t="str">
            <v>failed</v>
          </cell>
          <cell r="P4059" t="str">
            <v>plays</v>
          </cell>
        </row>
        <row r="4060">
          <cell r="D4060">
            <v>3750</v>
          </cell>
          <cell r="F4060" t="str">
            <v>failed</v>
          </cell>
          <cell r="P4060" t="str">
            <v>plays</v>
          </cell>
        </row>
        <row r="4061">
          <cell r="D4061">
            <v>10000</v>
          </cell>
          <cell r="F4061" t="str">
            <v>failed</v>
          </cell>
          <cell r="P4061" t="str">
            <v>plays</v>
          </cell>
        </row>
        <row r="4062">
          <cell r="D4062">
            <v>10000</v>
          </cell>
          <cell r="F4062" t="str">
            <v>failed</v>
          </cell>
          <cell r="P4062" t="str">
            <v>plays</v>
          </cell>
        </row>
        <row r="4063">
          <cell r="D4063">
            <v>525</v>
          </cell>
          <cell r="F4063" t="str">
            <v>failed</v>
          </cell>
          <cell r="P4063" t="str">
            <v>plays</v>
          </cell>
        </row>
        <row r="4064">
          <cell r="D4064">
            <v>20000</v>
          </cell>
          <cell r="F4064" t="str">
            <v>failed</v>
          </cell>
          <cell r="P4064" t="str">
            <v>plays</v>
          </cell>
        </row>
        <row r="4065">
          <cell r="D4065">
            <v>9500</v>
          </cell>
          <cell r="F4065" t="str">
            <v>failed</v>
          </cell>
          <cell r="P4065" t="str">
            <v>plays</v>
          </cell>
        </row>
        <row r="4066">
          <cell r="D4066">
            <v>2000</v>
          </cell>
          <cell r="F4066" t="str">
            <v>failed</v>
          </cell>
          <cell r="P4066" t="str">
            <v>plays</v>
          </cell>
        </row>
        <row r="4067">
          <cell r="D4067">
            <v>4000</v>
          </cell>
          <cell r="F4067" t="str">
            <v>failed</v>
          </cell>
          <cell r="P4067" t="str">
            <v>plays</v>
          </cell>
        </row>
        <row r="4068">
          <cell r="D4068">
            <v>15000</v>
          </cell>
          <cell r="F4068" t="str">
            <v>failed</v>
          </cell>
          <cell r="P4068" t="str">
            <v>plays</v>
          </cell>
        </row>
        <row r="4069">
          <cell r="D4069">
            <v>5000</v>
          </cell>
          <cell r="F4069" t="str">
            <v>failed</v>
          </cell>
          <cell r="P4069" t="str">
            <v>plays</v>
          </cell>
        </row>
        <row r="4070">
          <cell r="D4070">
            <v>3495</v>
          </cell>
          <cell r="F4070" t="str">
            <v>failed</v>
          </cell>
          <cell r="P4070" t="str">
            <v>plays</v>
          </cell>
        </row>
        <row r="4071">
          <cell r="D4071">
            <v>1250</v>
          </cell>
          <cell r="F4071" t="str">
            <v>failed</v>
          </cell>
          <cell r="P4071" t="str">
            <v>plays</v>
          </cell>
        </row>
        <row r="4072">
          <cell r="D4072">
            <v>1000</v>
          </cell>
          <cell r="F4072" t="str">
            <v>failed</v>
          </cell>
          <cell r="P4072" t="str">
            <v>plays</v>
          </cell>
        </row>
        <row r="4073">
          <cell r="D4073">
            <v>20000</v>
          </cell>
          <cell r="F4073" t="str">
            <v>failed</v>
          </cell>
          <cell r="P4073" t="str">
            <v>plays</v>
          </cell>
        </row>
        <row r="4074">
          <cell r="D4074">
            <v>1000</v>
          </cell>
          <cell r="F4074" t="str">
            <v>failed</v>
          </cell>
          <cell r="P4074" t="str">
            <v>plays</v>
          </cell>
        </row>
        <row r="4075">
          <cell r="D4075">
            <v>3500</v>
          </cell>
          <cell r="F4075" t="str">
            <v>failed</v>
          </cell>
          <cell r="P4075" t="str">
            <v>plays</v>
          </cell>
        </row>
        <row r="4076">
          <cell r="D4076">
            <v>2750</v>
          </cell>
          <cell r="F4076" t="str">
            <v>failed</v>
          </cell>
          <cell r="P4076" t="str">
            <v>plays</v>
          </cell>
        </row>
        <row r="4077">
          <cell r="D4077">
            <v>2000</v>
          </cell>
          <cell r="F4077" t="str">
            <v>failed</v>
          </cell>
          <cell r="P4077" t="str">
            <v>plays</v>
          </cell>
        </row>
        <row r="4078">
          <cell r="D4078">
            <v>700</v>
          </cell>
          <cell r="F4078" t="str">
            <v>failed</v>
          </cell>
          <cell r="P4078" t="str">
            <v>plays</v>
          </cell>
        </row>
        <row r="4079">
          <cell r="D4079">
            <v>15000</v>
          </cell>
          <cell r="F4079" t="str">
            <v>failed</v>
          </cell>
          <cell r="P4079" t="str">
            <v>plays</v>
          </cell>
        </row>
        <row r="4080">
          <cell r="D4080">
            <v>250</v>
          </cell>
          <cell r="F4080" t="str">
            <v>failed</v>
          </cell>
          <cell r="P4080" t="str">
            <v>plays</v>
          </cell>
        </row>
        <row r="4081">
          <cell r="D4081">
            <v>3000</v>
          </cell>
          <cell r="F4081" t="str">
            <v>failed</v>
          </cell>
          <cell r="P4081" t="str">
            <v>plays</v>
          </cell>
        </row>
        <row r="4082">
          <cell r="D4082">
            <v>3000</v>
          </cell>
          <cell r="F4082" t="str">
            <v>failed</v>
          </cell>
          <cell r="P4082" t="str">
            <v>plays</v>
          </cell>
        </row>
        <row r="4083">
          <cell r="D4083">
            <v>2224</v>
          </cell>
          <cell r="F4083" t="str">
            <v>failed</v>
          </cell>
          <cell r="P4083" t="str">
            <v>plays</v>
          </cell>
        </row>
        <row r="4084">
          <cell r="D4084">
            <v>150</v>
          </cell>
          <cell r="F4084" t="str">
            <v>failed</v>
          </cell>
          <cell r="P4084" t="str">
            <v>plays</v>
          </cell>
        </row>
        <row r="4085">
          <cell r="D4085">
            <v>3500</v>
          </cell>
          <cell r="F4085" t="str">
            <v>failed</v>
          </cell>
          <cell r="P4085" t="str">
            <v>plays</v>
          </cell>
        </row>
        <row r="4086">
          <cell r="D4086">
            <v>3000</v>
          </cell>
          <cell r="F4086" t="str">
            <v>failed</v>
          </cell>
          <cell r="P4086" t="str">
            <v>plays</v>
          </cell>
        </row>
        <row r="4087">
          <cell r="D4087">
            <v>3500</v>
          </cell>
          <cell r="F4087" t="str">
            <v>failed</v>
          </cell>
          <cell r="P4087" t="str">
            <v>plays</v>
          </cell>
        </row>
        <row r="4088">
          <cell r="D4088">
            <v>1000</v>
          </cell>
          <cell r="F4088" t="str">
            <v>failed</v>
          </cell>
          <cell r="P4088" t="str">
            <v>plays</v>
          </cell>
        </row>
        <row r="4089">
          <cell r="D4089">
            <v>9600</v>
          </cell>
          <cell r="F4089" t="str">
            <v>failed</v>
          </cell>
          <cell r="P4089" t="str">
            <v>plays</v>
          </cell>
        </row>
        <row r="4090">
          <cell r="D4090">
            <v>2000</v>
          </cell>
          <cell r="F4090" t="str">
            <v>failed</v>
          </cell>
          <cell r="P4090" t="str">
            <v>plays</v>
          </cell>
        </row>
        <row r="4091">
          <cell r="D4091">
            <v>5000</v>
          </cell>
          <cell r="F4091" t="str">
            <v>failed</v>
          </cell>
          <cell r="P4091" t="str">
            <v>plays</v>
          </cell>
        </row>
        <row r="4092">
          <cell r="D4092">
            <v>1000</v>
          </cell>
          <cell r="F4092" t="str">
            <v>failed</v>
          </cell>
          <cell r="P4092" t="str">
            <v>plays</v>
          </cell>
        </row>
        <row r="4093">
          <cell r="D4093">
            <v>1600</v>
          </cell>
          <cell r="F4093" t="str">
            <v>failed</v>
          </cell>
          <cell r="P4093" t="str">
            <v>plays</v>
          </cell>
        </row>
        <row r="4094">
          <cell r="D4094">
            <v>110000</v>
          </cell>
          <cell r="F4094" t="str">
            <v>failed</v>
          </cell>
          <cell r="P4094" t="str">
            <v>plays</v>
          </cell>
        </row>
        <row r="4095">
          <cell r="D4095">
            <v>2500</v>
          </cell>
          <cell r="F4095" t="str">
            <v>failed</v>
          </cell>
          <cell r="P4095" t="str">
            <v>plays</v>
          </cell>
        </row>
        <row r="4096">
          <cell r="D4096">
            <v>2000</v>
          </cell>
          <cell r="F4096" t="str">
            <v>failed</v>
          </cell>
          <cell r="P4096" t="str">
            <v>plays</v>
          </cell>
        </row>
        <row r="4097">
          <cell r="D4097">
            <v>30000</v>
          </cell>
          <cell r="F4097" t="str">
            <v>failed</v>
          </cell>
          <cell r="P4097" t="str">
            <v>plays</v>
          </cell>
        </row>
        <row r="4098">
          <cell r="D4098">
            <v>3500</v>
          </cell>
          <cell r="F4098" t="str">
            <v>failed</v>
          </cell>
          <cell r="P4098" t="str">
            <v>plays</v>
          </cell>
        </row>
        <row r="4099">
          <cell r="D4099">
            <v>10000</v>
          </cell>
          <cell r="F4099" t="str">
            <v>failed</v>
          </cell>
          <cell r="P4099" t="str">
            <v>plays</v>
          </cell>
        </row>
        <row r="4100">
          <cell r="D4100">
            <v>75000</v>
          </cell>
          <cell r="F4100" t="str">
            <v>failed</v>
          </cell>
          <cell r="P4100" t="str">
            <v>plays</v>
          </cell>
        </row>
        <row r="4101">
          <cell r="D4101">
            <v>4500</v>
          </cell>
          <cell r="F4101" t="str">
            <v>failed</v>
          </cell>
          <cell r="P4101" t="str">
            <v>plays</v>
          </cell>
        </row>
        <row r="4102">
          <cell r="D4102">
            <v>270</v>
          </cell>
          <cell r="F4102" t="str">
            <v>failed</v>
          </cell>
          <cell r="P4102" t="str">
            <v>plays</v>
          </cell>
        </row>
        <row r="4103">
          <cell r="D4103">
            <v>600</v>
          </cell>
          <cell r="F4103" t="str">
            <v>failed</v>
          </cell>
          <cell r="P4103" t="str">
            <v>plays</v>
          </cell>
        </row>
        <row r="4104">
          <cell r="D4104">
            <v>500</v>
          </cell>
          <cell r="F4104" t="str">
            <v>failed</v>
          </cell>
          <cell r="P4104" t="str">
            <v>plays</v>
          </cell>
        </row>
        <row r="4105">
          <cell r="D4105">
            <v>1000</v>
          </cell>
          <cell r="F4105" t="str">
            <v>failed</v>
          </cell>
          <cell r="P4105" t="str">
            <v>plays</v>
          </cell>
        </row>
        <row r="4106">
          <cell r="D4106">
            <v>3000</v>
          </cell>
          <cell r="F4106" t="str">
            <v>failed</v>
          </cell>
          <cell r="P4106" t="str">
            <v>plays</v>
          </cell>
        </row>
        <row r="4107">
          <cell r="D4107">
            <v>33000</v>
          </cell>
          <cell r="F4107" t="str">
            <v>failed</v>
          </cell>
          <cell r="P4107" t="str">
            <v>plays</v>
          </cell>
        </row>
        <row r="4108">
          <cell r="D4108">
            <v>5000</v>
          </cell>
          <cell r="F4108" t="str">
            <v>failed</v>
          </cell>
          <cell r="P4108" t="str">
            <v>plays</v>
          </cell>
        </row>
        <row r="4109">
          <cell r="D4109">
            <v>2000</v>
          </cell>
          <cell r="F4109" t="str">
            <v>failed</v>
          </cell>
          <cell r="P4109" t="str">
            <v>plays</v>
          </cell>
        </row>
        <row r="4110">
          <cell r="D4110">
            <v>3000</v>
          </cell>
          <cell r="F4110" t="str">
            <v>failed</v>
          </cell>
          <cell r="P4110" t="str">
            <v>plays</v>
          </cell>
        </row>
        <row r="4111">
          <cell r="D4111">
            <v>500</v>
          </cell>
          <cell r="F4111" t="str">
            <v>failed</v>
          </cell>
          <cell r="P4111" t="str">
            <v>plays</v>
          </cell>
        </row>
        <row r="4112">
          <cell r="D4112">
            <v>300</v>
          </cell>
          <cell r="F4112" t="str">
            <v>failed</v>
          </cell>
          <cell r="P4112" t="str">
            <v>plays</v>
          </cell>
        </row>
        <row r="4113">
          <cell r="D4113">
            <v>3000</v>
          </cell>
          <cell r="F4113" t="str">
            <v>failed</v>
          </cell>
          <cell r="P4113" t="str">
            <v>plays</v>
          </cell>
        </row>
        <row r="4114">
          <cell r="D4114">
            <v>2500</v>
          </cell>
          <cell r="F4114" t="str">
            <v>failed</v>
          </cell>
          <cell r="P4114" t="str">
            <v>plays</v>
          </cell>
        </row>
        <row r="4115">
          <cell r="D4115">
            <v>1500</v>
          </cell>
          <cell r="F4115" t="str">
            <v>failed</v>
          </cell>
          <cell r="P4115" t="str">
            <v>plays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Kickstarter_Challeng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 Mitchells" refreshedDate="44645.797145486111" createdVersion="7" refreshedVersion="7" minRefreshableVersion="3" recordCount="4114" xr:uid="{DE59F824-E7BE-994A-A8F7-60A379CD02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Category/Sub Category" numFmtId="0">
      <sharedItems/>
    </cacheField>
    <cacheField name="Percentage Funding 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 Mitchells" refreshedDate="44645.852343981482" createdVersion="7" refreshedVersion="7" minRefreshableVersion="3" recordCount="4114" xr:uid="{91CB5DA2-F459-0946-A765-EBB6A035C2C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Category/Sub Category" numFmtId="0">
      <sharedItems/>
    </cacheField>
    <cacheField name="Percentage Funding 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ney Mathew John" refreshedDate="44607.792278009256" createdVersion="7" refreshedVersion="7" minRefreshableVersion="3" recordCount="13" xr:uid="{06B739B1-5CFD-1F43-8D7F-C4EF5D118AA9}">
  <cacheSource type="worksheet">
    <worksheetSource ref="A1:H1048576" sheet="Outcomes Based on Goals" r:id="rId2"/>
  </cacheSource>
  <cacheFields count="8">
    <cacheField name="Goal" numFmtId="0">
      <sharedItems containsBlank="1"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0">
      <sharedItems containsString="0" containsBlank="1" containsNumber="1" minValue="0" maxValue="0.75806451612903225"/>
    </cacheField>
    <cacheField name="Percentage Failed" numFmtId="0">
      <sharedItems containsString="0" containsBlank="1" containsNumber="1" minValue="0.24193548387096775" maxValue="1"/>
    </cacheField>
    <cacheField name="Percentage Canceled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  <r>
    <x v="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CF9934-F850-E841-8697-5A4434C6B9BE}" name="PivotTable9" cacheId="69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5">
  <location ref="A3:D15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5">
    <format dxfId="10">
      <pivotArea field="0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11">
      <pivotArea field="0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12">
      <pivotArea collapsedLevelsAreSubtotals="1" fieldPosition="0">
        <references count="1">
          <reference field="0" count="0"/>
        </references>
      </pivotArea>
    </format>
    <format dxfId="13">
      <pivotArea grandRow="1" outline="0" collapsedLevelsAreSubtotals="1" fieldPosition="0"/>
    </format>
    <format dxfId="14">
      <pivotArea outline="0" collapsedLevelsAreSubtotals="1" fieldPosition="0"/>
    </format>
  </formats>
  <chartFormats count="3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ED0356-995D-D644-A96D-E4EDCDFD5F3B}" name="PivotTable5" cacheId="6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8F024-C1A9-604C-9B3A-F022E040A6A7}" name="PivotTable2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E4BB62-410D-8746-B0EE-C3C18B00F30B}" name="PivotTable1" cacheId="5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1E2AE-700F-2A40-9CC5-245B35CD8D57}">
  <dimension ref="A3:D15"/>
  <sheetViews>
    <sheetView tabSelected="1" workbookViewId="0">
      <selection activeCell="L15" sqref="L15"/>
    </sheetView>
  </sheetViews>
  <sheetFormatPr baseColWidth="10" defaultColWidth="8.83203125" defaultRowHeight="15" x14ac:dyDescent="0.2"/>
  <cols>
    <col min="1" max="1" width="13.83203125" bestFit="1" customWidth="1"/>
    <col min="2" max="2" width="27.6640625" bestFit="1" customWidth="1"/>
    <col min="3" max="3" width="23.83203125" bestFit="1" customWidth="1"/>
    <col min="4" max="4" width="26.6640625" bestFit="1" customWidth="1"/>
  </cols>
  <sheetData>
    <row r="3" spans="1:4" x14ac:dyDescent="0.2">
      <c r="A3" s="9" t="s">
        <v>8320</v>
      </c>
      <c r="B3" t="s">
        <v>8418</v>
      </c>
      <c r="C3" t="s">
        <v>8417</v>
      </c>
      <c r="D3" t="s">
        <v>8416</v>
      </c>
    </row>
    <row r="4" spans="1:4" x14ac:dyDescent="0.2">
      <c r="A4" s="10" t="s">
        <v>8413</v>
      </c>
      <c r="B4" s="30">
        <v>0.75806451612903225</v>
      </c>
      <c r="C4" s="30">
        <v>0.24193548387096775</v>
      </c>
      <c r="D4" s="30">
        <v>0</v>
      </c>
    </row>
    <row r="5" spans="1:4" x14ac:dyDescent="0.2">
      <c r="A5" s="10" t="s">
        <v>8401</v>
      </c>
      <c r="B5" s="30">
        <v>0.72659176029962547</v>
      </c>
      <c r="C5" s="30">
        <v>0.27340823970037453</v>
      </c>
      <c r="D5" s="30">
        <v>0</v>
      </c>
    </row>
    <row r="6" spans="1:4" x14ac:dyDescent="0.2">
      <c r="A6" s="10" t="s">
        <v>8400</v>
      </c>
      <c r="B6" s="30">
        <v>0.55029585798816572</v>
      </c>
      <c r="C6" s="30">
        <v>0.44970414201183434</v>
      </c>
      <c r="D6" s="30">
        <v>0</v>
      </c>
    </row>
    <row r="7" spans="1:4" x14ac:dyDescent="0.2">
      <c r="A7" s="10" t="s">
        <v>8399</v>
      </c>
      <c r="B7" s="30">
        <v>0.54166666666666663</v>
      </c>
      <c r="C7" s="30">
        <v>0.45833333333333331</v>
      </c>
      <c r="D7" s="30">
        <v>0</v>
      </c>
    </row>
    <row r="8" spans="1:4" x14ac:dyDescent="0.2">
      <c r="A8" s="10" t="s">
        <v>8398</v>
      </c>
      <c r="B8" s="30">
        <v>0.5</v>
      </c>
      <c r="C8" s="30">
        <v>0.5</v>
      </c>
      <c r="D8" s="30">
        <v>0</v>
      </c>
    </row>
    <row r="9" spans="1:4" x14ac:dyDescent="0.2">
      <c r="A9" s="10" t="s">
        <v>8397</v>
      </c>
      <c r="B9" s="30">
        <v>0.45</v>
      </c>
      <c r="C9" s="30">
        <v>0.55000000000000004</v>
      </c>
      <c r="D9" s="30">
        <v>0</v>
      </c>
    </row>
    <row r="10" spans="1:4" x14ac:dyDescent="0.2">
      <c r="A10" s="10" t="s">
        <v>8396</v>
      </c>
      <c r="B10" s="30">
        <v>0.2</v>
      </c>
      <c r="C10" s="30">
        <v>0.8</v>
      </c>
      <c r="D10" s="30">
        <v>0</v>
      </c>
    </row>
    <row r="11" spans="1:4" x14ac:dyDescent="0.2">
      <c r="A11" s="10" t="s">
        <v>8408</v>
      </c>
      <c r="B11" s="30">
        <v>0.27272727272727271</v>
      </c>
      <c r="C11" s="30">
        <v>0.72727272727272729</v>
      </c>
      <c r="D11" s="30">
        <v>0</v>
      </c>
    </row>
    <row r="12" spans="1:4" x14ac:dyDescent="0.2">
      <c r="A12" s="10" t="s">
        <v>8409</v>
      </c>
      <c r="B12" s="30">
        <v>0.66666666666666663</v>
      </c>
      <c r="C12" s="30">
        <v>0.33333333333333331</v>
      </c>
      <c r="D12" s="30">
        <v>0</v>
      </c>
    </row>
    <row r="13" spans="1:4" x14ac:dyDescent="0.2">
      <c r="A13" s="10" t="s">
        <v>8410</v>
      </c>
      <c r="B13" s="30">
        <v>0.66666666666666663</v>
      </c>
      <c r="C13" s="30">
        <v>0.33333333333333331</v>
      </c>
      <c r="D13" s="30">
        <v>0</v>
      </c>
    </row>
    <row r="14" spans="1:4" x14ac:dyDescent="0.2">
      <c r="A14" s="10" t="s">
        <v>8411</v>
      </c>
      <c r="B14" s="30">
        <v>0</v>
      </c>
      <c r="C14" s="30">
        <v>1</v>
      </c>
      <c r="D14" s="30">
        <v>0</v>
      </c>
    </row>
    <row r="15" spans="1:4" x14ac:dyDescent="0.2">
      <c r="A15" s="10" t="s">
        <v>8412</v>
      </c>
      <c r="B15" s="30">
        <v>0.125</v>
      </c>
      <c r="C15" s="30">
        <v>0.875</v>
      </c>
      <c r="D15" s="30">
        <v>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D8FB6-DBCE-804E-9A99-1BDB78848744}">
  <dimension ref="A1:H13"/>
  <sheetViews>
    <sheetView workbookViewId="0">
      <selection activeCell="E7" sqref="E7"/>
    </sheetView>
  </sheetViews>
  <sheetFormatPr baseColWidth="10" defaultColWidth="8.83203125" defaultRowHeight="15" x14ac:dyDescent="0.2"/>
  <cols>
    <col min="1" max="1" width="13.83203125" bestFit="1" customWidth="1"/>
    <col min="2" max="2" width="27.6640625" bestFit="1" customWidth="1"/>
    <col min="3" max="3" width="23.83203125" bestFit="1" customWidth="1"/>
    <col min="4" max="4" width="26.6640625" bestFit="1" customWidth="1"/>
    <col min="5" max="5" width="13.1640625" bestFit="1" customWidth="1"/>
    <col min="6" max="6" width="20.83203125" bestFit="1" customWidth="1"/>
    <col min="7" max="7" width="17" style="30" bestFit="1" customWidth="1"/>
    <col min="8" max="8" width="19.83203125" bestFit="1" customWidth="1"/>
  </cols>
  <sheetData>
    <row r="1" spans="1:8" x14ac:dyDescent="0.2">
      <c r="A1" t="s">
        <v>8407</v>
      </c>
      <c r="B1" t="s">
        <v>8406</v>
      </c>
      <c r="C1" t="s">
        <v>8405</v>
      </c>
      <c r="D1" t="s">
        <v>8415</v>
      </c>
      <c r="E1" t="s">
        <v>8404</v>
      </c>
      <c r="F1" t="s">
        <v>8414</v>
      </c>
      <c r="G1" s="30" t="s">
        <v>8403</v>
      </c>
      <c r="H1" t="s">
        <v>8402</v>
      </c>
    </row>
    <row r="2" spans="1:8" x14ac:dyDescent="0.2">
      <c r="A2" t="s">
        <v>8413</v>
      </c>
      <c r="B2">
        <f>COUNTIFS([1]Kickstarter!F:F,"successful",[1]Kickstarter!P:P,"plays",[1]Kickstarter!D:D,"&lt;=999")</f>
        <v>141</v>
      </c>
      <c r="C2">
        <f>COUNTIFS([1]Kickstarter!F:F,"failed",[1]Kickstarter!P:P,"plays",[1]Kickstarter!D:D,"&lt;=999")</f>
        <v>45</v>
      </c>
      <c r="D2">
        <f>COUNTIFS([1]Kickstarter!F:F,"canceled",[1]Kickstarter!P:P,"plays",[1]Kickstarter!D:D,"&lt;=999")</f>
        <v>0</v>
      </c>
      <c r="E2">
        <f>SUM(B2:D2)</f>
        <v>186</v>
      </c>
      <c r="F2" s="30">
        <f>B2/E2</f>
        <v>0.75806451612903225</v>
      </c>
      <c r="G2" s="30">
        <f>C2/E2</f>
        <v>0.24193548387096775</v>
      </c>
      <c r="H2" s="30">
        <f>D2/E2</f>
        <v>0</v>
      </c>
    </row>
    <row r="3" spans="1:8" x14ac:dyDescent="0.2">
      <c r="A3" t="s">
        <v>8401</v>
      </c>
      <c r="B3">
        <f>COUNTIFS([1]Kickstarter!F:F,"successful",[1]Kickstarter!P:P,"plays",[1]Kickstarter!D:D,"&gt;=1000",[1]Kickstarter!D:D,"&lt;=4999")</f>
        <v>388</v>
      </c>
      <c r="C3">
        <f>COUNTIFS([1]Kickstarter!F:F,"failed",[1]Kickstarter!P:P,"plays",[1]Kickstarter!D:D,"&gt;=1000",[1]Kickstarter!D:D,"&lt;=4999")</f>
        <v>146</v>
      </c>
      <c r="D3">
        <f>COUNTIFS([1]Kickstarter!F:F,"canceled",[1]Kickstarter!P:P,"plays",[1]Kickstarter!D:D,"&gt;=1000",[1]Kickstarter!D:D,"&lt;=4999")</f>
        <v>0</v>
      </c>
      <c r="E3">
        <f>SUM(B3:D3)</f>
        <v>534</v>
      </c>
      <c r="F3" s="30">
        <f>B3/E3</f>
        <v>0.72659176029962547</v>
      </c>
      <c r="G3" s="30">
        <f>C3/E3</f>
        <v>0.27340823970037453</v>
      </c>
      <c r="H3" s="30">
        <f>D3/E3</f>
        <v>0</v>
      </c>
    </row>
    <row r="4" spans="1:8" x14ac:dyDescent="0.2">
      <c r="A4" t="s">
        <v>8400</v>
      </c>
      <c r="B4">
        <f>COUNTIFS([1]Kickstarter!F:F,"successful",[1]Kickstarter!P:P,"plays",[1]Kickstarter!D:D,"&gt;=5000",[1]Kickstarter!D:D,"&lt;=9999")</f>
        <v>93</v>
      </c>
      <c r="C4">
        <f>COUNTIFS([1]Kickstarter!F:F,"failed",[1]Kickstarter!P:P,"plays",[1]Kickstarter!D:D,"&gt;=5000",[1]Kickstarter!D:D,"&lt;=9999")</f>
        <v>76</v>
      </c>
      <c r="D4">
        <f>COUNTIFS([1]Kickstarter!F:F,"canceled",[1]Kickstarter!P:P,"plays",[1]Kickstarter!D:D,"&gt;=5000",[1]Kickstarter!D:D,"&lt;=9999")</f>
        <v>0</v>
      </c>
      <c r="E4">
        <f>SUM(B4:D4)</f>
        <v>169</v>
      </c>
      <c r="F4" s="30">
        <f>B4/E4</f>
        <v>0.55029585798816572</v>
      </c>
      <c r="G4" s="30">
        <f>C4/E4</f>
        <v>0.44970414201183434</v>
      </c>
      <c r="H4" s="30">
        <f>D4/E4</f>
        <v>0</v>
      </c>
    </row>
    <row r="5" spans="1:8" x14ac:dyDescent="0.2">
      <c r="A5" t="s">
        <v>8399</v>
      </c>
      <c r="B5">
        <f>COUNTIFS([1]Kickstarter!F:F,"successful",[1]Kickstarter!P:P,"plays",[1]Kickstarter!D:D,"&gt;=10000",[1]Kickstarter!D:D,"&lt;=14999")</f>
        <v>39</v>
      </c>
      <c r="C5">
        <f>COUNTIFS([1]Kickstarter!F:F,"failed",[1]Kickstarter!P:P,"plays",[1]Kickstarter!D:D,"&gt;=10000",[1]Kickstarter!D:D,"&lt;=14999")</f>
        <v>33</v>
      </c>
      <c r="D5">
        <f>COUNTIFS([1]Kickstarter!F:F,"canceled",[1]Kickstarter!P:P,"plays",[1]Kickstarter!D:D,"&gt;=10000",[1]Kickstarter!D:D,"&lt;=14999")</f>
        <v>0</v>
      </c>
      <c r="E5">
        <f>SUM(B5:D5)</f>
        <v>72</v>
      </c>
      <c r="F5" s="30">
        <f>B5/E5</f>
        <v>0.54166666666666663</v>
      </c>
      <c r="G5" s="30">
        <f>C5/E5</f>
        <v>0.45833333333333331</v>
      </c>
      <c r="H5" s="30">
        <f>D5/E5</f>
        <v>0</v>
      </c>
    </row>
    <row r="6" spans="1:8" x14ac:dyDescent="0.2">
      <c r="A6" t="s">
        <v>8398</v>
      </c>
      <c r="B6">
        <f>COUNTIFS([1]Kickstarter!F:F,"successful",[1]Kickstarter!P:P,"plays",[1]Kickstarter!D:D,"&gt;=15000",[1]Kickstarter!D:D,"&lt;=19999")</f>
        <v>12</v>
      </c>
      <c r="C6">
        <f>COUNTIFS([1]Kickstarter!F:F,"failed",[1]Kickstarter!P:P,"plays",[1]Kickstarter!D:D,"&gt;=15000",[1]Kickstarter!D:D,"&lt;=19999")</f>
        <v>12</v>
      </c>
      <c r="D6">
        <f>COUNTIFS([1]Kickstarter!F:F,"canceled",[1]Kickstarter!P:P,"plays",[1]Kickstarter!D:D,"&gt;=15000",[1]Kickstarter!D:D,"&lt;=19999")</f>
        <v>0</v>
      </c>
      <c r="E6">
        <f>SUM(B6:D6)</f>
        <v>24</v>
      </c>
      <c r="F6" s="30">
        <f>B6/E6</f>
        <v>0.5</v>
      </c>
      <c r="G6" s="30">
        <f>C6/E6</f>
        <v>0.5</v>
      </c>
      <c r="H6" s="30">
        <f>D6/E6</f>
        <v>0</v>
      </c>
    </row>
    <row r="7" spans="1:8" x14ac:dyDescent="0.2">
      <c r="A7" t="s">
        <v>8397</v>
      </c>
      <c r="B7">
        <f>COUNTIFS([1]Kickstarter!F:F,"successful",[1]Kickstarter!P:P,"plays",[1]Kickstarter!D:D,"&gt;=20000",[1]Kickstarter!D:D,"&lt;=24999")</f>
        <v>9</v>
      </c>
      <c r="C7">
        <f>COUNTIFS([1]Kickstarter!F:F,"failed",[1]Kickstarter!P:P,"plays",[1]Kickstarter!D:D,"&gt;=20000",[1]Kickstarter!D:D,"&lt;=24999")</f>
        <v>11</v>
      </c>
      <c r="D7">
        <f>COUNTIFS([1]Kickstarter!F:F,"canceled",[1]Kickstarter!P:P,"plays",[1]Kickstarter!D:D,"&gt;=20000",[1]Kickstarter!D:D,"&lt;=24999")</f>
        <v>0</v>
      </c>
      <c r="E7">
        <f>SUM(B7:D7)</f>
        <v>20</v>
      </c>
      <c r="F7" s="30">
        <f>B7/E7</f>
        <v>0.45</v>
      </c>
      <c r="G7" s="30">
        <f>C7/E7</f>
        <v>0.55000000000000004</v>
      </c>
      <c r="H7" s="30">
        <f>D7/E7</f>
        <v>0</v>
      </c>
    </row>
    <row r="8" spans="1:8" x14ac:dyDescent="0.2">
      <c r="A8" t="s">
        <v>8396</v>
      </c>
      <c r="B8">
        <f>COUNTIFS([1]Kickstarter!F:F,"successful",[1]Kickstarter!P:P,"plays",[1]Kickstarter!D:D,"&gt;=25000",[1]Kickstarter!D:D,"&lt;=29999")</f>
        <v>1</v>
      </c>
      <c r="C8">
        <f>COUNTIFS([1]Kickstarter!F:F,"failed",[1]Kickstarter!P:P,"plays",[1]Kickstarter!D:D,"&gt;=25000",[1]Kickstarter!D:D,"&lt;=29999")</f>
        <v>4</v>
      </c>
      <c r="D8">
        <f>COUNTIFS([1]Kickstarter!F:F,"canceled",[1]Kickstarter!P:P,"plays",[1]Kickstarter!D:D,"&gt;=25000",[1]Kickstarter!D:D,"&lt;=29999")</f>
        <v>0</v>
      </c>
      <c r="E8">
        <f>SUM(B8:D8)</f>
        <v>5</v>
      </c>
      <c r="F8" s="30">
        <f>B8/E8</f>
        <v>0.2</v>
      </c>
      <c r="G8" s="30">
        <f>C8/E8</f>
        <v>0.8</v>
      </c>
      <c r="H8" s="30">
        <f>D8/E8</f>
        <v>0</v>
      </c>
    </row>
    <row r="9" spans="1:8" x14ac:dyDescent="0.2">
      <c r="A9" t="s">
        <v>8408</v>
      </c>
      <c r="B9">
        <f>COUNTIFS([1]Kickstarter!F:F,"successful",[1]Kickstarter!P:P,"plays",[1]Kickstarter!D:D,"&gt;=30000",[1]Kickstarter!D:D,"&lt;=34999")</f>
        <v>3</v>
      </c>
      <c r="C9">
        <f>COUNTIFS([1]Kickstarter!F:F,"failed",[1]Kickstarter!P:P,"plays",[1]Kickstarter!D:D,"&gt;=30000",[1]Kickstarter!D:D,"&lt;=34999")</f>
        <v>8</v>
      </c>
      <c r="D9">
        <f>COUNTIFS([1]Kickstarter!F:F,"canceled",[1]Kickstarter!P:P,"plays",[1]Kickstarter!D:D,"&gt;=30000",[1]Kickstarter!D:D,"&lt;=34999")</f>
        <v>0</v>
      </c>
      <c r="E9">
        <f>SUM(B9:D9)</f>
        <v>11</v>
      </c>
      <c r="F9" s="30">
        <f>B9/E9</f>
        <v>0.27272727272727271</v>
      </c>
      <c r="G9" s="30">
        <f>C9/E9</f>
        <v>0.72727272727272729</v>
      </c>
      <c r="H9" s="30">
        <f>D9/E9</f>
        <v>0</v>
      </c>
    </row>
    <row r="10" spans="1:8" x14ac:dyDescent="0.2">
      <c r="A10" t="s">
        <v>8409</v>
      </c>
      <c r="B10">
        <f>COUNTIFS([1]Kickstarter!F:F,"successful",[1]Kickstarter!P:P,"plays",[1]Kickstarter!D:D,"&gt;=35000",[1]Kickstarter!D:D,"&lt;=39999")</f>
        <v>4</v>
      </c>
      <c r="C10">
        <f>COUNTIFS([1]Kickstarter!F:F,"failed",[1]Kickstarter!P:P,"plays",[1]Kickstarter!D:D,"&gt;=35000",[1]Kickstarter!D:D,"&lt;=39999")</f>
        <v>2</v>
      </c>
      <c r="D10">
        <f>COUNTIFS([1]Kickstarter!F:F,"canceled",[1]Kickstarter!P:P,"plays",[1]Kickstarter!D:D,"&gt;=35000",[1]Kickstarter!D:D,"&lt;=39999")</f>
        <v>0</v>
      </c>
      <c r="E10">
        <f>SUM(B10:D10)</f>
        <v>6</v>
      </c>
      <c r="F10" s="30">
        <f>B10/E10</f>
        <v>0.66666666666666663</v>
      </c>
      <c r="G10" s="30">
        <f>C10/E10</f>
        <v>0.33333333333333331</v>
      </c>
      <c r="H10" s="30">
        <f>D10/E10</f>
        <v>0</v>
      </c>
    </row>
    <row r="11" spans="1:8" x14ac:dyDescent="0.2">
      <c r="A11" t="s">
        <v>8410</v>
      </c>
      <c r="B11">
        <f>COUNTIFS([1]Kickstarter!F:F,"successful",[1]Kickstarter!P:P,"plays",[1]Kickstarter!D:D,"&gt;=40000",[1]Kickstarter!D:D,"&lt;=44999")</f>
        <v>2</v>
      </c>
      <c r="C11">
        <f>COUNTIFS([1]Kickstarter!F:F,"failed",[1]Kickstarter!P:P,"plays",[1]Kickstarter!D:D,"&gt;=40000",[1]Kickstarter!D:D,"&lt;=44999")</f>
        <v>1</v>
      </c>
      <c r="D11">
        <f>COUNTIFS([1]Kickstarter!F:F,"canceled",[1]Kickstarter!P:P,"plays",[1]Kickstarter!D:D,"&gt;=40000",[1]Kickstarter!D:D,"&lt;=44999")</f>
        <v>0</v>
      </c>
      <c r="E11">
        <f>SUM(B11:D11)</f>
        <v>3</v>
      </c>
      <c r="F11" s="30">
        <f>B11/E11</f>
        <v>0.66666666666666663</v>
      </c>
      <c r="G11" s="30">
        <f>C11/E11</f>
        <v>0.33333333333333331</v>
      </c>
      <c r="H11" s="30">
        <f>D11/E11</f>
        <v>0</v>
      </c>
    </row>
    <row r="12" spans="1:8" x14ac:dyDescent="0.2">
      <c r="A12" t="s">
        <v>8411</v>
      </c>
      <c r="B12">
        <f>COUNTIFS([1]Kickstarter!F:F,"successful",[1]Kickstarter!P:P,"plays",[1]Kickstarter!D:D,"&gt;=45000",[1]Kickstarter!D:D,"&lt;=49999")</f>
        <v>0</v>
      </c>
      <c r="C12">
        <f>COUNTIFS([1]Kickstarter!F:F,"failed",[1]Kickstarter!P:P,"plays",[1]Kickstarter!D:D,"&gt;=45000",[1]Kickstarter!D:D,"&lt;=49999")</f>
        <v>1</v>
      </c>
      <c r="D12">
        <f>COUNTIFS([1]Kickstarter!F:F,"canceled",[1]Kickstarter!P:P,"plays",[1]Kickstarter!D:D,"&gt;=45000",[1]Kickstarter!D:D,"&lt;=49999")</f>
        <v>0</v>
      </c>
      <c r="E12">
        <f>SUM(B12:D12)</f>
        <v>1</v>
      </c>
      <c r="F12" s="30">
        <f>B12/E12</f>
        <v>0</v>
      </c>
      <c r="G12" s="30">
        <f>C12/E12</f>
        <v>1</v>
      </c>
      <c r="H12" s="30">
        <f>D12/E12</f>
        <v>0</v>
      </c>
    </row>
    <row r="13" spans="1:8" x14ac:dyDescent="0.2">
      <c r="A13" t="s">
        <v>8412</v>
      </c>
      <c r="B13">
        <f>COUNTIFS([1]Kickstarter!F:F,"successful",[1]Kickstarter!P:P,"plays",[1]Kickstarter!D:D,"&gt;=50000")</f>
        <v>2</v>
      </c>
      <c r="C13">
        <f>COUNTIFS([1]Kickstarter!F:F,"failed",[1]Kickstarter!P:P,"plays",[1]Kickstarter!D:D,"&gt;=50000")</f>
        <v>14</v>
      </c>
      <c r="D13">
        <f>COUNTIFS([1]Kickstarter!F:F,"canceled",[1]Kickstarter!P:P,"plays",[1]Kickstarter!D:D,"&gt;=50000")</f>
        <v>0</v>
      </c>
      <c r="E13">
        <f>SUM(B13:D13)</f>
        <v>16</v>
      </c>
      <c r="F13" s="30">
        <f>B13/E13</f>
        <v>0.125</v>
      </c>
      <c r="G13" s="30">
        <f>C13/E13</f>
        <v>0.875</v>
      </c>
      <c r="H13" s="30">
        <f>D13/E13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20" zoomScaleNormal="120" workbookViewId="0">
      <selection activeCell="G522" sqref="G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8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" bestFit="1" customWidth="1"/>
    <col min="16" max="16" width="15.33203125" bestFit="1" customWidth="1"/>
    <col min="17" max="17" width="41.1640625" customWidth="1"/>
    <col min="18" max="18" width="32" customWidth="1"/>
    <col min="19" max="19" width="39.83203125" style="13" bestFit="1" customWidth="1"/>
    <col min="20" max="20" width="49.5" style="1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8307</v>
      </c>
      <c r="O1" s="1" t="s">
        <v>8305</v>
      </c>
      <c r="P1" s="1" t="s">
        <v>8306</v>
      </c>
      <c r="Q1" s="1" t="s">
        <v>8364</v>
      </c>
      <c r="R1" s="1" t="s">
        <v>8308</v>
      </c>
      <c r="S1" s="12" t="s">
        <v>8365</v>
      </c>
      <c r="T1" s="15" t="s">
        <v>8366</v>
      </c>
      <c r="U1" s="29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8309</v>
      </c>
      <c r="R2" t="s">
        <v>8323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8309</v>
      </c>
      <c r="R3" t="s">
        <v>8323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8309</v>
      </c>
      <c r="R4" t="s">
        <v>8323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8309</v>
      </c>
      <c r="R5" t="s">
        <v>8323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8309</v>
      </c>
      <c r="R6" t="s">
        <v>8323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8309</v>
      </c>
      <c r="R7" t="s">
        <v>8323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8309</v>
      </c>
      <c r="R8" t="s">
        <v>8323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8309</v>
      </c>
      <c r="R9" t="s">
        <v>8323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8323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8309</v>
      </c>
      <c r="R11" t="s">
        <v>8323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8309</v>
      </c>
      <c r="R12" t="s">
        <v>8323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8309</v>
      </c>
      <c r="R13" t="s">
        <v>8323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8309</v>
      </c>
      <c r="R14" t="s">
        <v>8323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8309</v>
      </c>
      <c r="R15" t="s">
        <v>8323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8309</v>
      </c>
      <c r="R16" t="s">
        <v>8323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8309</v>
      </c>
      <c r="R17" t="s">
        <v>8323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8309</v>
      </c>
      <c r="R18" t="s">
        <v>8323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8309</v>
      </c>
      <c r="R19" t="s">
        <v>8323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8309</v>
      </c>
      <c r="R20" t="s">
        <v>8323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8309</v>
      </c>
      <c r="R21" t="s">
        <v>8323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8309</v>
      </c>
      <c r="R22" t="s">
        <v>8323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8309</v>
      </c>
      <c r="R23" t="s">
        <v>8323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8309</v>
      </c>
      <c r="R24" t="s">
        <v>8323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8309</v>
      </c>
      <c r="R25" t="s">
        <v>8323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8323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8309</v>
      </c>
      <c r="R27" t="s">
        <v>8323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8309</v>
      </c>
      <c r="R28" t="s">
        <v>8323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8309</v>
      </c>
      <c r="R29" t="s">
        <v>8323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8309</v>
      </c>
      <c r="R30" t="s">
        <v>8323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8309</v>
      </c>
      <c r="R31" t="s">
        <v>8323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8309</v>
      </c>
      <c r="R32" t="s">
        <v>8323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8309</v>
      </c>
      <c r="R33" t="s">
        <v>8323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8309</v>
      </c>
      <c r="R34" t="s">
        <v>8323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8309</v>
      </c>
      <c r="R35" t="s">
        <v>8323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8309</v>
      </c>
      <c r="R36" t="s">
        <v>8323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8309</v>
      </c>
      <c r="R37" t="s">
        <v>8323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8309</v>
      </c>
      <c r="R38" t="s">
        <v>8323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8309</v>
      </c>
      <c r="R39" t="s">
        <v>8323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8309</v>
      </c>
      <c r="R40" t="s">
        <v>8323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8309</v>
      </c>
      <c r="R41" t="s">
        <v>8323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8309</v>
      </c>
      <c r="R42" t="s">
        <v>8323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8309</v>
      </c>
      <c r="R43" t="s">
        <v>8323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8309</v>
      </c>
      <c r="R44" t="s">
        <v>8323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8309</v>
      </c>
      <c r="R45" t="s">
        <v>8323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8323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8309</v>
      </c>
      <c r="R47" t="s">
        <v>8323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8309</v>
      </c>
      <c r="R48" t="s">
        <v>8323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8309</v>
      </c>
      <c r="R49" t="s">
        <v>8323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8309</v>
      </c>
      <c r="R50" t="s">
        <v>8323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8309</v>
      </c>
      <c r="R51" t="s">
        <v>8323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8309</v>
      </c>
      <c r="R52" t="s">
        <v>8323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8309</v>
      </c>
      <c r="R53" t="s">
        <v>8323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8309</v>
      </c>
      <c r="R54" t="s">
        <v>8323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8309</v>
      </c>
      <c r="R55" t="s">
        <v>8323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8309</v>
      </c>
      <c r="R56" t="s">
        <v>8323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8323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8309</v>
      </c>
      <c r="R58" t="s">
        <v>8323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8309</v>
      </c>
      <c r="R59" t="s">
        <v>8323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8309</v>
      </c>
      <c r="R60" t="s">
        <v>8323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8323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8309</v>
      </c>
      <c r="R62" t="s">
        <v>8324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8309</v>
      </c>
      <c r="R63" t="s">
        <v>8324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8309</v>
      </c>
      <c r="R64" t="s">
        <v>8324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8309</v>
      </c>
      <c r="R65" t="s">
        <v>8324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8309</v>
      </c>
      <c r="R66" t="s">
        <v>8324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8309</v>
      </c>
      <c r="R67" t="s">
        <v>8324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8309</v>
      </c>
      <c r="R68" t="s">
        <v>8324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8309</v>
      </c>
      <c r="R69" t="s">
        <v>8324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8309</v>
      </c>
      <c r="R70" t="s">
        <v>8324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8309</v>
      </c>
      <c r="R71" t="s">
        <v>8324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8309</v>
      </c>
      <c r="R72" t="s">
        <v>8324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8309</v>
      </c>
      <c r="R73" t="s">
        <v>8324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8309</v>
      </c>
      <c r="R74" t="s">
        <v>8324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8309</v>
      </c>
      <c r="R75" t="s">
        <v>8324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8309</v>
      </c>
      <c r="R76" t="s">
        <v>8324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8309</v>
      </c>
      <c r="R77" t="s">
        <v>8324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8309</v>
      </c>
      <c r="R78" t="s">
        <v>8324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8309</v>
      </c>
      <c r="R79" t="s">
        <v>8324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8309</v>
      </c>
      <c r="R80" t="s">
        <v>8324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8309</v>
      </c>
      <c r="R81" t="s">
        <v>8324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8309</v>
      </c>
      <c r="R82" t="s">
        <v>8324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8309</v>
      </c>
      <c r="R83" t="s">
        <v>8324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8309</v>
      </c>
      <c r="R84" t="s">
        <v>8324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8309</v>
      </c>
      <c r="R85" t="s">
        <v>8324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8309</v>
      </c>
      <c r="R86" t="s">
        <v>8324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8309</v>
      </c>
      <c r="R87" t="s">
        <v>8324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8309</v>
      </c>
      <c r="R88" t="s">
        <v>8324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8309</v>
      </c>
      <c r="R89" t="s">
        <v>8324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8309</v>
      </c>
      <c r="R90" t="s">
        <v>8324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8309</v>
      </c>
      <c r="R91" t="s">
        <v>8324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8309</v>
      </c>
      <c r="R92" t="s">
        <v>8324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8309</v>
      </c>
      <c r="R93" t="s">
        <v>8324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8309</v>
      </c>
      <c r="R94" t="s">
        <v>8324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8309</v>
      </c>
      <c r="R95" t="s">
        <v>8324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8309</v>
      </c>
      <c r="R96" t="s">
        <v>8324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8309</v>
      </c>
      <c r="R97" t="s">
        <v>8324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8309</v>
      </c>
      <c r="R98" t="s">
        <v>8324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8309</v>
      </c>
      <c r="R99" t="s">
        <v>8324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8309</v>
      </c>
      <c r="R100" t="s">
        <v>8324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8309</v>
      </c>
      <c r="R101" t="s">
        <v>8324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8309</v>
      </c>
      <c r="R102" t="s">
        <v>8324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8309</v>
      </c>
      <c r="R103" t="s">
        <v>8324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8309</v>
      </c>
      <c r="R104" t="s">
        <v>8324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8309</v>
      </c>
      <c r="R105" t="s">
        <v>8324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8309</v>
      </c>
      <c r="R106" t="s">
        <v>8324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8309</v>
      </c>
      <c r="R107" t="s">
        <v>8324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8309</v>
      </c>
      <c r="R108" t="s">
        <v>8324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8309</v>
      </c>
      <c r="R109" t="s">
        <v>8324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8309</v>
      </c>
      <c r="R110" t="s">
        <v>8324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8309</v>
      </c>
      <c r="R111" t="s">
        <v>8324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8309</v>
      </c>
      <c r="R112" t="s">
        <v>8324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8309</v>
      </c>
      <c r="R113" t="s">
        <v>8324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8309</v>
      </c>
      <c r="R114" t="s">
        <v>8324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8309</v>
      </c>
      <c r="R115" t="s">
        <v>8324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8309</v>
      </c>
      <c r="R116" t="s">
        <v>8324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8309</v>
      </c>
      <c r="R117" t="s">
        <v>8324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8309</v>
      </c>
      <c r="R118" t="s">
        <v>8324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8309</v>
      </c>
      <c r="R119" t="s">
        <v>8324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8309</v>
      </c>
      <c r="R120" t="s">
        <v>8324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8309</v>
      </c>
      <c r="R121" t="s">
        <v>8324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8309</v>
      </c>
      <c r="R122" t="s">
        <v>8310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8309</v>
      </c>
      <c r="R123" t="s">
        <v>8310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8309</v>
      </c>
      <c r="R124" t="s">
        <v>8310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8309</v>
      </c>
      <c r="R125" t="s">
        <v>8310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8309</v>
      </c>
      <c r="R126" t="s">
        <v>8310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8309</v>
      </c>
      <c r="R127" t="s">
        <v>8310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8309</v>
      </c>
      <c r="R128" t="s">
        <v>8310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8309</v>
      </c>
      <c r="R129" t="s">
        <v>8310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8309</v>
      </c>
      <c r="R130" t="s">
        <v>8310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8309</v>
      </c>
      <c r="R131" t="s">
        <v>8310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8309</v>
      </c>
      <c r="R132" t="s">
        <v>8310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8309</v>
      </c>
      <c r="R133" t="s">
        <v>8310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8309</v>
      </c>
      <c r="R134" t="s">
        <v>8310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8309</v>
      </c>
      <c r="R135" t="s">
        <v>8310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8309</v>
      </c>
      <c r="R136" t="s">
        <v>8310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8309</v>
      </c>
      <c r="R137" t="s">
        <v>8310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8309</v>
      </c>
      <c r="R138" t="s">
        <v>8310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8309</v>
      </c>
      <c r="R139" t="s">
        <v>8310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8309</v>
      </c>
      <c r="R140" t="s">
        <v>8310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8309</v>
      </c>
      <c r="R141" t="s">
        <v>8310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8309</v>
      </c>
      <c r="R142" t="s">
        <v>8310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8309</v>
      </c>
      <c r="R143" t="s">
        <v>8310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8309</v>
      </c>
      <c r="R144" t="s">
        <v>8310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8309</v>
      </c>
      <c r="R145" t="s">
        <v>8310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8309</v>
      </c>
      <c r="R146" t="s">
        <v>8310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8309</v>
      </c>
      <c r="R147" t="s">
        <v>8310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8309</v>
      </c>
      <c r="R148" t="s">
        <v>8310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8309</v>
      </c>
      <c r="R149" t="s">
        <v>8310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8309</v>
      </c>
      <c r="R150" t="s">
        <v>8310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8309</v>
      </c>
      <c r="R151" t="s">
        <v>8310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8309</v>
      </c>
      <c r="R152" t="s">
        <v>8310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8309</v>
      </c>
      <c r="R153" t="s">
        <v>8310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8309</v>
      </c>
      <c r="R154" t="s">
        <v>8310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8309</v>
      </c>
      <c r="R155" t="s">
        <v>8310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8309</v>
      </c>
      <c r="R156" t="s">
        <v>8310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8309</v>
      </c>
      <c r="R157" t="s">
        <v>8310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8309</v>
      </c>
      <c r="R158" t="s">
        <v>8310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8309</v>
      </c>
      <c r="R159" t="s">
        <v>8310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8309</v>
      </c>
      <c r="R160" t="s">
        <v>8310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8309</v>
      </c>
      <c r="R161" t="s">
        <v>8310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8309</v>
      </c>
      <c r="R162" t="s">
        <v>8311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8309</v>
      </c>
      <c r="R163" t="s">
        <v>8311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8309</v>
      </c>
      <c r="R164" t="s">
        <v>8311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8309</v>
      </c>
      <c r="R165" t="s">
        <v>8311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8309</v>
      </c>
      <c r="R166" t="s">
        <v>8311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8309</v>
      </c>
      <c r="R167" t="s">
        <v>8311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8309</v>
      </c>
      <c r="R168" t="s">
        <v>8311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8309</v>
      </c>
      <c r="R169" t="s">
        <v>8311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8309</v>
      </c>
      <c r="R170" t="s">
        <v>8311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8309</v>
      </c>
      <c r="R171" t="s">
        <v>8311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8309</v>
      </c>
      <c r="R172" t="s">
        <v>8311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8309</v>
      </c>
      <c r="R173" t="s">
        <v>8311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8309</v>
      </c>
      <c r="R174" t="s">
        <v>8311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8309</v>
      </c>
      <c r="R175" t="s">
        <v>8311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8309</v>
      </c>
      <c r="R176" t="s">
        <v>8311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8309</v>
      </c>
      <c r="R177" t="s">
        <v>8311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8309</v>
      </c>
      <c r="R178" t="s">
        <v>8311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8309</v>
      </c>
      <c r="R179" t="s">
        <v>8311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8309</v>
      </c>
      <c r="R180" t="s">
        <v>8311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8309</v>
      </c>
      <c r="R181" t="s">
        <v>8311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8309</v>
      </c>
      <c r="R182" t="s">
        <v>8311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8309</v>
      </c>
      <c r="R183" t="s">
        <v>8311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8309</v>
      </c>
      <c r="R184" t="s">
        <v>8311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8309</v>
      </c>
      <c r="R185" t="s">
        <v>8311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8309</v>
      </c>
      <c r="R186" t="s">
        <v>8311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8309</v>
      </c>
      <c r="R187" t="s">
        <v>8311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8309</v>
      </c>
      <c r="R188" t="s">
        <v>8311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8309</v>
      </c>
      <c r="R189" t="s">
        <v>8311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8309</v>
      </c>
      <c r="R190" t="s">
        <v>8311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8309</v>
      </c>
      <c r="R191" t="s">
        <v>8311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8309</v>
      </c>
      <c r="R192" t="s">
        <v>8311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8309</v>
      </c>
      <c r="R193" t="s">
        <v>8311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8309</v>
      </c>
      <c r="R194" t="s">
        <v>8311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8309</v>
      </c>
      <c r="R195" t="s">
        <v>8311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8309</v>
      </c>
      <c r="R196" t="s">
        <v>8311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8309</v>
      </c>
      <c r="R197" t="s">
        <v>8311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8309</v>
      </c>
      <c r="R198" t="s">
        <v>8311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8309</v>
      </c>
      <c r="R199" t="s">
        <v>8311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8309</v>
      </c>
      <c r="R200" t="s">
        <v>8311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8309</v>
      </c>
      <c r="R201" t="s">
        <v>8311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8309</v>
      </c>
      <c r="R202" t="s">
        <v>8311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8309</v>
      </c>
      <c r="R203" t="s">
        <v>8311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8309</v>
      </c>
      <c r="R204" t="s">
        <v>8311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8309</v>
      </c>
      <c r="R205" t="s">
        <v>8311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8309</v>
      </c>
      <c r="R206" t="s">
        <v>8311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8309</v>
      </c>
      <c r="R207" t="s">
        <v>8311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8309</v>
      </c>
      <c r="R208" t="s">
        <v>8311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8309</v>
      </c>
      <c r="R209" t="s">
        <v>8311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8309</v>
      </c>
      <c r="R210" t="s">
        <v>8311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8309</v>
      </c>
      <c r="R211" t="s">
        <v>8311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8309</v>
      </c>
      <c r="R212" t="s">
        <v>8311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8309</v>
      </c>
      <c r="R213" t="s">
        <v>8311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8309</v>
      </c>
      <c r="R214" t="s">
        <v>8311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8309</v>
      </c>
      <c r="R215" t="s">
        <v>8311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8309</v>
      </c>
      <c r="R216" t="s">
        <v>8311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8309</v>
      </c>
      <c r="R217" t="s">
        <v>8311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8309</v>
      </c>
      <c r="R218" t="s">
        <v>8311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8309</v>
      </c>
      <c r="R219" t="s">
        <v>8311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8309</v>
      </c>
      <c r="R220" t="s">
        <v>8311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8309</v>
      </c>
      <c r="R221" t="s">
        <v>8311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8309</v>
      </c>
      <c r="R222" t="s">
        <v>8311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8309</v>
      </c>
      <c r="R223" t="s">
        <v>8311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8309</v>
      </c>
      <c r="R224" t="s">
        <v>8311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8309</v>
      </c>
      <c r="R225" t="s">
        <v>8311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8309</v>
      </c>
      <c r="R226" t="s">
        <v>8311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8309</v>
      </c>
      <c r="R227" t="s">
        <v>8311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8309</v>
      </c>
      <c r="R228" t="s">
        <v>8311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8309</v>
      </c>
      <c r="R229" t="s">
        <v>8311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8309</v>
      </c>
      <c r="R230" t="s">
        <v>8311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8309</v>
      </c>
      <c r="R231" t="s">
        <v>8311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8309</v>
      </c>
      <c r="R232" t="s">
        <v>8311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8309</v>
      </c>
      <c r="R233" t="s">
        <v>8311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8309</v>
      </c>
      <c r="R234" t="s">
        <v>8311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8309</v>
      </c>
      <c r="R235" t="s">
        <v>8311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8309</v>
      </c>
      <c r="R236" t="s">
        <v>8311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8309</v>
      </c>
      <c r="R237" t="s">
        <v>8311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8309</v>
      </c>
      <c r="R238" t="s">
        <v>8311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8309</v>
      </c>
      <c r="R239" t="s">
        <v>8311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8309</v>
      </c>
      <c r="R240" t="s">
        <v>8311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8309</v>
      </c>
      <c r="R241" t="s">
        <v>8311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8309</v>
      </c>
      <c r="R242" t="s">
        <v>8312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8309</v>
      </c>
      <c r="R243" t="s">
        <v>8312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8309</v>
      </c>
      <c r="R244" t="s">
        <v>8312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8309</v>
      </c>
      <c r="R245" t="s">
        <v>8312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8309</v>
      </c>
      <c r="R246" t="s">
        <v>8312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8309</v>
      </c>
      <c r="R247" t="s">
        <v>8312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8309</v>
      </c>
      <c r="R248" t="s">
        <v>8312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8309</v>
      </c>
      <c r="R249" t="s">
        <v>8312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8309</v>
      </c>
      <c r="R250" t="s">
        <v>8312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8309</v>
      </c>
      <c r="R251" t="s">
        <v>8312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8309</v>
      </c>
      <c r="R252" t="s">
        <v>8312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8309</v>
      </c>
      <c r="R253" t="s">
        <v>8312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8309</v>
      </c>
      <c r="R254" t="s">
        <v>8312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8309</v>
      </c>
      <c r="R255" t="s">
        <v>8312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8309</v>
      </c>
      <c r="R256" t="s">
        <v>8312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8309</v>
      </c>
      <c r="R257" t="s">
        <v>8312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8309</v>
      </c>
      <c r="R258" t="s">
        <v>8312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8309</v>
      </c>
      <c r="R259" t="s">
        <v>8312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8309</v>
      </c>
      <c r="R260" t="s">
        <v>8312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8309</v>
      </c>
      <c r="R261" t="s">
        <v>8312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8309</v>
      </c>
      <c r="R262" t="s">
        <v>8312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8309</v>
      </c>
      <c r="R263" t="s">
        <v>8312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8309</v>
      </c>
      <c r="R264" t="s">
        <v>8312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8309</v>
      </c>
      <c r="R265" t="s">
        <v>8312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8309</v>
      </c>
      <c r="R266" t="s">
        <v>8312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8309</v>
      </c>
      <c r="R267" t="s">
        <v>8312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8309</v>
      </c>
      <c r="R268" t="s">
        <v>8312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8309</v>
      </c>
      <c r="R269" t="s">
        <v>8312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8309</v>
      </c>
      <c r="R270" t="s">
        <v>8312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8309</v>
      </c>
      <c r="R271" t="s">
        <v>8312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8309</v>
      </c>
      <c r="R272" t="s">
        <v>8312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8309</v>
      </c>
      <c r="R273" t="s">
        <v>8312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8309</v>
      </c>
      <c r="R274" t="s">
        <v>8312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8309</v>
      </c>
      <c r="R275" t="s">
        <v>8312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8309</v>
      </c>
      <c r="R276" t="s">
        <v>8312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8309</v>
      </c>
      <c r="R277" t="s">
        <v>8312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8309</v>
      </c>
      <c r="R278" t="s">
        <v>8312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8309</v>
      </c>
      <c r="R279" t="s">
        <v>8312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8309</v>
      </c>
      <c r="R280" t="s">
        <v>8312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8309</v>
      </c>
      <c r="R281" t="s">
        <v>8312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8309</v>
      </c>
      <c r="R282" t="s">
        <v>8312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8309</v>
      </c>
      <c r="R283" t="s">
        <v>8312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8309</v>
      </c>
      <c r="R284" t="s">
        <v>8312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8309</v>
      </c>
      <c r="R285" t="s">
        <v>8312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8309</v>
      </c>
      <c r="R286" t="s">
        <v>8312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8309</v>
      </c>
      <c r="R287" t="s">
        <v>8312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8309</v>
      </c>
      <c r="R288" t="s">
        <v>8312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8309</v>
      </c>
      <c r="R289" t="s">
        <v>8312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8309</v>
      </c>
      <c r="R290" t="s">
        <v>8312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8309</v>
      </c>
      <c r="R291" t="s">
        <v>8312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8309</v>
      </c>
      <c r="R292" t="s">
        <v>8312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8309</v>
      </c>
      <c r="R293" t="s">
        <v>8312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8309</v>
      </c>
      <c r="R294" t="s">
        <v>8312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8309</v>
      </c>
      <c r="R295" t="s">
        <v>8312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8309</v>
      </c>
      <c r="R296" t="s">
        <v>8312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8309</v>
      </c>
      <c r="R297" t="s">
        <v>8312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8309</v>
      </c>
      <c r="R298" t="s">
        <v>8312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8309</v>
      </c>
      <c r="R299" t="s">
        <v>8312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8309</v>
      </c>
      <c r="R300" t="s">
        <v>8312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8309</v>
      </c>
      <c r="R301" t="s">
        <v>8312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8309</v>
      </c>
      <c r="R302" t="s">
        <v>8312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8309</v>
      </c>
      <c r="R303" t="s">
        <v>8312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8309</v>
      </c>
      <c r="R304" t="s">
        <v>8312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8309</v>
      </c>
      <c r="R305" t="s">
        <v>8312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8309</v>
      </c>
      <c r="R306" t="s">
        <v>8312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8309</v>
      </c>
      <c r="R307" t="s">
        <v>8312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8309</v>
      </c>
      <c r="R308" t="s">
        <v>8312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8309</v>
      </c>
      <c r="R309" t="s">
        <v>8312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8309</v>
      </c>
      <c r="R310" t="s">
        <v>8312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8309</v>
      </c>
      <c r="R311" t="s">
        <v>8312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8309</v>
      </c>
      <c r="R312" t="s">
        <v>8312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8309</v>
      </c>
      <c r="R313" t="s">
        <v>8312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8309</v>
      </c>
      <c r="R314" t="s">
        <v>8312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8309</v>
      </c>
      <c r="R315" t="s">
        <v>8312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8309</v>
      </c>
      <c r="R316" t="s">
        <v>8312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8309</v>
      </c>
      <c r="R317" t="s">
        <v>8312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8309</v>
      </c>
      <c r="R318" t="s">
        <v>8312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8309</v>
      </c>
      <c r="R319" t="s">
        <v>8312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8309</v>
      </c>
      <c r="R320" t="s">
        <v>8312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8309</v>
      </c>
      <c r="R321" t="s">
        <v>8312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8309</v>
      </c>
      <c r="R322" t="s">
        <v>8312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8309</v>
      </c>
      <c r="R323" t="s">
        <v>8312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8309</v>
      </c>
      <c r="R324" t="s">
        <v>8312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8309</v>
      </c>
      <c r="R325" t="s">
        <v>8312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8309</v>
      </c>
      <c r="R326" t="s">
        <v>8312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8309</v>
      </c>
      <c r="R327" t="s">
        <v>8312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8309</v>
      </c>
      <c r="R328" t="s">
        <v>8312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8309</v>
      </c>
      <c r="R329" t="s">
        <v>8312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8309</v>
      </c>
      <c r="R330" t="s">
        <v>8312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8309</v>
      </c>
      <c r="R331" t="s">
        <v>8312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8309</v>
      </c>
      <c r="R332" t="s">
        <v>8312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8309</v>
      </c>
      <c r="R333" t="s">
        <v>8312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8309</v>
      </c>
      <c r="R334" t="s">
        <v>8312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8309</v>
      </c>
      <c r="R335" t="s">
        <v>8312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8309</v>
      </c>
      <c r="R336" t="s">
        <v>8312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8309</v>
      </c>
      <c r="R337" t="s">
        <v>8312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8309</v>
      </c>
      <c r="R338" t="s">
        <v>8312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8309</v>
      </c>
      <c r="R339" t="s">
        <v>8312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8309</v>
      </c>
      <c r="R340" t="s">
        <v>8312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8309</v>
      </c>
      <c r="R341" t="s">
        <v>8312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8309</v>
      </c>
      <c r="R342" t="s">
        <v>8312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8309</v>
      </c>
      <c r="R343" t="s">
        <v>8312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8309</v>
      </c>
      <c r="R344" t="s">
        <v>8312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8309</v>
      </c>
      <c r="R345" t="s">
        <v>8312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8309</v>
      </c>
      <c r="R346" t="s">
        <v>8312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8309</v>
      </c>
      <c r="R347" t="s">
        <v>8312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8309</v>
      </c>
      <c r="R348" t="s">
        <v>8312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8309</v>
      </c>
      <c r="R349" t="s">
        <v>8312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8309</v>
      </c>
      <c r="R350" t="s">
        <v>8312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8309</v>
      </c>
      <c r="R351" t="s">
        <v>8312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8309</v>
      </c>
      <c r="R352" t="s">
        <v>8312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8309</v>
      </c>
      <c r="R353" t="s">
        <v>8312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8309</v>
      </c>
      <c r="R354" t="s">
        <v>8312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8309</v>
      </c>
      <c r="R355" t="s">
        <v>8312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8309</v>
      </c>
      <c r="R356" t="s">
        <v>8312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8309</v>
      </c>
      <c r="R357" t="s">
        <v>8312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8309</v>
      </c>
      <c r="R358" t="s">
        <v>8312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8309</v>
      </c>
      <c r="R359" t="s">
        <v>8312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8309</v>
      </c>
      <c r="R360" t="s">
        <v>8312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8309</v>
      </c>
      <c r="R361" t="s">
        <v>8312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8309</v>
      </c>
      <c r="R362" t="s">
        <v>8312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8309</v>
      </c>
      <c r="R363" t="s">
        <v>8312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8309</v>
      </c>
      <c r="R364" t="s">
        <v>8312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8309</v>
      </c>
      <c r="R365" t="s">
        <v>8312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8309</v>
      </c>
      <c r="R366" t="s">
        <v>8312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8309</v>
      </c>
      <c r="R367" t="s">
        <v>8312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8309</v>
      </c>
      <c r="R368" t="s">
        <v>8312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8309</v>
      </c>
      <c r="R369" t="s">
        <v>8312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8309</v>
      </c>
      <c r="R370" t="s">
        <v>8312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8309</v>
      </c>
      <c r="R371" t="s">
        <v>8312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8309</v>
      </c>
      <c r="R372" t="s">
        <v>8312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8309</v>
      </c>
      <c r="R373" t="s">
        <v>8312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8309</v>
      </c>
      <c r="R374" t="s">
        <v>8312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8309</v>
      </c>
      <c r="R375" t="s">
        <v>8312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8309</v>
      </c>
      <c r="R376" t="s">
        <v>8312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8309</v>
      </c>
      <c r="R377" t="s">
        <v>8312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8309</v>
      </c>
      <c r="R378" t="s">
        <v>8312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8309</v>
      </c>
      <c r="R379" t="s">
        <v>8312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8309</v>
      </c>
      <c r="R380" t="s">
        <v>8312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8309</v>
      </c>
      <c r="R381" t="s">
        <v>8312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8309</v>
      </c>
      <c r="R382" t="s">
        <v>8312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8309</v>
      </c>
      <c r="R383" t="s">
        <v>8312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8309</v>
      </c>
      <c r="R384" t="s">
        <v>8312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8309</v>
      </c>
      <c r="R385" t="s">
        <v>8312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8309</v>
      </c>
      <c r="R386" t="s">
        <v>8312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8309</v>
      </c>
      <c r="R387" t="s">
        <v>8312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8309</v>
      </c>
      <c r="R388" t="s">
        <v>8312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8309</v>
      </c>
      <c r="R389" t="s">
        <v>8312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8309</v>
      </c>
      <c r="R390" t="s">
        <v>8312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8309</v>
      </c>
      <c r="R391" t="s">
        <v>8312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8309</v>
      </c>
      <c r="R392" t="s">
        <v>8312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8309</v>
      </c>
      <c r="R393" t="s">
        <v>8312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8309</v>
      </c>
      <c r="R394" t="s">
        <v>8312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8309</v>
      </c>
      <c r="R395" t="s">
        <v>8312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8309</v>
      </c>
      <c r="R396" t="s">
        <v>8312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8309</v>
      </c>
      <c r="R397" t="s">
        <v>8312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8309</v>
      </c>
      <c r="R398" t="s">
        <v>8312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8309</v>
      </c>
      <c r="R399" t="s">
        <v>8312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8309</v>
      </c>
      <c r="R400" t="s">
        <v>8312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8309</v>
      </c>
      <c r="R401" t="s">
        <v>8312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8309</v>
      </c>
      <c r="R402" t="s">
        <v>8312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8309</v>
      </c>
      <c r="R403" t="s">
        <v>8312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8309</v>
      </c>
      <c r="R404" t="s">
        <v>8312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8309</v>
      </c>
      <c r="R405" t="s">
        <v>8312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8309</v>
      </c>
      <c r="R406" t="s">
        <v>8312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8309</v>
      </c>
      <c r="R407" t="s">
        <v>8312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8309</v>
      </c>
      <c r="R408" t="s">
        <v>8312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8309</v>
      </c>
      <c r="R409" t="s">
        <v>8312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8309</v>
      </c>
      <c r="R410" t="s">
        <v>8312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8309</v>
      </c>
      <c r="R411" t="s">
        <v>8312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8309</v>
      </c>
      <c r="R412" t="s">
        <v>8312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8309</v>
      </c>
      <c r="R413" t="s">
        <v>8312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8309</v>
      </c>
      <c r="R414" t="s">
        <v>8312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8309</v>
      </c>
      <c r="R415" t="s">
        <v>8312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8309</v>
      </c>
      <c r="R416" t="s">
        <v>8312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8309</v>
      </c>
      <c r="R417" t="s">
        <v>8312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8309</v>
      </c>
      <c r="R418" t="s">
        <v>8312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8309</v>
      </c>
      <c r="R419" t="s">
        <v>8312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8309</v>
      </c>
      <c r="R420" t="s">
        <v>8312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8309</v>
      </c>
      <c r="R421" t="s">
        <v>8312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8309</v>
      </c>
      <c r="R422" t="s">
        <v>8313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8309</v>
      </c>
      <c r="R423" t="s">
        <v>8313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8309</v>
      </c>
      <c r="R424" t="s">
        <v>8313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8309</v>
      </c>
      <c r="R425" t="s">
        <v>8313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8309</v>
      </c>
      <c r="R426" t="s">
        <v>8313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8309</v>
      </c>
      <c r="R427" t="s">
        <v>8313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8309</v>
      </c>
      <c r="R428" t="s">
        <v>8313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8309</v>
      </c>
      <c r="R429" t="s">
        <v>8313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8309</v>
      </c>
      <c r="R430" t="s">
        <v>8313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8309</v>
      </c>
      <c r="R431" t="s">
        <v>8313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8309</v>
      </c>
      <c r="R432" t="s">
        <v>8313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8309</v>
      </c>
      <c r="R433" t="s">
        <v>8313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8309</v>
      </c>
      <c r="R434" t="s">
        <v>8313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8309</v>
      </c>
      <c r="R435" t="s">
        <v>8313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8309</v>
      </c>
      <c r="R436" t="s">
        <v>8313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8309</v>
      </c>
      <c r="R437" t="s">
        <v>8313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8309</v>
      </c>
      <c r="R438" t="s">
        <v>8313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8309</v>
      </c>
      <c r="R439" t="s">
        <v>8313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8309</v>
      </c>
      <c r="R440" t="s">
        <v>8313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8309</v>
      </c>
      <c r="R441" t="s">
        <v>8313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8309</v>
      </c>
      <c r="R442" t="s">
        <v>8313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8309</v>
      </c>
      <c r="R443" t="s">
        <v>8313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8309</v>
      </c>
      <c r="R444" t="s">
        <v>8313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8309</v>
      </c>
      <c r="R445" t="s">
        <v>8313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8309</v>
      </c>
      <c r="R446" t="s">
        <v>8313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8309</v>
      </c>
      <c r="R447" t="s">
        <v>8313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8309</v>
      </c>
      <c r="R448" t="s">
        <v>8313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8309</v>
      </c>
      <c r="R449" t="s">
        <v>8313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8309</v>
      </c>
      <c r="R450" t="s">
        <v>8313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8309</v>
      </c>
      <c r="R451" t="s">
        <v>8313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8309</v>
      </c>
      <c r="R452" t="s">
        <v>8313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8309</v>
      </c>
      <c r="R453" t="s">
        <v>8313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8309</v>
      </c>
      <c r="R454" t="s">
        <v>8313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8309</v>
      </c>
      <c r="R455" t="s">
        <v>8313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8309</v>
      </c>
      <c r="R456" t="s">
        <v>8313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8309</v>
      </c>
      <c r="R457" t="s">
        <v>8313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8309</v>
      </c>
      <c r="R458" t="s">
        <v>8313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8309</v>
      </c>
      <c r="R459" t="s">
        <v>8313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8309</v>
      </c>
      <c r="R460" t="s">
        <v>8313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8309</v>
      </c>
      <c r="R461" t="s">
        <v>8313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8309</v>
      </c>
      <c r="R462" t="s">
        <v>8313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8309</v>
      </c>
      <c r="R463" t="s">
        <v>8313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8309</v>
      </c>
      <c r="R464" t="s">
        <v>8313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8309</v>
      </c>
      <c r="R465" t="s">
        <v>8313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8309</v>
      </c>
      <c r="R466" t="s">
        <v>8313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8309</v>
      </c>
      <c r="R467" t="s">
        <v>8313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8309</v>
      </c>
      <c r="R468" t="s">
        <v>8313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8309</v>
      </c>
      <c r="R469" t="s">
        <v>8313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8309</v>
      </c>
      <c r="R470" t="s">
        <v>8313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8309</v>
      </c>
      <c r="R471" t="s">
        <v>8313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8309</v>
      </c>
      <c r="R472" t="s">
        <v>8313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8309</v>
      </c>
      <c r="R473" t="s">
        <v>8313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8309</v>
      </c>
      <c r="R474" t="s">
        <v>8313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8309</v>
      </c>
      <c r="R475" t="s">
        <v>8313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8309</v>
      </c>
      <c r="R476" t="s">
        <v>8313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8309</v>
      </c>
      <c r="R477" t="s">
        <v>8313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8309</v>
      </c>
      <c r="R478" t="s">
        <v>8313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8309</v>
      </c>
      <c r="R479" t="s">
        <v>8313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8309</v>
      </c>
      <c r="R480" t="s">
        <v>8313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8309</v>
      </c>
      <c r="R481" t="s">
        <v>8313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8309</v>
      </c>
      <c r="R482" t="s">
        <v>8313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8309</v>
      </c>
      <c r="R483" t="s">
        <v>8313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8309</v>
      </c>
      <c r="R484" t="s">
        <v>8313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8309</v>
      </c>
      <c r="R485" t="s">
        <v>8313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8309</v>
      </c>
      <c r="R486" t="s">
        <v>8313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8309</v>
      </c>
      <c r="R487" t="s">
        <v>8313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8309</v>
      </c>
      <c r="R488" t="s">
        <v>8313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8309</v>
      </c>
      <c r="R489" t="s">
        <v>8313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8309</v>
      </c>
      <c r="R490" t="s">
        <v>8313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8309</v>
      </c>
      <c r="R491" t="s">
        <v>8313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8309</v>
      </c>
      <c r="R492" t="s">
        <v>8313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8309</v>
      </c>
      <c r="R493" t="s">
        <v>8313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8309</v>
      </c>
      <c r="R494" t="s">
        <v>8313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8309</v>
      </c>
      <c r="R495" t="s">
        <v>8313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8309</v>
      </c>
      <c r="R496" t="s">
        <v>8313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8309</v>
      </c>
      <c r="R497" t="s">
        <v>8313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8309</v>
      </c>
      <c r="R498" t="s">
        <v>8313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8309</v>
      </c>
      <c r="R499" t="s">
        <v>8313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8309</v>
      </c>
      <c r="R500" t="s">
        <v>8313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8309</v>
      </c>
      <c r="R501" t="s">
        <v>8313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8309</v>
      </c>
      <c r="R502" t="s">
        <v>8313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8309</v>
      </c>
      <c r="R503" t="s">
        <v>8313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8309</v>
      </c>
      <c r="R504" t="s">
        <v>8313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8309</v>
      </c>
      <c r="R505" t="s">
        <v>8313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8309</v>
      </c>
      <c r="R506" t="s">
        <v>8313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8309</v>
      </c>
      <c r="R507" t="s">
        <v>8313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8309</v>
      </c>
      <c r="R508" t="s">
        <v>8313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8309</v>
      </c>
      <c r="R509" t="s">
        <v>8313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8309</v>
      </c>
      <c r="R510" t="s">
        <v>8313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8309</v>
      </c>
      <c r="R511" t="s">
        <v>8313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8309</v>
      </c>
      <c r="R512" t="s">
        <v>8313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8309</v>
      </c>
      <c r="R513" t="s">
        <v>8313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8309</v>
      </c>
      <c r="R514" t="s">
        <v>8313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8309</v>
      </c>
      <c r="R515" t="s">
        <v>8313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8309</v>
      </c>
      <c r="R516" t="s">
        <v>8313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8309</v>
      </c>
      <c r="R517" t="s">
        <v>8313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8309</v>
      </c>
      <c r="R518" t="s">
        <v>8313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8309</v>
      </c>
      <c r="R519" t="s">
        <v>8313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8309</v>
      </c>
      <c r="R520" t="s">
        <v>8313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8309</v>
      </c>
      <c r="R521" t="s">
        <v>8313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8314</v>
      </c>
      <c r="R522" t="s">
        <v>8315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8314</v>
      </c>
      <c r="R523" t="s">
        <v>8315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8314</v>
      </c>
      <c r="R524" t="s">
        <v>8315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8314</v>
      </c>
      <c r="R525" t="s">
        <v>8315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8314</v>
      </c>
      <c r="R526" t="s">
        <v>8315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8314</v>
      </c>
      <c r="R527" t="s">
        <v>8315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8314</v>
      </c>
      <c r="R528" t="s">
        <v>8315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8314</v>
      </c>
      <c r="R529" t="s">
        <v>8315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8314</v>
      </c>
      <c r="R530" t="s">
        <v>8315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8314</v>
      </c>
      <c r="R531" t="s">
        <v>8315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8314</v>
      </c>
      <c r="R532" t="s">
        <v>8315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8314</v>
      </c>
      <c r="R533" t="s">
        <v>8315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8314</v>
      </c>
      <c r="R534" t="s">
        <v>8315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8314</v>
      </c>
      <c r="R535" t="s">
        <v>8315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8314</v>
      </c>
      <c r="R536" t="s">
        <v>8315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8314</v>
      </c>
      <c r="R537" t="s">
        <v>8315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8314</v>
      </c>
      <c r="R538" t="s">
        <v>8315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8314</v>
      </c>
      <c r="R539" t="s">
        <v>8315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8314</v>
      </c>
      <c r="R540" t="s">
        <v>8315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8314</v>
      </c>
      <c r="R541" t="s">
        <v>8315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8325</v>
      </c>
      <c r="R542" t="s">
        <v>8326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8325</v>
      </c>
      <c r="R543" t="s">
        <v>8326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8325</v>
      </c>
      <c r="R544" t="s">
        <v>8326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8325</v>
      </c>
      <c r="R545" t="s">
        <v>8326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8325</v>
      </c>
      <c r="R546" t="s">
        <v>8326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8325</v>
      </c>
      <c r="R547" t="s">
        <v>8326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8325</v>
      </c>
      <c r="R548" t="s">
        <v>8326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8325</v>
      </c>
      <c r="R549" t="s">
        <v>8326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8325</v>
      </c>
      <c r="R550" t="s">
        <v>8326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8325</v>
      </c>
      <c r="R551" t="s">
        <v>8326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8325</v>
      </c>
      <c r="R552" t="s">
        <v>8326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8325</v>
      </c>
      <c r="R553" t="s">
        <v>8326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8325</v>
      </c>
      <c r="R554" t="s">
        <v>8326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8325</v>
      </c>
      <c r="R555" t="s">
        <v>8326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8325</v>
      </c>
      <c r="R556" t="s">
        <v>8326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8325</v>
      </c>
      <c r="R557" t="s">
        <v>8326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8325</v>
      </c>
      <c r="R558" t="s">
        <v>8326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8325</v>
      </c>
      <c r="R559" t="s">
        <v>8326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8325</v>
      </c>
      <c r="R560" t="s">
        <v>8326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8325</v>
      </c>
      <c r="R561" t="s">
        <v>8326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8325</v>
      </c>
      <c r="R562" t="s">
        <v>8326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8325</v>
      </c>
      <c r="R563" t="s">
        <v>8326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8325</v>
      </c>
      <c r="R564" t="s">
        <v>8326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8325</v>
      </c>
      <c r="R565" t="s">
        <v>8326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8325</v>
      </c>
      <c r="R566" t="s">
        <v>8326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8325</v>
      </c>
      <c r="R567" t="s">
        <v>8326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8325</v>
      </c>
      <c r="R568" t="s">
        <v>8326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8325</v>
      </c>
      <c r="R569" t="s">
        <v>8326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8325</v>
      </c>
      <c r="R570" t="s">
        <v>8326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8325</v>
      </c>
      <c r="R571" t="s">
        <v>8326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8325</v>
      </c>
      <c r="R572" t="s">
        <v>8326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8325</v>
      </c>
      <c r="R573" t="s">
        <v>8326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8325</v>
      </c>
      <c r="R574" t="s">
        <v>8326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8325</v>
      </c>
      <c r="R575" t="s">
        <v>8326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8325</v>
      </c>
      <c r="R576" t="s">
        <v>8326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8325</v>
      </c>
      <c r="R577" t="s">
        <v>8326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8325</v>
      </c>
      <c r="R578" t="s">
        <v>8326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8325</v>
      </c>
      <c r="R579" t="s">
        <v>8326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8325</v>
      </c>
      <c r="R580" t="s">
        <v>8326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8325</v>
      </c>
      <c r="R581" t="s">
        <v>8326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8325</v>
      </c>
      <c r="R582" t="s">
        <v>8326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8325</v>
      </c>
      <c r="R583" t="s">
        <v>8326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8325</v>
      </c>
      <c r="R584" t="s">
        <v>8326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8325</v>
      </c>
      <c r="R585" t="s">
        <v>8326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8325</v>
      </c>
      <c r="R586" t="s">
        <v>8326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8325</v>
      </c>
      <c r="R587" t="s">
        <v>8326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8325</v>
      </c>
      <c r="R588" t="s">
        <v>8326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8325</v>
      </c>
      <c r="R589" t="s">
        <v>8326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8325</v>
      </c>
      <c r="R590" t="s">
        <v>8326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8325</v>
      </c>
      <c r="R591" t="s">
        <v>8326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8325</v>
      </c>
      <c r="R592" t="s">
        <v>8326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8325</v>
      </c>
      <c r="R593" t="s">
        <v>8326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8325</v>
      </c>
      <c r="R594" t="s">
        <v>8326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8325</v>
      </c>
      <c r="R595" t="s">
        <v>8326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8325</v>
      </c>
      <c r="R596" t="s">
        <v>8326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8325</v>
      </c>
      <c r="R597" t="s">
        <v>8326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8325</v>
      </c>
      <c r="R598" t="s">
        <v>8326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8325</v>
      </c>
      <c r="R599" t="s">
        <v>8326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8325</v>
      </c>
      <c r="R600" t="s">
        <v>8326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8325</v>
      </c>
      <c r="R601" t="s">
        <v>8326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8325</v>
      </c>
      <c r="R602" t="s">
        <v>8326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8325</v>
      </c>
      <c r="R603" t="s">
        <v>8326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8325</v>
      </c>
      <c r="R604" t="s">
        <v>8326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8325</v>
      </c>
      <c r="R605" t="s">
        <v>8326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8325</v>
      </c>
      <c r="R606" t="s">
        <v>8326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8325</v>
      </c>
      <c r="R607" t="s">
        <v>8326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8325</v>
      </c>
      <c r="R608" t="s">
        <v>8326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8325</v>
      </c>
      <c r="R609" t="s">
        <v>8326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8325</v>
      </c>
      <c r="R610" t="s">
        <v>8326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8325</v>
      </c>
      <c r="R611" t="s">
        <v>8326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8325</v>
      </c>
      <c r="R612" t="s">
        <v>8326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8325</v>
      </c>
      <c r="R613" t="s">
        <v>8326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8325</v>
      </c>
      <c r="R614" t="s">
        <v>8326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8325</v>
      </c>
      <c r="R615" t="s">
        <v>8326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8325</v>
      </c>
      <c r="R616" t="s">
        <v>8326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8325</v>
      </c>
      <c r="R617" t="s">
        <v>8326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8325</v>
      </c>
      <c r="R618" t="s">
        <v>8326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8325</v>
      </c>
      <c r="R619" t="s">
        <v>8326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8325</v>
      </c>
      <c r="R620" t="s">
        <v>8326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8325</v>
      </c>
      <c r="R621" t="s">
        <v>8326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8325</v>
      </c>
      <c r="R622" t="s">
        <v>8326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8325</v>
      </c>
      <c r="R623" t="s">
        <v>8326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8325</v>
      </c>
      <c r="R624" t="s">
        <v>8326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8325</v>
      </c>
      <c r="R625" t="s">
        <v>8326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8325</v>
      </c>
      <c r="R626" t="s">
        <v>8326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8325</v>
      </c>
      <c r="R627" t="s">
        <v>8326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8325</v>
      </c>
      <c r="R628" t="s">
        <v>8326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8325</v>
      </c>
      <c r="R629" t="s">
        <v>8326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8325</v>
      </c>
      <c r="R630" t="s">
        <v>8326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8325</v>
      </c>
      <c r="R631" t="s">
        <v>8326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8325</v>
      </c>
      <c r="R632" t="s">
        <v>8326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8325</v>
      </c>
      <c r="R633" t="s">
        <v>8326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8325</v>
      </c>
      <c r="R634" t="s">
        <v>8326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8325</v>
      </c>
      <c r="R635" t="s">
        <v>8326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8325</v>
      </c>
      <c r="R636" t="s">
        <v>8326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8325</v>
      </c>
      <c r="R637" t="s">
        <v>8326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8325</v>
      </c>
      <c r="R638" t="s">
        <v>8326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8325</v>
      </c>
      <c r="R639" t="s">
        <v>8326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8325</v>
      </c>
      <c r="R640" t="s">
        <v>8326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8325</v>
      </c>
      <c r="R641" t="s">
        <v>8326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8325</v>
      </c>
      <c r="R642" t="s">
        <v>8327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8325</v>
      </c>
      <c r="R643" t="s">
        <v>8327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8325</v>
      </c>
      <c r="R644" t="s">
        <v>8327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8325</v>
      </c>
      <c r="R645" t="s">
        <v>8327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8325</v>
      </c>
      <c r="R646" t="s">
        <v>8327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8325</v>
      </c>
      <c r="R647" t="s">
        <v>8327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8325</v>
      </c>
      <c r="R648" t="s">
        <v>8327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8325</v>
      </c>
      <c r="R649" t="s">
        <v>8327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8325</v>
      </c>
      <c r="R650" t="s">
        <v>8327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8325</v>
      </c>
      <c r="R651" t="s">
        <v>8327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8325</v>
      </c>
      <c r="R652" t="s">
        <v>8327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8325</v>
      </c>
      <c r="R653" t="s">
        <v>8327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8325</v>
      </c>
      <c r="R654" t="s">
        <v>8327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8325</v>
      </c>
      <c r="R655" t="s">
        <v>8327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8325</v>
      </c>
      <c r="R656" t="s">
        <v>8327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8325</v>
      </c>
      <c r="R657" t="s">
        <v>8327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8325</v>
      </c>
      <c r="R658" t="s">
        <v>8327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8325</v>
      </c>
      <c r="R659" t="s">
        <v>8327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8325</v>
      </c>
      <c r="R660" t="s">
        <v>8327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8325</v>
      </c>
      <c r="R661" t="s">
        <v>8327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8325</v>
      </c>
      <c r="R662" t="s">
        <v>8327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8325</v>
      </c>
      <c r="R663" t="s">
        <v>8327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8325</v>
      </c>
      <c r="R664" t="s">
        <v>8327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8325</v>
      </c>
      <c r="R665" t="s">
        <v>8327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8325</v>
      </c>
      <c r="R666" t="s">
        <v>8327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8325</v>
      </c>
      <c r="R667" t="s">
        <v>8327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8325</v>
      </c>
      <c r="R668" t="s">
        <v>8327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8325</v>
      </c>
      <c r="R669" t="s">
        <v>8327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8325</v>
      </c>
      <c r="R670" t="s">
        <v>8327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8325</v>
      </c>
      <c r="R671" t="s">
        <v>8327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8325</v>
      </c>
      <c r="R672" t="s">
        <v>8327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8325</v>
      </c>
      <c r="R673" t="s">
        <v>8327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8325</v>
      </c>
      <c r="R674" t="s">
        <v>8327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8325</v>
      </c>
      <c r="R675" t="s">
        <v>8327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8325</v>
      </c>
      <c r="R676" t="s">
        <v>8327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8325</v>
      </c>
      <c r="R677" t="s">
        <v>8327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8325</v>
      </c>
      <c r="R678" t="s">
        <v>8327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8325</v>
      </c>
      <c r="R679" t="s">
        <v>8327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8325</v>
      </c>
      <c r="R680" t="s">
        <v>8327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8325</v>
      </c>
      <c r="R681" t="s">
        <v>8327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8325</v>
      </c>
      <c r="R682" t="s">
        <v>8327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8325</v>
      </c>
      <c r="R683" t="s">
        <v>8327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8325</v>
      </c>
      <c r="R684" t="s">
        <v>8327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8325</v>
      </c>
      <c r="R685" t="s">
        <v>8327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8325</v>
      </c>
      <c r="R686" t="s">
        <v>8327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8325</v>
      </c>
      <c r="R687" t="s">
        <v>8327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8325</v>
      </c>
      <c r="R688" t="s">
        <v>8327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8325</v>
      </c>
      <c r="R689" t="s">
        <v>8327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8325</v>
      </c>
      <c r="R690" t="s">
        <v>8327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8325</v>
      </c>
      <c r="R691" t="s">
        <v>8327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8325</v>
      </c>
      <c r="R692" t="s">
        <v>8327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8325</v>
      </c>
      <c r="R693" t="s">
        <v>8327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8325</v>
      </c>
      <c r="R694" t="s">
        <v>8327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8325</v>
      </c>
      <c r="R695" t="s">
        <v>8327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8325</v>
      </c>
      <c r="R696" t="s">
        <v>8327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8325</v>
      </c>
      <c r="R697" t="s">
        <v>8327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8325</v>
      </c>
      <c r="R698" t="s">
        <v>8327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8325</v>
      </c>
      <c r="R699" t="s">
        <v>8327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8325</v>
      </c>
      <c r="R700" t="s">
        <v>8327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8325</v>
      </c>
      <c r="R701" t="s">
        <v>8327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8325</v>
      </c>
      <c r="R702" t="s">
        <v>8327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8325</v>
      </c>
      <c r="R703" t="s">
        <v>8327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8325</v>
      </c>
      <c r="R704" t="s">
        <v>8327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8325</v>
      </c>
      <c r="R705" t="s">
        <v>8327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8325</v>
      </c>
      <c r="R706" t="s">
        <v>8327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8325</v>
      </c>
      <c r="R707" t="s">
        <v>8327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8325</v>
      </c>
      <c r="R708" t="s">
        <v>8327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8325</v>
      </c>
      <c r="R709" t="s">
        <v>8327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8325</v>
      </c>
      <c r="R710" t="s">
        <v>8327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8325</v>
      </c>
      <c r="R711" t="s">
        <v>8327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8325</v>
      </c>
      <c r="R712" t="s">
        <v>8327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8325</v>
      </c>
      <c r="R713" t="s">
        <v>8327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8325</v>
      </c>
      <c r="R714" t="s">
        <v>8327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8325</v>
      </c>
      <c r="R715" t="s">
        <v>8327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8325</v>
      </c>
      <c r="R716" t="s">
        <v>8327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8325</v>
      </c>
      <c r="R717" t="s">
        <v>8327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8325</v>
      </c>
      <c r="R718" t="s">
        <v>8327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8325</v>
      </c>
      <c r="R719" t="s">
        <v>8327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8325</v>
      </c>
      <c r="R720" t="s">
        <v>8327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8325</v>
      </c>
      <c r="R721" t="s">
        <v>8327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8328</v>
      </c>
      <c r="R722" t="s">
        <v>8329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8328</v>
      </c>
      <c r="R723" t="s">
        <v>8329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8328</v>
      </c>
      <c r="R724" t="s">
        <v>8329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8328</v>
      </c>
      <c r="R725" t="s">
        <v>8329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8328</v>
      </c>
      <c r="R726" t="s">
        <v>8329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8328</v>
      </c>
      <c r="R727" t="s">
        <v>8329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8328</v>
      </c>
      <c r="R728" t="s">
        <v>8329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8328</v>
      </c>
      <c r="R729" t="s">
        <v>8329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8328</v>
      </c>
      <c r="R730" t="s">
        <v>8329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8328</v>
      </c>
      <c r="R731" t="s">
        <v>8329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8328</v>
      </c>
      <c r="R732" t="s">
        <v>8329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8328</v>
      </c>
      <c r="R733" t="s">
        <v>8329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8328</v>
      </c>
      <c r="R734" t="s">
        <v>8329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8328</v>
      </c>
      <c r="R735" t="s">
        <v>8329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8328</v>
      </c>
      <c r="R736" t="s">
        <v>8329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8328</v>
      </c>
      <c r="R737" t="s">
        <v>8329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8328</v>
      </c>
      <c r="R738" t="s">
        <v>8329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8328</v>
      </c>
      <c r="R739" t="s">
        <v>8329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8328</v>
      </c>
      <c r="R740" t="s">
        <v>8329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8328</v>
      </c>
      <c r="R741" t="s">
        <v>8329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8328</v>
      </c>
      <c r="R742" t="s">
        <v>8329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8328</v>
      </c>
      <c r="R743" t="s">
        <v>8329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8328</v>
      </c>
      <c r="R744" t="s">
        <v>8329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8328</v>
      </c>
      <c r="R745" t="s">
        <v>8329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8328</v>
      </c>
      <c r="R746" t="s">
        <v>8329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8328</v>
      </c>
      <c r="R747" t="s">
        <v>8329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8328</v>
      </c>
      <c r="R748" t="s">
        <v>8329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8328</v>
      </c>
      <c r="R749" t="s">
        <v>8329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8328</v>
      </c>
      <c r="R750" t="s">
        <v>8329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8328</v>
      </c>
      <c r="R751" t="s">
        <v>8329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8328</v>
      </c>
      <c r="R752" t="s">
        <v>8329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8328</v>
      </c>
      <c r="R753" t="s">
        <v>8329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8328</v>
      </c>
      <c r="R754" t="s">
        <v>8329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8328</v>
      </c>
      <c r="R755" t="s">
        <v>8329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8328</v>
      </c>
      <c r="R756" t="s">
        <v>8329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8328</v>
      </c>
      <c r="R757" t="s">
        <v>8329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8328</v>
      </c>
      <c r="R758" t="s">
        <v>8329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8328</v>
      </c>
      <c r="R759" t="s">
        <v>8329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8328</v>
      </c>
      <c r="R760" t="s">
        <v>8329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8328</v>
      </c>
      <c r="R761" t="s">
        <v>8329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8328</v>
      </c>
      <c r="R762" t="s">
        <v>8330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8328</v>
      </c>
      <c r="R763" t="s">
        <v>8330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8328</v>
      </c>
      <c r="R764" t="s">
        <v>8330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8328</v>
      </c>
      <c r="R765" t="s">
        <v>8330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8328</v>
      </c>
      <c r="R766" t="s">
        <v>8330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8328</v>
      </c>
      <c r="R767" t="s">
        <v>8330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8328</v>
      </c>
      <c r="R768" t="s">
        <v>8330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8328</v>
      </c>
      <c r="R769" t="s">
        <v>8330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8328</v>
      </c>
      <c r="R770" t="s">
        <v>8330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8328</v>
      </c>
      <c r="R771" t="s">
        <v>8330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8328</v>
      </c>
      <c r="R772" t="s">
        <v>8330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8328</v>
      </c>
      <c r="R773" t="s">
        <v>8330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8328</v>
      </c>
      <c r="R774" t="s">
        <v>8330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8328</v>
      </c>
      <c r="R775" t="s">
        <v>8330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8328</v>
      </c>
      <c r="R776" t="s">
        <v>8330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8328</v>
      </c>
      <c r="R777" t="s">
        <v>8330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8328</v>
      </c>
      <c r="R778" t="s">
        <v>8330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8328</v>
      </c>
      <c r="R779" t="s">
        <v>8330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8328</v>
      </c>
      <c r="R780" t="s">
        <v>8330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8328</v>
      </c>
      <c r="R781" t="s">
        <v>8330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8331</v>
      </c>
      <c r="R782" t="s">
        <v>8332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8331</v>
      </c>
      <c r="R783" t="s">
        <v>8332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8331</v>
      </c>
      <c r="R784" t="s">
        <v>8332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8331</v>
      </c>
      <c r="R785" t="s">
        <v>8332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8331</v>
      </c>
      <c r="R786" t="s">
        <v>8332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8331</v>
      </c>
      <c r="R787" t="s">
        <v>8332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8331</v>
      </c>
      <c r="R788" t="s">
        <v>8332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8331</v>
      </c>
      <c r="R789" t="s">
        <v>8332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8331</v>
      </c>
      <c r="R790" t="s">
        <v>8332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8331</v>
      </c>
      <c r="R791" t="s">
        <v>8332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8331</v>
      </c>
      <c r="R792" t="s">
        <v>8332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8331</v>
      </c>
      <c r="R793" t="s">
        <v>8332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8331</v>
      </c>
      <c r="R794" t="s">
        <v>8332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8331</v>
      </c>
      <c r="R795" t="s">
        <v>8332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8331</v>
      </c>
      <c r="R796" t="s">
        <v>8332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8331</v>
      </c>
      <c r="R797" t="s">
        <v>8332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8331</v>
      </c>
      <c r="R798" t="s">
        <v>8332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8331</v>
      </c>
      <c r="R799" t="s">
        <v>8332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8331</v>
      </c>
      <c r="R800" t="s">
        <v>8332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8331</v>
      </c>
      <c r="R801" t="s">
        <v>8332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8331</v>
      </c>
      <c r="R802" t="s">
        <v>8332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8331</v>
      </c>
      <c r="R803" t="s">
        <v>8332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8331</v>
      </c>
      <c r="R804" t="s">
        <v>8332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8331</v>
      </c>
      <c r="R805" t="s">
        <v>8332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8331</v>
      </c>
      <c r="R806" t="s">
        <v>8332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8331</v>
      </c>
      <c r="R807" t="s">
        <v>8332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8331</v>
      </c>
      <c r="R808" t="s">
        <v>8332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8331</v>
      </c>
      <c r="R809" t="s">
        <v>8332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8331</v>
      </c>
      <c r="R810" t="s">
        <v>8332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8331</v>
      </c>
      <c r="R811" t="s">
        <v>8332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8331</v>
      </c>
      <c r="R812" t="s">
        <v>8332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8331</v>
      </c>
      <c r="R813" t="s">
        <v>8332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8331</v>
      </c>
      <c r="R814" t="s">
        <v>8332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8331</v>
      </c>
      <c r="R815" t="s">
        <v>8332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8331</v>
      </c>
      <c r="R816" t="s">
        <v>8332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8331</v>
      </c>
      <c r="R817" t="s">
        <v>8332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8331</v>
      </c>
      <c r="R818" t="s">
        <v>8332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8331</v>
      </c>
      <c r="R819" t="s">
        <v>8332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8331</v>
      </c>
      <c r="R820" t="s">
        <v>8332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8331</v>
      </c>
      <c r="R821" t="s">
        <v>8332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8331</v>
      </c>
      <c r="R822" t="s">
        <v>8332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8331</v>
      </c>
      <c r="R823" t="s">
        <v>8332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8331</v>
      </c>
      <c r="R824" t="s">
        <v>8332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8331</v>
      </c>
      <c r="R825" t="s">
        <v>8332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8331</v>
      </c>
      <c r="R826" t="s">
        <v>8332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8331</v>
      </c>
      <c r="R827" t="s">
        <v>8332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8331</v>
      </c>
      <c r="R828" t="s">
        <v>8332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8331</v>
      </c>
      <c r="R829" t="s">
        <v>8332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8331</v>
      </c>
      <c r="R830" t="s">
        <v>8332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8331</v>
      </c>
      <c r="R831" t="s">
        <v>8332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8331</v>
      </c>
      <c r="R832" t="s">
        <v>8332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8331</v>
      </c>
      <c r="R833" t="s">
        <v>8332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8331</v>
      </c>
      <c r="R834" t="s">
        <v>8332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8331</v>
      </c>
      <c r="R835" t="s">
        <v>8332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8331</v>
      </c>
      <c r="R836" t="s">
        <v>8332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8331</v>
      </c>
      <c r="R837" t="s">
        <v>8332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8331</v>
      </c>
      <c r="R838" t="s">
        <v>8332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8331</v>
      </c>
      <c r="R839" t="s">
        <v>8332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8331</v>
      </c>
      <c r="R840" t="s">
        <v>8332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8331</v>
      </c>
      <c r="R841" t="s">
        <v>8332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8331</v>
      </c>
      <c r="R842" t="s">
        <v>8333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8331</v>
      </c>
      <c r="R843" t="s">
        <v>8333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8331</v>
      </c>
      <c r="R844" t="s">
        <v>8333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8331</v>
      </c>
      <c r="R845" t="s">
        <v>8333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8331</v>
      </c>
      <c r="R846" t="s">
        <v>8333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8331</v>
      </c>
      <c r="R847" t="s">
        <v>8333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8331</v>
      </c>
      <c r="R848" t="s">
        <v>8333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8331</v>
      </c>
      <c r="R849" t="s">
        <v>8333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8331</v>
      </c>
      <c r="R850" t="s">
        <v>8333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8331</v>
      </c>
      <c r="R851" t="s">
        <v>8333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8331</v>
      </c>
      <c r="R852" t="s">
        <v>8333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8331</v>
      </c>
      <c r="R853" t="s">
        <v>8333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8331</v>
      </c>
      <c r="R854" t="s">
        <v>8333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8331</v>
      </c>
      <c r="R855" t="s">
        <v>8333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8331</v>
      </c>
      <c r="R856" t="s">
        <v>8333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8331</v>
      </c>
      <c r="R857" t="s">
        <v>8333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8331</v>
      </c>
      <c r="R858" t="s">
        <v>8333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8331</v>
      </c>
      <c r="R859" t="s">
        <v>8333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8331</v>
      </c>
      <c r="R860" t="s">
        <v>8333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8331</v>
      </c>
      <c r="R861" t="s">
        <v>8333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8331</v>
      </c>
      <c r="R862" t="s">
        <v>8334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8331</v>
      </c>
      <c r="R863" t="s">
        <v>8334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8331</v>
      </c>
      <c r="R864" t="s">
        <v>8334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8331</v>
      </c>
      <c r="R865" t="s">
        <v>8334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8331</v>
      </c>
      <c r="R866" t="s">
        <v>8334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8331</v>
      </c>
      <c r="R867" t="s">
        <v>8334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8331</v>
      </c>
      <c r="R868" t="s">
        <v>8334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8331</v>
      </c>
      <c r="R869" t="s">
        <v>8334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8331</v>
      </c>
      <c r="R870" t="s">
        <v>8334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8331</v>
      </c>
      <c r="R871" t="s">
        <v>8334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8331</v>
      </c>
      <c r="R872" t="s">
        <v>8334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8331</v>
      </c>
      <c r="R873" t="s">
        <v>8334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8331</v>
      </c>
      <c r="R874" t="s">
        <v>8334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8331</v>
      </c>
      <c r="R875" t="s">
        <v>8334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8331</v>
      </c>
      <c r="R876" t="s">
        <v>8334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8331</v>
      </c>
      <c r="R877" t="s">
        <v>8334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8331</v>
      </c>
      <c r="R878" t="s">
        <v>8334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8331</v>
      </c>
      <c r="R879" t="s">
        <v>8334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8331</v>
      </c>
      <c r="R880" t="s">
        <v>8334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8331</v>
      </c>
      <c r="R881" t="s">
        <v>8334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8331</v>
      </c>
      <c r="R882" t="s">
        <v>8335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8331</v>
      </c>
      <c r="R883" t="s">
        <v>8335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8331</v>
      </c>
      <c r="R884" t="s">
        <v>8335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8331</v>
      </c>
      <c r="R885" t="s">
        <v>8335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8331</v>
      </c>
      <c r="R886" t="s">
        <v>8335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8331</v>
      </c>
      <c r="R887" t="s">
        <v>8335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8331</v>
      </c>
      <c r="R888" t="s">
        <v>8335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8331</v>
      </c>
      <c r="R889" t="s">
        <v>8335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8331</v>
      </c>
      <c r="R890" t="s">
        <v>8335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8331</v>
      </c>
      <c r="R891" t="s">
        <v>8335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8331</v>
      </c>
      <c r="R892" t="s">
        <v>8335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8331</v>
      </c>
      <c r="R893" t="s">
        <v>8335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8331</v>
      </c>
      <c r="R894" t="s">
        <v>8335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8331</v>
      </c>
      <c r="R895" t="s">
        <v>8335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8331</v>
      </c>
      <c r="R896" t="s">
        <v>8335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8331</v>
      </c>
      <c r="R897" t="s">
        <v>8335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8331</v>
      </c>
      <c r="R898" t="s">
        <v>8335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8331</v>
      </c>
      <c r="R899" t="s">
        <v>8335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8331</v>
      </c>
      <c r="R900" t="s">
        <v>8335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8331</v>
      </c>
      <c r="R901" t="s">
        <v>8335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8331</v>
      </c>
      <c r="R902" t="s">
        <v>8334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8331</v>
      </c>
      <c r="R903" t="s">
        <v>8334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8331</v>
      </c>
      <c r="R904" t="s">
        <v>8334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8331</v>
      </c>
      <c r="R905" t="s">
        <v>8334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8331</v>
      </c>
      <c r="R906" t="s">
        <v>8334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8331</v>
      </c>
      <c r="R907" t="s">
        <v>8334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8331</v>
      </c>
      <c r="R908" t="s">
        <v>8334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8331</v>
      </c>
      <c r="R909" t="s">
        <v>8334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8331</v>
      </c>
      <c r="R910" t="s">
        <v>8334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8331</v>
      </c>
      <c r="R911" t="s">
        <v>8334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8331</v>
      </c>
      <c r="R912" t="s">
        <v>8334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8331</v>
      </c>
      <c r="R913" t="s">
        <v>8334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8331</v>
      </c>
      <c r="R914" t="s">
        <v>8334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8331</v>
      </c>
      <c r="R915" t="s">
        <v>8334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8331</v>
      </c>
      <c r="R916" t="s">
        <v>8334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8331</v>
      </c>
      <c r="R917" t="s">
        <v>8334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8331</v>
      </c>
      <c r="R918" t="s">
        <v>8334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8331</v>
      </c>
      <c r="R919" t="s">
        <v>8334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8331</v>
      </c>
      <c r="R920" t="s">
        <v>8334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8331</v>
      </c>
      <c r="R921" t="s">
        <v>8334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8331</v>
      </c>
      <c r="R922" t="s">
        <v>8334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8331</v>
      </c>
      <c r="R923" t="s">
        <v>8334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8331</v>
      </c>
      <c r="R924" t="s">
        <v>8334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8331</v>
      </c>
      <c r="R925" t="s">
        <v>8334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8331</v>
      </c>
      <c r="R926" t="s">
        <v>8334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8331</v>
      </c>
      <c r="R927" t="s">
        <v>8334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8331</v>
      </c>
      <c r="R928" t="s">
        <v>8334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8331</v>
      </c>
      <c r="R929" t="s">
        <v>8334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8331</v>
      </c>
      <c r="R930" t="s">
        <v>8334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8331</v>
      </c>
      <c r="R931" t="s">
        <v>8334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8331</v>
      </c>
      <c r="R932" t="s">
        <v>8334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8331</v>
      </c>
      <c r="R933" t="s">
        <v>8334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8331</v>
      </c>
      <c r="R934" t="s">
        <v>8334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8331</v>
      </c>
      <c r="R935" t="s">
        <v>8334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8331</v>
      </c>
      <c r="R936" t="s">
        <v>8334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8331</v>
      </c>
      <c r="R937" t="s">
        <v>8334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8331</v>
      </c>
      <c r="R938" t="s">
        <v>8334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8331</v>
      </c>
      <c r="R939" t="s">
        <v>8334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8331</v>
      </c>
      <c r="R940" t="s">
        <v>8334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8331</v>
      </c>
      <c r="R941" t="s">
        <v>8334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8325</v>
      </c>
      <c r="R942" t="s">
        <v>8327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8325</v>
      </c>
      <c r="R943" t="s">
        <v>8327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8325</v>
      </c>
      <c r="R944" t="s">
        <v>8327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8325</v>
      </c>
      <c r="R945" t="s">
        <v>8327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8325</v>
      </c>
      <c r="R946" t="s">
        <v>8327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8325</v>
      </c>
      <c r="R947" t="s">
        <v>8327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8325</v>
      </c>
      <c r="R948" t="s">
        <v>8327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8325</v>
      </c>
      <c r="R949" t="s">
        <v>8327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8325</v>
      </c>
      <c r="R950" t="s">
        <v>8327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8325</v>
      </c>
      <c r="R951" t="s">
        <v>8327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8325</v>
      </c>
      <c r="R952" t="s">
        <v>8327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8325</v>
      </c>
      <c r="R953" t="s">
        <v>8327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8325</v>
      </c>
      <c r="R954" t="s">
        <v>8327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8325</v>
      </c>
      <c r="R955" t="s">
        <v>8327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8325</v>
      </c>
      <c r="R956" t="s">
        <v>8327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8325</v>
      </c>
      <c r="R957" t="s">
        <v>8327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8325</v>
      </c>
      <c r="R958" t="s">
        <v>8327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8325</v>
      </c>
      <c r="R959" t="s">
        <v>8327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8325</v>
      </c>
      <c r="R960" t="s">
        <v>8327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8325</v>
      </c>
      <c r="R961" t="s">
        <v>8327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8325</v>
      </c>
      <c r="R962" t="s">
        <v>8327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8325</v>
      </c>
      <c r="R963" t="s">
        <v>8327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8325</v>
      </c>
      <c r="R964" t="s">
        <v>8327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8325</v>
      </c>
      <c r="R965" t="s">
        <v>8327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8325</v>
      </c>
      <c r="R966" t="s">
        <v>8327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8325</v>
      </c>
      <c r="R967" t="s">
        <v>8327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8325</v>
      </c>
      <c r="R968" t="s">
        <v>8327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8325</v>
      </c>
      <c r="R969" t="s">
        <v>8327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8325</v>
      </c>
      <c r="R970" t="s">
        <v>8327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8325</v>
      </c>
      <c r="R971" t="s">
        <v>8327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8325</v>
      </c>
      <c r="R972" t="s">
        <v>8327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8325</v>
      </c>
      <c r="R973" t="s">
        <v>8327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8325</v>
      </c>
      <c r="R974" t="s">
        <v>8327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8325</v>
      </c>
      <c r="R975" t="s">
        <v>8327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8325</v>
      </c>
      <c r="R976" t="s">
        <v>8327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8325</v>
      </c>
      <c r="R977" t="s">
        <v>8327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8325</v>
      </c>
      <c r="R978" t="s">
        <v>8327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8325</v>
      </c>
      <c r="R979" t="s">
        <v>8327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8325</v>
      </c>
      <c r="R980" t="s">
        <v>8327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8325</v>
      </c>
      <c r="R981" t="s">
        <v>8327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8325</v>
      </c>
      <c r="R982" t="s">
        <v>8327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8325</v>
      </c>
      <c r="R983" t="s">
        <v>8327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8325</v>
      </c>
      <c r="R984" t="s">
        <v>8327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8325</v>
      </c>
      <c r="R985" t="s">
        <v>8327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8325</v>
      </c>
      <c r="R986" t="s">
        <v>8327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8325</v>
      </c>
      <c r="R987" t="s">
        <v>8327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8325</v>
      </c>
      <c r="R988" t="s">
        <v>8327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8325</v>
      </c>
      <c r="R989" t="s">
        <v>8327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8325</v>
      </c>
      <c r="R990" t="s">
        <v>8327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8325</v>
      </c>
      <c r="R991" t="s">
        <v>8327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8325</v>
      </c>
      <c r="R992" t="s">
        <v>8327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8325</v>
      </c>
      <c r="R993" t="s">
        <v>8327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8325</v>
      </c>
      <c r="R994" t="s">
        <v>8327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8325</v>
      </c>
      <c r="R995" t="s">
        <v>8327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8325</v>
      </c>
      <c r="R996" t="s">
        <v>8327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8325</v>
      </c>
      <c r="R997" t="s">
        <v>8327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8325</v>
      </c>
      <c r="R998" t="s">
        <v>8327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8325</v>
      </c>
      <c r="R999" t="s">
        <v>8327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8325</v>
      </c>
      <c r="R1000" t="s">
        <v>8327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8325</v>
      </c>
      <c r="R1001" t="s">
        <v>8327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8325</v>
      </c>
      <c r="R1002" t="s">
        <v>8327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8325</v>
      </c>
      <c r="R1003" t="s">
        <v>8327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8325</v>
      </c>
      <c r="R1004" t="s">
        <v>8327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8325</v>
      </c>
      <c r="R1005" t="s">
        <v>8327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8325</v>
      </c>
      <c r="R1006" t="s">
        <v>8327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8325</v>
      </c>
      <c r="R1007" t="s">
        <v>8327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8325</v>
      </c>
      <c r="R1008" t="s">
        <v>8327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8325</v>
      </c>
      <c r="R1009" t="s">
        <v>8327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8325</v>
      </c>
      <c r="R1010" t="s">
        <v>8327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8325</v>
      </c>
      <c r="R1011" t="s">
        <v>8327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8325</v>
      </c>
      <c r="R1012" t="s">
        <v>8327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8325</v>
      </c>
      <c r="R1013" t="s">
        <v>8327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8325</v>
      </c>
      <c r="R1014" t="s">
        <v>8327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8325</v>
      </c>
      <c r="R1015" t="s">
        <v>8327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8325</v>
      </c>
      <c r="R1016" t="s">
        <v>8327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8325</v>
      </c>
      <c r="R1017" t="s">
        <v>8327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8325</v>
      </c>
      <c r="R1018" t="s">
        <v>8327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8325</v>
      </c>
      <c r="R1019" t="s">
        <v>8327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8325</v>
      </c>
      <c r="R1020" t="s">
        <v>8327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8325</v>
      </c>
      <c r="R1021" t="s">
        <v>8327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8331</v>
      </c>
      <c r="R1022" t="s">
        <v>8336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8331</v>
      </c>
      <c r="R1023" t="s">
        <v>8336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8331</v>
      </c>
      <c r="R1024" t="s">
        <v>8336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8331</v>
      </c>
      <c r="R1025" t="s">
        <v>8336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8331</v>
      </c>
      <c r="R1026" t="s">
        <v>8336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8331</v>
      </c>
      <c r="R1027" t="s">
        <v>8336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8331</v>
      </c>
      <c r="R1028" t="s">
        <v>8336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8331</v>
      </c>
      <c r="R1029" t="s">
        <v>8336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8331</v>
      </c>
      <c r="R1030" t="s">
        <v>8336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8331</v>
      </c>
      <c r="R1031" t="s">
        <v>8336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8331</v>
      </c>
      <c r="R1032" t="s">
        <v>8336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8331</v>
      </c>
      <c r="R1033" t="s">
        <v>8336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8331</v>
      </c>
      <c r="R1034" t="s">
        <v>8336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8331</v>
      </c>
      <c r="R1035" t="s">
        <v>8336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8331</v>
      </c>
      <c r="R1036" t="s">
        <v>8336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8331</v>
      </c>
      <c r="R1037" t="s">
        <v>8336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8331</v>
      </c>
      <c r="R1038" t="s">
        <v>8336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8331</v>
      </c>
      <c r="R1039" t="s">
        <v>8336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8331</v>
      </c>
      <c r="R1040" t="s">
        <v>8336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8331</v>
      </c>
      <c r="R1041" t="s">
        <v>8336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8337</v>
      </c>
      <c r="R1042" t="s">
        <v>8338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8337</v>
      </c>
      <c r="R1043" t="s">
        <v>8338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8337</v>
      </c>
      <c r="R1044" t="s">
        <v>8338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8337</v>
      </c>
      <c r="R1045" t="s">
        <v>8338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8337</v>
      </c>
      <c r="R1046" t="s">
        <v>8338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8337</v>
      </c>
      <c r="R1047" t="s">
        <v>8338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8337</v>
      </c>
      <c r="R1048" t="s">
        <v>8338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8337</v>
      </c>
      <c r="R1049" t="s">
        <v>8338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8337</v>
      </c>
      <c r="R1050" t="s">
        <v>8338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8337</v>
      </c>
      <c r="R1051" t="s">
        <v>8338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8337</v>
      </c>
      <c r="R1052" t="s">
        <v>8338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8337</v>
      </c>
      <c r="R1053" t="s">
        <v>8338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8337</v>
      </c>
      <c r="R1054" t="s">
        <v>8338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8337</v>
      </c>
      <c r="R1055" t="s">
        <v>8338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8337</v>
      </c>
      <c r="R1056" t="s">
        <v>8338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8337</v>
      </c>
      <c r="R1057" t="s">
        <v>8338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8337</v>
      </c>
      <c r="R1058" t="s">
        <v>8338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8337</v>
      </c>
      <c r="R1059" t="s">
        <v>8338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8337</v>
      </c>
      <c r="R1060" t="s">
        <v>8338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8337</v>
      </c>
      <c r="R1061" t="s">
        <v>8338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8337</v>
      </c>
      <c r="R1062" t="s">
        <v>8338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8337</v>
      </c>
      <c r="R1063" t="s">
        <v>8338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8337</v>
      </c>
      <c r="R1064" t="s">
        <v>8338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8337</v>
      </c>
      <c r="R1065" t="s">
        <v>8338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8339</v>
      </c>
      <c r="R1066" t="s">
        <v>8340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8339</v>
      </c>
      <c r="R1067" t="s">
        <v>8340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8339</v>
      </c>
      <c r="R1068" t="s">
        <v>8340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8339</v>
      </c>
      <c r="R1069" t="s">
        <v>8340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8339</v>
      </c>
      <c r="R1070" t="s">
        <v>8340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8339</v>
      </c>
      <c r="R1071" t="s">
        <v>8340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8339</v>
      </c>
      <c r="R1072" t="s">
        <v>8340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8339</v>
      </c>
      <c r="R1073" t="s">
        <v>8340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8339</v>
      </c>
      <c r="R1074" t="s">
        <v>8340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8339</v>
      </c>
      <c r="R1075" t="s">
        <v>8340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8339</v>
      </c>
      <c r="R1076" t="s">
        <v>8340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8339</v>
      </c>
      <c r="R1077" t="s">
        <v>8340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8339</v>
      </c>
      <c r="R1078" t="s">
        <v>8340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8339</v>
      </c>
      <c r="R1079" t="s">
        <v>8340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8339</v>
      </c>
      <c r="R1080" t="s">
        <v>8340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8339</v>
      </c>
      <c r="R1081" t="s">
        <v>8340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8339</v>
      </c>
      <c r="R1082" t="s">
        <v>8340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8339</v>
      </c>
      <c r="R1083" t="s">
        <v>8340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8339</v>
      </c>
      <c r="R1084" t="s">
        <v>8340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8339</v>
      </c>
      <c r="R1085" t="s">
        <v>8340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8339</v>
      </c>
      <c r="R1086" t="s">
        <v>8340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8339</v>
      </c>
      <c r="R1087" t="s">
        <v>8340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8339</v>
      </c>
      <c r="R1088" t="s">
        <v>8340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8339</v>
      </c>
      <c r="R1089" t="s">
        <v>8340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8339</v>
      </c>
      <c r="R1090" t="s">
        <v>8340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8339</v>
      </c>
      <c r="R1091" t="s">
        <v>8340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8339</v>
      </c>
      <c r="R1092" t="s">
        <v>8340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8339</v>
      </c>
      <c r="R1093" t="s">
        <v>8340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8339</v>
      </c>
      <c r="R1094" t="s">
        <v>8340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8339</v>
      </c>
      <c r="R1095" t="s">
        <v>8340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8339</v>
      </c>
      <c r="R1096" t="s">
        <v>8340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8339</v>
      </c>
      <c r="R1097" t="s">
        <v>8340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8339</v>
      </c>
      <c r="R1098" t="s">
        <v>8340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8339</v>
      </c>
      <c r="R1099" t="s">
        <v>8340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8339</v>
      </c>
      <c r="R1100" t="s">
        <v>8340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8339</v>
      </c>
      <c r="R1101" t="s">
        <v>8340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8339</v>
      </c>
      <c r="R1102" t="s">
        <v>8340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8339</v>
      </c>
      <c r="R1103" t="s">
        <v>8340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8339</v>
      </c>
      <c r="R1104" t="s">
        <v>8340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8339</v>
      </c>
      <c r="R1105" t="s">
        <v>8340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8339</v>
      </c>
      <c r="R1106" t="s">
        <v>8340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8339</v>
      </c>
      <c r="R1107" t="s">
        <v>8340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8339</v>
      </c>
      <c r="R1108" t="s">
        <v>8340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8339</v>
      </c>
      <c r="R1109" t="s">
        <v>8340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8339</v>
      </c>
      <c r="R1110" t="s">
        <v>8340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8339</v>
      </c>
      <c r="R1111" t="s">
        <v>8340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8339</v>
      </c>
      <c r="R1112" t="s">
        <v>8340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8339</v>
      </c>
      <c r="R1113" t="s">
        <v>8340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8339</v>
      </c>
      <c r="R1114" t="s">
        <v>8340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8339</v>
      </c>
      <c r="R1115" t="s">
        <v>8340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8339</v>
      </c>
      <c r="R1116" t="s">
        <v>8340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8339</v>
      </c>
      <c r="R1117" t="s">
        <v>8340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8339</v>
      </c>
      <c r="R1118" t="s">
        <v>8340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8339</v>
      </c>
      <c r="R1119" t="s">
        <v>8340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8339</v>
      </c>
      <c r="R1120" t="s">
        <v>8340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8339</v>
      </c>
      <c r="R1121" t="s">
        <v>8340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8339</v>
      </c>
      <c r="R1122" t="s">
        <v>8340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8339</v>
      </c>
      <c r="R1123" t="s">
        <v>8340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8339</v>
      </c>
      <c r="R1124" t="s">
        <v>8340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8339</v>
      </c>
      <c r="R1125" t="s">
        <v>8340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8339</v>
      </c>
      <c r="R1126" t="s">
        <v>8341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8339</v>
      </c>
      <c r="R1127" t="s">
        <v>8341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8339</v>
      </c>
      <c r="R1128" t="s">
        <v>8341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8339</v>
      </c>
      <c r="R1129" t="s">
        <v>8341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8339</v>
      </c>
      <c r="R1130" t="s">
        <v>8341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8339</v>
      </c>
      <c r="R1131" t="s">
        <v>8341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8339</v>
      </c>
      <c r="R1132" t="s">
        <v>8341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8339</v>
      </c>
      <c r="R1133" t="s">
        <v>8341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8339</v>
      </c>
      <c r="R1134" t="s">
        <v>8341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8339</v>
      </c>
      <c r="R1135" t="s">
        <v>8341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8339</v>
      </c>
      <c r="R1136" t="s">
        <v>8341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8339</v>
      </c>
      <c r="R1137" t="s">
        <v>8341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8339</v>
      </c>
      <c r="R1138" t="s">
        <v>8341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8339</v>
      </c>
      <c r="R1139" t="s">
        <v>8341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8339</v>
      </c>
      <c r="R1140" t="s">
        <v>8341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8339</v>
      </c>
      <c r="R1141" t="s">
        <v>8341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8339</v>
      </c>
      <c r="R1142" t="s">
        <v>8341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8339</v>
      </c>
      <c r="R1143" t="s">
        <v>8341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8339</v>
      </c>
      <c r="R1144" t="s">
        <v>8341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8339</v>
      </c>
      <c r="R1145" t="s">
        <v>8341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8342</v>
      </c>
      <c r="R1146" t="s">
        <v>8343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8342</v>
      </c>
      <c r="R1147" t="s">
        <v>8343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8342</v>
      </c>
      <c r="R1148" t="s">
        <v>8343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8342</v>
      </c>
      <c r="R1149" t="s">
        <v>8343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8342</v>
      </c>
      <c r="R1150" t="s">
        <v>8343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8342</v>
      </c>
      <c r="R1151" t="s">
        <v>8343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8342</v>
      </c>
      <c r="R1152" t="s">
        <v>8343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8342</v>
      </c>
      <c r="R1153" t="s">
        <v>8343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8342</v>
      </c>
      <c r="R1154" t="s">
        <v>8343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8342</v>
      </c>
      <c r="R1155" t="s">
        <v>8343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8342</v>
      </c>
      <c r="R1156" t="s">
        <v>8343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8342</v>
      </c>
      <c r="R1157" t="s">
        <v>8343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8342</v>
      </c>
      <c r="R1158" t="s">
        <v>8343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8342</v>
      </c>
      <c r="R1159" t="s">
        <v>8343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8342</v>
      </c>
      <c r="R1160" t="s">
        <v>8343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8342</v>
      </c>
      <c r="R1161" t="s">
        <v>8343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8342</v>
      </c>
      <c r="R1162" t="s">
        <v>8343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8342</v>
      </c>
      <c r="R1163" t="s">
        <v>8343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8342</v>
      </c>
      <c r="R1164" t="s">
        <v>8343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8342</v>
      </c>
      <c r="R1165" t="s">
        <v>8343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8342</v>
      </c>
      <c r="R1166" t="s">
        <v>8343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8342</v>
      </c>
      <c r="R1167" t="s">
        <v>8343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8342</v>
      </c>
      <c r="R1168" t="s">
        <v>8343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8342</v>
      </c>
      <c r="R1169" t="s">
        <v>8343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8342</v>
      </c>
      <c r="R1170" t="s">
        <v>8343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8342</v>
      </c>
      <c r="R1171" t="s">
        <v>8343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8342</v>
      </c>
      <c r="R1172" t="s">
        <v>8343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8342</v>
      </c>
      <c r="R1173" t="s">
        <v>8343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8342</v>
      </c>
      <c r="R1174" t="s">
        <v>8343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8342</v>
      </c>
      <c r="R1175" t="s">
        <v>8343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8342</v>
      </c>
      <c r="R1176" t="s">
        <v>8343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8342</v>
      </c>
      <c r="R1177" t="s">
        <v>8343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8342</v>
      </c>
      <c r="R1178" t="s">
        <v>8343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8342</v>
      </c>
      <c r="R1179" t="s">
        <v>8343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8342</v>
      </c>
      <c r="R1180" t="s">
        <v>8343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8342</v>
      </c>
      <c r="R1181" t="s">
        <v>8343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8342</v>
      </c>
      <c r="R1182" t="s">
        <v>8343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8342</v>
      </c>
      <c r="R1183" t="s">
        <v>8343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8342</v>
      </c>
      <c r="R1184" t="s">
        <v>8343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8342</v>
      </c>
      <c r="R1185" t="s">
        <v>8343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8344</v>
      </c>
      <c r="R1186" t="s">
        <v>8345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8344</v>
      </c>
      <c r="R1187" t="s">
        <v>8345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8344</v>
      </c>
      <c r="R1188" t="s">
        <v>8345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8344</v>
      </c>
      <c r="R1189" t="s">
        <v>8345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8344</v>
      </c>
      <c r="R1190" t="s">
        <v>8345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8344</v>
      </c>
      <c r="R1191" t="s">
        <v>8345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8344</v>
      </c>
      <c r="R1192" t="s">
        <v>8345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8344</v>
      </c>
      <c r="R1193" t="s">
        <v>8345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8344</v>
      </c>
      <c r="R1194" t="s">
        <v>8345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8344</v>
      </c>
      <c r="R1195" t="s">
        <v>8345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8344</v>
      </c>
      <c r="R1196" t="s">
        <v>8345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8344</v>
      </c>
      <c r="R1197" t="s">
        <v>8345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8344</v>
      </c>
      <c r="R1198" t="s">
        <v>8345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8344</v>
      </c>
      <c r="R1199" t="s">
        <v>8345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8344</v>
      </c>
      <c r="R1200" t="s">
        <v>8345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8344</v>
      </c>
      <c r="R1201" t="s">
        <v>8345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8344</v>
      </c>
      <c r="R1202" t="s">
        <v>8345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8344</v>
      </c>
      <c r="R1203" t="s">
        <v>8345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8344</v>
      </c>
      <c r="R1204" t="s">
        <v>8345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8344</v>
      </c>
      <c r="R1205" t="s">
        <v>8345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8344</v>
      </c>
      <c r="R1206" t="s">
        <v>8345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8344</v>
      </c>
      <c r="R1207" t="s">
        <v>8345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8344</v>
      </c>
      <c r="R1208" t="s">
        <v>8345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8344</v>
      </c>
      <c r="R1209" t="s">
        <v>8345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8344</v>
      </c>
      <c r="R1210" t="s">
        <v>8345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8344</v>
      </c>
      <c r="R1211" t="s">
        <v>8345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8344</v>
      </c>
      <c r="R1212" t="s">
        <v>8345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8344</v>
      </c>
      <c r="R1213" t="s">
        <v>8345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8344</v>
      </c>
      <c r="R1214" t="s">
        <v>8345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8344</v>
      </c>
      <c r="R1215" t="s">
        <v>8345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8344</v>
      </c>
      <c r="R1216" t="s">
        <v>8345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8344</v>
      </c>
      <c r="R1217" t="s">
        <v>8345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8344</v>
      </c>
      <c r="R1218" t="s">
        <v>8345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8344</v>
      </c>
      <c r="R1219" t="s">
        <v>8345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8344</v>
      </c>
      <c r="R1220" t="s">
        <v>8345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8344</v>
      </c>
      <c r="R1221" t="s">
        <v>8345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8344</v>
      </c>
      <c r="R1222" t="s">
        <v>8345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8344</v>
      </c>
      <c r="R1223" t="s">
        <v>8345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8344</v>
      </c>
      <c r="R1224" t="s">
        <v>8345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8344</v>
      </c>
      <c r="R1225" t="s">
        <v>8345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8331</v>
      </c>
      <c r="R1226" t="s">
        <v>8346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8331</v>
      </c>
      <c r="R1227" t="s">
        <v>8346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8331</v>
      </c>
      <c r="R1228" t="s">
        <v>8346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8331</v>
      </c>
      <c r="R1229" t="s">
        <v>8346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8331</v>
      </c>
      <c r="R1230" t="s">
        <v>8346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8331</v>
      </c>
      <c r="R1231" t="s">
        <v>8346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8331</v>
      </c>
      <c r="R1232" t="s">
        <v>8346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8331</v>
      </c>
      <c r="R1233" t="s">
        <v>8346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8331</v>
      </c>
      <c r="R1234" t="s">
        <v>8346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8331</v>
      </c>
      <c r="R1235" t="s">
        <v>8346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8331</v>
      </c>
      <c r="R1236" t="s">
        <v>8346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8331</v>
      </c>
      <c r="R1237" t="s">
        <v>8346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8331</v>
      </c>
      <c r="R1238" t="s">
        <v>8346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8331</v>
      </c>
      <c r="R1239" t="s">
        <v>8346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8331</v>
      </c>
      <c r="R1240" t="s">
        <v>8346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8331</v>
      </c>
      <c r="R1241" t="s">
        <v>8346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8331</v>
      </c>
      <c r="R1242" t="s">
        <v>8346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8331</v>
      </c>
      <c r="R1243" t="s">
        <v>8346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8331</v>
      </c>
      <c r="R1244" t="s">
        <v>8346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8331</v>
      </c>
      <c r="R1245" t="s">
        <v>8346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8331</v>
      </c>
      <c r="R1246" t="s">
        <v>8332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8331</v>
      </c>
      <c r="R1247" t="s">
        <v>8332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8331</v>
      </c>
      <c r="R1248" t="s">
        <v>8332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8331</v>
      </c>
      <c r="R1249" t="s">
        <v>8332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8331</v>
      </c>
      <c r="R1250" t="s">
        <v>8332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8331</v>
      </c>
      <c r="R1251" t="s">
        <v>8332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8331</v>
      </c>
      <c r="R1252" t="s">
        <v>8332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8331</v>
      </c>
      <c r="R1253" t="s">
        <v>8332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8331</v>
      </c>
      <c r="R1254" t="s">
        <v>8332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8331</v>
      </c>
      <c r="R1255" t="s">
        <v>8332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8331</v>
      </c>
      <c r="R1256" t="s">
        <v>8332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8331</v>
      </c>
      <c r="R1257" t="s">
        <v>8332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8331</v>
      </c>
      <c r="R1258" t="s">
        <v>8332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8331</v>
      </c>
      <c r="R1259" t="s">
        <v>8332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8331</v>
      </c>
      <c r="R1260" t="s">
        <v>8332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8331</v>
      </c>
      <c r="R1261" t="s">
        <v>8332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8331</v>
      </c>
      <c r="R1262" t="s">
        <v>8332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8331</v>
      </c>
      <c r="R1263" t="s">
        <v>8332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8331</v>
      </c>
      <c r="R1264" t="s">
        <v>8332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8331</v>
      </c>
      <c r="R1265" t="s">
        <v>8332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8331</v>
      </c>
      <c r="R1266" t="s">
        <v>8332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8331</v>
      </c>
      <c r="R1267" t="s">
        <v>8332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8331</v>
      </c>
      <c r="R1268" t="s">
        <v>8332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8331</v>
      </c>
      <c r="R1269" t="s">
        <v>8332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8331</v>
      </c>
      <c r="R1270" t="s">
        <v>8332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8331</v>
      </c>
      <c r="R1271" t="s">
        <v>8332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8331</v>
      </c>
      <c r="R1272" t="s">
        <v>8332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8331</v>
      </c>
      <c r="R1273" t="s">
        <v>8332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8331</v>
      </c>
      <c r="R1274" t="s">
        <v>8332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8331</v>
      </c>
      <c r="R1275" t="s">
        <v>8332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8331</v>
      </c>
      <c r="R1276" t="s">
        <v>8332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8331</v>
      </c>
      <c r="R1277" t="s">
        <v>8332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8331</v>
      </c>
      <c r="R1278" t="s">
        <v>8332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8331</v>
      </c>
      <c r="R1279" t="s">
        <v>8332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8331</v>
      </c>
      <c r="R1280" t="s">
        <v>8332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8331</v>
      </c>
      <c r="R1281" t="s">
        <v>8332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8331</v>
      </c>
      <c r="R1282" t="s">
        <v>8332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8331</v>
      </c>
      <c r="R1283" t="s">
        <v>8332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8331</v>
      </c>
      <c r="R1284" t="s">
        <v>8332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8331</v>
      </c>
      <c r="R1285" t="s">
        <v>8332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8314</v>
      </c>
      <c r="R1286" t="s">
        <v>8315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8314</v>
      </c>
      <c r="R1287" t="s">
        <v>8315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8314</v>
      </c>
      <c r="R1288" t="s">
        <v>8315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8314</v>
      </c>
      <c r="R1289" t="s">
        <v>8315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8314</v>
      </c>
      <c r="R1290" t="s">
        <v>8315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8314</v>
      </c>
      <c r="R1291" t="s">
        <v>8315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8314</v>
      </c>
      <c r="R1292" t="s">
        <v>8315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8314</v>
      </c>
      <c r="R1293" t="s">
        <v>8315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8314</v>
      </c>
      <c r="R1294" t="s">
        <v>8315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8314</v>
      </c>
      <c r="R1295" t="s">
        <v>8315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8314</v>
      </c>
      <c r="R1296" t="s">
        <v>8315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8314</v>
      </c>
      <c r="R1297" t="s">
        <v>8315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8314</v>
      </c>
      <c r="R1298" t="s">
        <v>8315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8314</v>
      </c>
      <c r="R1299" t="s">
        <v>8315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8314</v>
      </c>
      <c r="R1300" t="s">
        <v>8315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8314</v>
      </c>
      <c r="R1301" t="s">
        <v>8315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8314</v>
      </c>
      <c r="R1302" t="s">
        <v>8315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8314</v>
      </c>
      <c r="R1303" t="s">
        <v>8315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8314</v>
      </c>
      <c r="R1304" t="s">
        <v>8315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8314</v>
      </c>
      <c r="R1305" t="s">
        <v>8315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8325</v>
      </c>
      <c r="R1306" t="s">
        <v>8327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8325</v>
      </c>
      <c r="R1307" t="s">
        <v>8327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8325</v>
      </c>
      <c r="R1308" t="s">
        <v>8327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8325</v>
      </c>
      <c r="R1309" t="s">
        <v>8327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8325</v>
      </c>
      <c r="R1310" t="s">
        <v>8327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8325</v>
      </c>
      <c r="R1311" t="s">
        <v>8327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8325</v>
      </c>
      <c r="R1312" t="s">
        <v>8327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8325</v>
      </c>
      <c r="R1313" t="s">
        <v>8327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8325</v>
      </c>
      <c r="R1314" t="s">
        <v>8327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8325</v>
      </c>
      <c r="R1315" t="s">
        <v>8327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8325</v>
      </c>
      <c r="R1316" t="s">
        <v>8327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8325</v>
      </c>
      <c r="R1317" t="s">
        <v>8327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8325</v>
      </c>
      <c r="R1318" t="s">
        <v>8327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8325</v>
      </c>
      <c r="R1319" t="s">
        <v>8327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8325</v>
      </c>
      <c r="R1320" t="s">
        <v>8327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8325</v>
      </c>
      <c r="R1321" t="s">
        <v>8327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8325</v>
      </c>
      <c r="R1322" t="s">
        <v>8327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8325</v>
      </c>
      <c r="R1323" t="s">
        <v>8327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8325</v>
      </c>
      <c r="R1324" t="s">
        <v>8327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8325</v>
      </c>
      <c r="R1325" t="s">
        <v>8327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8325</v>
      </c>
      <c r="R1326" t="s">
        <v>8327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8325</v>
      </c>
      <c r="R1327" t="s">
        <v>8327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8325</v>
      </c>
      <c r="R1328" t="s">
        <v>8327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8325</v>
      </c>
      <c r="R1329" t="s">
        <v>8327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8325</v>
      </c>
      <c r="R1330" t="s">
        <v>8327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8325</v>
      </c>
      <c r="R1331" t="s">
        <v>8327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8325</v>
      </c>
      <c r="R1332" t="s">
        <v>8327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8325</v>
      </c>
      <c r="R1333" t="s">
        <v>8327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8325</v>
      </c>
      <c r="R1334" t="s">
        <v>8327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8325</v>
      </c>
      <c r="R1335" t="s">
        <v>8327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8325</v>
      </c>
      <c r="R1336" t="s">
        <v>8327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8325</v>
      </c>
      <c r="R1337" t="s">
        <v>8327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8325</v>
      </c>
      <c r="R1338" t="s">
        <v>8327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8325</v>
      </c>
      <c r="R1339" t="s">
        <v>8327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8325</v>
      </c>
      <c r="R1340" t="s">
        <v>8327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8325</v>
      </c>
      <c r="R1341" t="s">
        <v>8327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8325</v>
      </c>
      <c r="R1342" t="s">
        <v>8327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8325</v>
      </c>
      <c r="R1343" t="s">
        <v>8327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8325</v>
      </c>
      <c r="R1344" t="s">
        <v>8327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8325</v>
      </c>
      <c r="R1345" t="s">
        <v>8327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8328</v>
      </c>
      <c r="R1346" t="s">
        <v>8329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8328</v>
      </c>
      <c r="R1347" t="s">
        <v>8329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8328</v>
      </c>
      <c r="R1348" t="s">
        <v>8329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8328</v>
      </c>
      <c r="R1349" t="s">
        <v>8329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8328</v>
      </c>
      <c r="R1350" t="s">
        <v>8329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8328</v>
      </c>
      <c r="R1351" t="s">
        <v>8329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8328</v>
      </c>
      <c r="R1352" t="s">
        <v>8329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8328</v>
      </c>
      <c r="R1353" t="s">
        <v>8329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8328</v>
      </c>
      <c r="R1354" t="s">
        <v>8329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8328</v>
      </c>
      <c r="R1355" t="s">
        <v>8329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8328</v>
      </c>
      <c r="R1356" t="s">
        <v>8329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8328</v>
      </c>
      <c r="R1357" t="s">
        <v>8329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8328</v>
      </c>
      <c r="R1358" t="s">
        <v>8329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8328</v>
      </c>
      <c r="R1359" t="s">
        <v>8329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8328</v>
      </c>
      <c r="R1360" t="s">
        <v>8329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8328</v>
      </c>
      <c r="R1361" t="s">
        <v>8329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8328</v>
      </c>
      <c r="R1362" t="s">
        <v>8329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8328</v>
      </c>
      <c r="R1363" t="s">
        <v>8329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8328</v>
      </c>
      <c r="R1364" t="s">
        <v>8329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8328</v>
      </c>
      <c r="R1365" t="s">
        <v>8329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8331</v>
      </c>
      <c r="R1366" t="s">
        <v>8332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8331</v>
      </c>
      <c r="R1367" t="s">
        <v>8332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8331</v>
      </c>
      <c r="R1368" t="s">
        <v>8332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8331</v>
      </c>
      <c r="R1369" t="s">
        <v>8332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8331</v>
      </c>
      <c r="R1370" t="s">
        <v>8332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8331</v>
      </c>
      <c r="R1371" t="s">
        <v>8332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8331</v>
      </c>
      <c r="R1372" t="s">
        <v>8332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8331</v>
      </c>
      <c r="R1373" t="s">
        <v>8332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8331</v>
      </c>
      <c r="R1374" t="s">
        <v>8332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8331</v>
      </c>
      <c r="R1375" t="s">
        <v>8332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8331</v>
      </c>
      <c r="R1376" t="s">
        <v>8332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8331</v>
      </c>
      <c r="R1377" t="s">
        <v>8332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8331</v>
      </c>
      <c r="R1378" t="s">
        <v>8332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8331</v>
      </c>
      <c r="R1379" t="s">
        <v>8332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8331</v>
      </c>
      <c r="R1380" t="s">
        <v>8332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8331</v>
      </c>
      <c r="R1381" t="s">
        <v>8332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8331</v>
      </c>
      <c r="R1382" t="s">
        <v>8332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8331</v>
      </c>
      <c r="R1383" t="s">
        <v>8332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8331</v>
      </c>
      <c r="R1384" t="s">
        <v>8332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8331</v>
      </c>
      <c r="R1385" t="s">
        <v>8332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8331</v>
      </c>
      <c r="R1386" t="s">
        <v>8332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8331</v>
      </c>
      <c r="R1387" t="s">
        <v>8332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8331</v>
      </c>
      <c r="R1388" t="s">
        <v>8332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8331</v>
      </c>
      <c r="R1389" t="s">
        <v>8332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8331</v>
      </c>
      <c r="R1390" t="s">
        <v>8332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8331</v>
      </c>
      <c r="R1391" t="s">
        <v>8332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8331</v>
      </c>
      <c r="R1392" t="s">
        <v>8332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8331</v>
      </c>
      <c r="R1393" t="s">
        <v>8332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8331</v>
      </c>
      <c r="R1394" t="s">
        <v>8332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8331</v>
      </c>
      <c r="R1395" t="s">
        <v>8332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8331</v>
      </c>
      <c r="R1396" t="s">
        <v>8332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8331</v>
      </c>
      <c r="R1397" t="s">
        <v>8332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8331</v>
      </c>
      <c r="R1398" t="s">
        <v>8332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8331</v>
      </c>
      <c r="R1399" t="s">
        <v>8332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8331</v>
      </c>
      <c r="R1400" t="s">
        <v>8332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8331</v>
      </c>
      <c r="R1401" t="s">
        <v>8332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8331</v>
      </c>
      <c r="R1402" t="s">
        <v>8332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8331</v>
      </c>
      <c r="R1403" t="s">
        <v>8332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8331</v>
      </c>
      <c r="R1404" t="s">
        <v>8332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8331</v>
      </c>
      <c r="R1405" t="s">
        <v>8332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8328</v>
      </c>
      <c r="R1406" t="s">
        <v>8347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8328</v>
      </c>
      <c r="R1407" t="s">
        <v>8347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8328</v>
      </c>
      <c r="R1408" t="s">
        <v>8347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8328</v>
      </c>
      <c r="R1409" t="s">
        <v>8347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8328</v>
      </c>
      <c r="R1410" t="s">
        <v>8347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8328</v>
      </c>
      <c r="R1411" t="s">
        <v>8347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8328</v>
      </c>
      <c r="R1412" t="s">
        <v>8347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8328</v>
      </c>
      <c r="R1413" t="s">
        <v>8347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8328</v>
      </c>
      <c r="R1414" t="s">
        <v>8347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8328</v>
      </c>
      <c r="R1415" t="s">
        <v>8347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8328</v>
      </c>
      <c r="R1416" t="s">
        <v>8347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8328</v>
      </c>
      <c r="R1417" t="s">
        <v>8347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8328</v>
      </c>
      <c r="R1418" t="s">
        <v>8347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8328</v>
      </c>
      <c r="R1419" t="s">
        <v>8347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8328</v>
      </c>
      <c r="R1420" t="s">
        <v>8347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8328</v>
      </c>
      <c r="R1421" t="s">
        <v>8347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8328</v>
      </c>
      <c r="R1422" t="s">
        <v>8347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8328</v>
      </c>
      <c r="R1423" t="s">
        <v>8347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8328</v>
      </c>
      <c r="R1424" t="s">
        <v>8347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8328</v>
      </c>
      <c r="R1425" t="s">
        <v>8347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8328</v>
      </c>
      <c r="R1426" t="s">
        <v>8347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8328</v>
      </c>
      <c r="R1427" t="s">
        <v>8347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8328</v>
      </c>
      <c r="R1428" t="s">
        <v>8347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8328</v>
      </c>
      <c r="R1429" t="s">
        <v>8347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8328</v>
      </c>
      <c r="R1430" t="s">
        <v>8347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8328</v>
      </c>
      <c r="R1431" t="s">
        <v>8347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8328</v>
      </c>
      <c r="R1432" t="s">
        <v>8347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8328</v>
      </c>
      <c r="R1433" t="s">
        <v>8347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8328</v>
      </c>
      <c r="R1434" t="s">
        <v>8347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8328</v>
      </c>
      <c r="R1435" t="s">
        <v>8347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8328</v>
      </c>
      <c r="R1436" t="s">
        <v>8347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8328</v>
      </c>
      <c r="R1437" t="s">
        <v>8347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8328</v>
      </c>
      <c r="R1438" t="s">
        <v>8347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8328</v>
      </c>
      <c r="R1439" t="s">
        <v>8347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8328</v>
      </c>
      <c r="R1440" t="s">
        <v>8347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8328</v>
      </c>
      <c r="R1441" t="s">
        <v>8347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8328</v>
      </c>
      <c r="R1442" t="s">
        <v>8347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8328</v>
      </c>
      <c r="R1443" t="s">
        <v>8347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8328</v>
      </c>
      <c r="R1444" t="s">
        <v>8347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8328</v>
      </c>
      <c r="R1445" t="s">
        <v>8347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8328</v>
      </c>
      <c r="R1446" t="s">
        <v>8347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8328</v>
      </c>
      <c r="R1447" t="s">
        <v>8347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8328</v>
      </c>
      <c r="R1448" t="s">
        <v>8347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8328</v>
      </c>
      <c r="R1449" t="s">
        <v>8347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8328</v>
      </c>
      <c r="R1450" t="s">
        <v>8347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8328</v>
      </c>
      <c r="R1451" t="s">
        <v>8347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8328</v>
      </c>
      <c r="R1452" t="s">
        <v>8347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8328</v>
      </c>
      <c r="R1453" t="s">
        <v>8347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8328</v>
      </c>
      <c r="R1454" t="s">
        <v>8347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8328</v>
      </c>
      <c r="R1455" t="s">
        <v>8347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8328</v>
      </c>
      <c r="R1456" t="s">
        <v>8347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8328</v>
      </c>
      <c r="R1457" t="s">
        <v>8347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8328</v>
      </c>
      <c r="R1458" t="s">
        <v>8347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8328</v>
      </c>
      <c r="R1459" t="s">
        <v>8347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8328</v>
      </c>
      <c r="R1460" t="s">
        <v>8347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8328</v>
      </c>
      <c r="R1461" t="s">
        <v>8347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8328</v>
      </c>
      <c r="R1462" t="s">
        <v>8347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8328</v>
      </c>
      <c r="R1463" t="s">
        <v>8348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8328</v>
      </c>
      <c r="R1464" t="s">
        <v>8348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8328</v>
      </c>
      <c r="R1465" t="s">
        <v>8348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8328</v>
      </c>
      <c r="R1466" t="s">
        <v>8348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8328</v>
      </c>
      <c r="R1467" t="s">
        <v>8348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8328</v>
      </c>
      <c r="R1468" t="s">
        <v>8348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8328</v>
      </c>
      <c r="R1469" t="s">
        <v>8348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8328</v>
      </c>
      <c r="R1470" t="s">
        <v>8348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8328</v>
      </c>
      <c r="R1471" t="s">
        <v>8348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8328</v>
      </c>
      <c r="R1472" t="s">
        <v>8348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8328</v>
      </c>
      <c r="R1473" t="s">
        <v>8348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8328</v>
      </c>
      <c r="R1474" t="s">
        <v>8348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8328</v>
      </c>
      <c r="R1475" t="s">
        <v>8348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8328</v>
      </c>
      <c r="R1476" t="s">
        <v>8348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8328</v>
      </c>
      <c r="R1477" t="s">
        <v>8348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8328</v>
      </c>
      <c r="R1478" t="s">
        <v>8348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8328</v>
      </c>
      <c r="R1479" t="s">
        <v>8348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8328</v>
      </c>
      <c r="R1480" t="s">
        <v>8348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8328</v>
      </c>
      <c r="R1481" t="s">
        <v>8348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8328</v>
      </c>
      <c r="R1482" t="s">
        <v>8348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8328</v>
      </c>
      <c r="R1483" t="s">
        <v>8330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8328</v>
      </c>
      <c r="R1484" t="s">
        <v>8330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8328</v>
      </c>
      <c r="R1485" t="s">
        <v>8330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8328</v>
      </c>
      <c r="R1486" t="s">
        <v>8330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8328</v>
      </c>
      <c r="R1487" t="s">
        <v>8330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8328</v>
      </c>
      <c r="R1488" t="s">
        <v>8330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8328</v>
      </c>
      <c r="R1489" t="s">
        <v>8330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8328</v>
      </c>
      <c r="R1490" t="s">
        <v>8330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8328</v>
      </c>
      <c r="R1491" t="s">
        <v>8330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8328</v>
      </c>
      <c r="R1492" t="s">
        <v>8330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8328</v>
      </c>
      <c r="R1493" t="s">
        <v>8330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8328</v>
      </c>
      <c r="R1494" t="s">
        <v>8330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8328</v>
      </c>
      <c r="R1495" t="s">
        <v>8330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8328</v>
      </c>
      <c r="R1496" t="s">
        <v>8330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8328</v>
      </c>
      <c r="R1497" t="s">
        <v>8330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8328</v>
      </c>
      <c r="R1498" t="s">
        <v>8330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8328</v>
      </c>
      <c r="R1499" t="s">
        <v>8330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8328</v>
      </c>
      <c r="R1500" t="s">
        <v>8330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8328</v>
      </c>
      <c r="R1501" t="s">
        <v>8330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8328</v>
      </c>
      <c r="R1502" t="s">
        <v>8330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8344</v>
      </c>
      <c r="R1503" t="s">
        <v>8345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8344</v>
      </c>
      <c r="R1504" t="s">
        <v>8345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8344</v>
      </c>
      <c r="R1505" t="s">
        <v>8345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8344</v>
      </c>
      <c r="R1506" t="s">
        <v>8345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8344</v>
      </c>
      <c r="R1507" t="s">
        <v>8345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8344</v>
      </c>
      <c r="R1508" t="s">
        <v>8345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8344</v>
      </c>
      <c r="R1509" t="s">
        <v>8345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8344</v>
      </c>
      <c r="R1510" t="s">
        <v>8345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8344</v>
      </c>
      <c r="R1511" t="s">
        <v>8345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8344</v>
      </c>
      <c r="R1512" t="s">
        <v>8345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8344</v>
      </c>
      <c r="R1513" t="s">
        <v>8345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8344</v>
      </c>
      <c r="R1514" t="s">
        <v>8345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8344</v>
      </c>
      <c r="R1515" t="s">
        <v>8345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8344</v>
      </c>
      <c r="R1516" t="s">
        <v>8345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8344</v>
      </c>
      <c r="R1517" t="s">
        <v>8345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8344</v>
      </c>
      <c r="R1518" t="s">
        <v>8345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8344</v>
      </c>
      <c r="R1519" t="s">
        <v>8345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8344</v>
      </c>
      <c r="R1520" t="s">
        <v>8345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8344</v>
      </c>
      <c r="R1521" t="s">
        <v>8345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8344</v>
      </c>
      <c r="R1522" t="s">
        <v>8345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8344</v>
      </c>
      <c r="R1523" t="s">
        <v>8345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8344</v>
      </c>
      <c r="R1524" t="s">
        <v>8345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8344</v>
      </c>
      <c r="R1525" t="s">
        <v>8345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8344</v>
      </c>
      <c r="R1526" t="s">
        <v>8345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8344</v>
      </c>
      <c r="R1527" t="s">
        <v>8345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8344</v>
      </c>
      <c r="R1528" t="s">
        <v>8345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8344</v>
      </c>
      <c r="R1529" t="s">
        <v>8345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8344</v>
      </c>
      <c r="R1530" t="s">
        <v>8345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8344</v>
      </c>
      <c r="R1531" t="s">
        <v>8345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8344</v>
      </c>
      <c r="R1532" t="s">
        <v>8345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8344</v>
      </c>
      <c r="R1533" t="s">
        <v>8345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8344</v>
      </c>
      <c r="R1534" t="s">
        <v>8345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8344</v>
      </c>
      <c r="R1535" t="s">
        <v>8345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8344</v>
      </c>
      <c r="R1536" t="s">
        <v>8345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8344</v>
      </c>
      <c r="R1537" t="s">
        <v>8345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8344</v>
      </c>
      <c r="R1538" t="s">
        <v>8345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8344</v>
      </c>
      <c r="R1539" t="s">
        <v>8345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8344</v>
      </c>
      <c r="R1540" t="s">
        <v>8345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8344</v>
      </c>
      <c r="R1541" t="s">
        <v>8345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8344</v>
      </c>
      <c r="R1542" t="s">
        <v>8345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8344</v>
      </c>
      <c r="R1543" t="s">
        <v>8349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8344</v>
      </c>
      <c r="R1544" t="s">
        <v>8349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8344</v>
      </c>
      <c r="R1545" t="s">
        <v>8349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8344</v>
      </c>
      <c r="R1546" t="s">
        <v>8349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8344</v>
      </c>
      <c r="R1547" t="s">
        <v>8349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8344</v>
      </c>
      <c r="R1548" t="s">
        <v>8349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8344</v>
      </c>
      <c r="R1549" t="s">
        <v>8349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8344</v>
      </c>
      <c r="R1550" t="s">
        <v>8349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8344</v>
      </c>
      <c r="R1551" t="s">
        <v>8349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8344</v>
      </c>
      <c r="R1552" t="s">
        <v>8349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8344</v>
      </c>
      <c r="R1553" t="s">
        <v>8349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8344</v>
      </c>
      <c r="R1554" t="s">
        <v>8349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8344</v>
      </c>
      <c r="R1555" t="s">
        <v>8349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8344</v>
      </c>
      <c r="R1556" t="s">
        <v>8349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8344</v>
      </c>
      <c r="R1557" t="s">
        <v>8349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8344</v>
      </c>
      <c r="R1558" t="s">
        <v>8349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8344</v>
      </c>
      <c r="R1559" t="s">
        <v>8349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8344</v>
      </c>
      <c r="R1560" t="s">
        <v>8349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8344</v>
      </c>
      <c r="R1561" t="s">
        <v>8349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8344</v>
      </c>
      <c r="R1562" t="s">
        <v>8349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8328</v>
      </c>
      <c r="R1563" t="s">
        <v>8350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8328</v>
      </c>
      <c r="R1564" t="s">
        <v>8350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8328</v>
      </c>
      <c r="R1565" t="s">
        <v>8350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8328</v>
      </c>
      <c r="R1566" t="s">
        <v>8350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8328</v>
      </c>
      <c r="R1567" t="s">
        <v>8350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8328</v>
      </c>
      <c r="R1568" t="s">
        <v>8350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8328</v>
      </c>
      <c r="R1569" t="s">
        <v>8350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8328</v>
      </c>
      <c r="R1570" t="s">
        <v>8350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8328</v>
      </c>
      <c r="R1571" t="s">
        <v>8350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8328</v>
      </c>
      <c r="R1572" t="s">
        <v>8350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8328</v>
      </c>
      <c r="R1573" t="s">
        <v>8350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8328</v>
      </c>
      <c r="R1574" t="s">
        <v>8350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8328</v>
      </c>
      <c r="R1575" t="s">
        <v>8350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8328</v>
      </c>
      <c r="R1576" t="s">
        <v>8350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8328</v>
      </c>
      <c r="R1577" t="s">
        <v>8350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8328</v>
      </c>
      <c r="R1578" t="s">
        <v>8350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8328</v>
      </c>
      <c r="R1579" t="s">
        <v>8350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8328</v>
      </c>
      <c r="R1580" t="s">
        <v>8350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8328</v>
      </c>
      <c r="R1581" t="s">
        <v>8350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8328</v>
      </c>
      <c r="R1582" t="s">
        <v>8350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8344</v>
      </c>
      <c r="R1583" t="s">
        <v>8351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8344</v>
      </c>
      <c r="R1584" t="s">
        <v>8351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8344</v>
      </c>
      <c r="R1585" t="s">
        <v>8351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8344</v>
      </c>
      <c r="R1586" t="s">
        <v>8351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8344</v>
      </c>
      <c r="R1587" t="s">
        <v>8351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8344</v>
      </c>
      <c r="R1588" t="s">
        <v>8351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8344</v>
      </c>
      <c r="R1589" t="s">
        <v>8351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8344</v>
      </c>
      <c r="R1590" t="s">
        <v>8351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8344</v>
      </c>
      <c r="R1591" t="s">
        <v>8351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8344</v>
      </c>
      <c r="R1592" t="s">
        <v>8351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8344</v>
      </c>
      <c r="R1593" t="s">
        <v>8351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8344</v>
      </c>
      <c r="R1594" t="s">
        <v>8351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8344</v>
      </c>
      <c r="R1595" t="s">
        <v>8351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8344</v>
      </c>
      <c r="R1596" t="s">
        <v>8351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8344</v>
      </c>
      <c r="R1597" t="s">
        <v>8351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8344</v>
      </c>
      <c r="R1598" t="s">
        <v>8351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8344</v>
      </c>
      <c r="R1599" t="s">
        <v>8351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8344</v>
      </c>
      <c r="R1600" t="s">
        <v>8351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8344</v>
      </c>
      <c r="R1601" t="s">
        <v>8351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8344</v>
      </c>
      <c r="R1602" t="s">
        <v>8351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8331</v>
      </c>
      <c r="R1603" t="s">
        <v>8332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8331</v>
      </c>
      <c r="R1604" t="s">
        <v>8332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8331</v>
      </c>
      <c r="R1605" t="s">
        <v>8332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8331</v>
      </c>
      <c r="R1606" t="s">
        <v>8332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8331</v>
      </c>
      <c r="R1607" t="s">
        <v>8332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8331</v>
      </c>
      <c r="R1608" t="s">
        <v>8332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8331</v>
      </c>
      <c r="R1609" t="s">
        <v>8332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8331</v>
      </c>
      <c r="R1610" t="s">
        <v>8332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8331</v>
      </c>
      <c r="R1611" t="s">
        <v>8332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8331</v>
      </c>
      <c r="R1612" t="s">
        <v>8332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8331</v>
      </c>
      <c r="R1613" t="s">
        <v>8332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8331</v>
      </c>
      <c r="R1614" t="s">
        <v>8332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8331</v>
      </c>
      <c r="R1615" t="s">
        <v>8332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8331</v>
      </c>
      <c r="R1616" t="s">
        <v>8332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8331</v>
      </c>
      <c r="R1617" t="s">
        <v>8332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8331</v>
      </c>
      <c r="R1618" t="s">
        <v>8332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8331</v>
      </c>
      <c r="R1619" t="s">
        <v>8332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8331</v>
      </c>
      <c r="R1620" t="s">
        <v>8332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8331</v>
      </c>
      <c r="R1621" t="s">
        <v>8332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8331</v>
      </c>
      <c r="R1622" t="s">
        <v>8332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8331</v>
      </c>
      <c r="R1623" t="s">
        <v>8332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8331</v>
      </c>
      <c r="R1624" t="s">
        <v>8332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8331</v>
      </c>
      <c r="R1625" t="s">
        <v>8332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8331</v>
      </c>
      <c r="R1626" t="s">
        <v>8332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8331</v>
      </c>
      <c r="R1627" t="s">
        <v>8332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8331</v>
      </c>
      <c r="R1628" t="s">
        <v>8332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8331</v>
      </c>
      <c r="R1629" t="s">
        <v>8332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8331</v>
      </c>
      <c r="R1630" t="s">
        <v>8332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8331</v>
      </c>
      <c r="R1631" t="s">
        <v>8332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8331</v>
      </c>
      <c r="R1632" t="s">
        <v>8332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8331</v>
      </c>
      <c r="R1633" t="s">
        <v>8332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8331</v>
      </c>
      <c r="R1634" t="s">
        <v>8332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8331</v>
      </c>
      <c r="R1635" t="s">
        <v>8332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8331</v>
      </c>
      <c r="R1636" t="s">
        <v>8332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8331</v>
      </c>
      <c r="R1637" t="s">
        <v>8332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8331</v>
      </c>
      <c r="R1638" t="s">
        <v>8332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8331</v>
      </c>
      <c r="R1639" t="s">
        <v>8332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8331</v>
      </c>
      <c r="R1640" t="s">
        <v>8332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8331</v>
      </c>
      <c r="R1641" t="s">
        <v>8332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8331</v>
      </c>
      <c r="R1642" t="s">
        <v>8332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8331</v>
      </c>
      <c r="R1643" t="s">
        <v>8352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8331</v>
      </c>
      <c r="R1644" t="s">
        <v>8352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8331</v>
      </c>
      <c r="R1645" t="s">
        <v>8352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8331</v>
      </c>
      <c r="R1646" t="s">
        <v>8352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8331</v>
      </c>
      <c r="R1647" t="s">
        <v>8352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8331</v>
      </c>
      <c r="R1648" t="s">
        <v>8352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8331</v>
      </c>
      <c r="R1649" t="s">
        <v>8352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8331</v>
      </c>
      <c r="R1650" t="s">
        <v>8352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8331</v>
      </c>
      <c r="R1651" t="s">
        <v>8352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8331</v>
      </c>
      <c r="R1652" t="s">
        <v>8352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8331</v>
      </c>
      <c r="R1653" t="s">
        <v>8352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8331</v>
      </c>
      <c r="R1654" t="s">
        <v>8352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8331</v>
      </c>
      <c r="R1655" t="s">
        <v>8352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8331</v>
      </c>
      <c r="R1656" t="s">
        <v>8352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8331</v>
      </c>
      <c r="R1657" t="s">
        <v>8352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8331</v>
      </c>
      <c r="R1658" t="s">
        <v>8352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8331</v>
      </c>
      <c r="R1659" t="s">
        <v>8352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8331</v>
      </c>
      <c r="R1660" t="s">
        <v>8352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8331</v>
      </c>
      <c r="R1661" t="s">
        <v>8352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8331</v>
      </c>
      <c r="R1662" t="s">
        <v>8352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8331</v>
      </c>
      <c r="R1663" t="s">
        <v>8352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8331</v>
      </c>
      <c r="R1664" t="s">
        <v>8352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8331</v>
      </c>
      <c r="R1665" t="s">
        <v>8352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8331</v>
      </c>
      <c r="R1666" t="s">
        <v>8352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688" si="131">IFERROR(ROUND(E1667/L1667,2),0)</f>
        <v>44.96</v>
      </c>
      <c r="Q1667" t="s">
        <v>8331</v>
      </c>
      <c r="R1667" t="s">
        <v>8352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8331</v>
      </c>
      <c r="R1668" t="s">
        <v>8352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8331</v>
      </c>
      <c r="R1669" t="s">
        <v>8352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8331</v>
      </c>
      <c r="R1670" t="s">
        <v>8352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8331</v>
      </c>
      <c r="R1671" t="s">
        <v>8352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8331</v>
      </c>
      <c r="R1672" t="s">
        <v>8352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8331</v>
      </c>
      <c r="R1673" t="s">
        <v>8352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8331</v>
      </c>
      <c r="R1674" t="s">
        <v>8352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8331</v>
      </c>
      <c r="R1675" t="s">
        <v>8352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8331</v>
      </c>
      <c r="R1676" t="s">
        <v>8352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8331</v>
      </c>
      <c r="R1677" t="s">
        <v>8352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8331</v>
      </c>
      <c r="R1678" t="s">
        <v>8352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8331</v>
      </c>
      <c r="R1679" t="s">
        <v>8352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8331</v>
      </c>
      <c r="R1680" t="s">
        <v>8352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8331</v>
      </c>
      <c r="R1681" t="s">
        <v>8352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8331</v>
      </c>
      <c r="R1682" t="s">
        <v>8352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8331</v>
      </c>
      <c r="R1683" t="s">
        <v>8353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8331</v>
      </c>
      <c r="R1684" t="s">
        <v>8353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8331</v>
      </c>
      <c r="R1685" t="s">
        <v>8353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8331</v>
      </c>
      <c r="R1686" t="s">
        <v>8353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8331</v>
      </c>
      <c r="R1687" t="s">
        <v>8353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8331</v>
      </c>
      <c r="R1688" t="s">
        <v>8353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ref="P1689:P1730" si="135">ROUND(E1689/L1689,2)</f>
        <v>80.13</v>
      </c>
      <c r="Q1689" t="s">
        <v>8331</v>
      </c>
      <c r="R1689" t="s">
        <v>8353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5"/>
        <v>253.14</v>
      </c>
      <c r="Q1690" t="s">
        <v>8331</v>
      </c>
      <c r="R1690" t="s">
        <v>8353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5"/>
        <v>171.43</v>
      </c>
      <c r="Q1691" t="s">
        <v>8331</v>
      </c>
      <c r="R1691" t="s">
        <v>8353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5"/>
        <v>57.73</v>
      </c>
      <c r="Q1692" t="s">
        <v>8331</v>
      </c>
      <c r="R1692" t="s">
        <v>8353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5"/>
        <v>264.26</v>
      </c>
      <c r="Q1693" t="s">
        <v>8331</v>
      </c>
      <c r="R1693" t="s">
        <v>8353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5"/>
        <v>159.33000000000001</v>
      </c>
      <c r="Q1694" t="s">
        <v>8331</v>
      </c>
      <c r="R1694" t="s">
        <v>8353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5"/>
        <v>35</v>
      </c>
      <c r="Q1695" t="s">
        <v>8331</v>
      </c>
      <c r="R1695" t="s">
        <v>8353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5"/>
        <v>5</v>
      </c>
      <c r="Q1696" t="s">
        <v>8331</v>
      </c>
      <c r="R1696" t="s">
        <v>8353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5"/>
        <v>61.09</v>
      </c>
      <c r="Q1697" t="s">
        <v>8331</v>
      </c>
      <c r="R1697" t="s">
        <v>8353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5"/>
        <v>#DIV/0!</v>
      </c>
      <c r="Q1698" t="s">
        <v>8331</v>
      </c>
      <c r="R1698" t="s">
        <v>8353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5"/>
        <v>114.82</v>
      </c>
      <c r="Q1699" t="s">
        <v>8331</v>
      </c>
      <c r="R1699" t="s">
        <v>8353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5"/>
        <v>#DIV/0!</v>
      </c>
      <c r="Q1700" t="s">
        <v>8331</v>
      </c>
      <c r="R1700" t="s">
        <v>8353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5"/>
        <v>54</v>
      </c>
      <c r="Q1701" t="s">
        <v>8331</v>
      </c>
      <c r="R1701" t="s">
        <v>8353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5"/>
        <v>65.97</v>
      </c>
      <c r="Q1702" t="s">
        <v>8331</v>
      </c>
      <c r="R1702" t="s">
        <v>8353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5"/>
        <v>5</v>
      </c>
      <c r="Q1703" t="s">
        <v>8331</v>
      </c>
      <c r="R1703" t="s">
        <v>8353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5"/>
        <v>1</v>
      </c>
      <c r="Q1704" t="s">
        <v>8331</v>
      </c>
      <c r="R1704" t="s">
        <v>8353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5"/>
        <v>25.5</v>
      </c>
      <c r="Q1705" t="s">
        <v>8331</v>
      </c>
      <c r="R1705" t="s">
        <v>8353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5"/>
        <v>118.36</v>
      </c>
      <c r="Q1706" t="s">
        <v>8331</v>
      </c>
      <c r="R1706" t="s">
        <v>8353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5"/>
        <v>#DIV/0!</v>
      </c>
      <c r="Q1707" t="s">
        <v>8331</v>
      </c>
      <c r="R1707" t="s">
        <v>8353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5"/>
        <v>#DIV/0!</v>
      </c>
      <c r="Q1708" t="s">
        <v>8331</v>
      </c>
      <c r="R1708" t="s">
        <v>8353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5"/>
        <v>54.11</v>
      </c>
      <c r="Q1709" t="s">
        <v>8331</v>
      </c>
      <c r="R1709" t="s">
        <v>8353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5"/>
        <v>#DIV/0!</v>
      </c>
      <c r="Q1710" t="s">
        <v>8331</v>
      </c>
      <c r="R1710" t="s">
        <v>8353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5"/>
        <v>21.25</v>
      </c>
      <c r="Q1711" t="s">
        <v>8331</v>
      </c>
      <c r="R1711" t="s">
        <v>8353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5"/>
        <v>34</v>
      </c>
      <c r="Q1712" t="s">
        <v>8331</v>
      </c>
      <c r="R1712" t="s">
        <v>8353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5"/>
        <v>525</v>
      </c>
      <c r="Q1713" t="s">
        <v>8331</v>
      </c>
      <c r="R1713" t="s">
        <v>8353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5"/>
        <v>#DIV/0!</v>
      </c>
      <c r="Q1714" t="s">
        <v>8331</v>
      </c>
      <c r="R1714" t="s">
        <v>8353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5"/>
        <v>50</v>
      </c>
      <c r="Q1715" t="s">
        <v>8331</v>
      </c>
      <c r="R1715" t="s">
        <v>8353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5"/>
        <v>115.71</v>
      </c>
      <c r="Q1716" t="s">
        <v>8331</v>
      </c>
      <c r="R1716" t="s">
        <v>8353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5"/>
        <v>5.5</v>
      </c>
      <c r="Q1717" t="s">
        <v>8331</v>
      </c>
      <c r="R1717" t="s">
        <v>8353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5"/>
        <v>50</v>
      </c>
      <c r="Q1718" t="s">
        <v>8331</v>
      </c>
      <c r="R1718" t="s">
        <v>8353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5"/>
        <v>34.020000000000003</v>
      </c>
      <c r="Q1719" t="s">
        <v>8331</v>
      </c>
      <c r="R1719" t="s">
        <v>8353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5"/>
        <v>37.5</v>
      </c>
      <c r="Q1720" t="s">
        <v>8331</v>
      </c>
      <c r="R1720" t="s">
        <v>8353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5"/>
        <v>11.67</v>
      </c>
      <c r="Q1721" t="s">
        <v>8331</v>
      </c>
      <c r="R1721" t="s">
        <v>8353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5"/>
        <v>28.13</v>
      </c>
      <c r="Q1722" t="s">
        <v>8331</v>
      </c>
      <c r="R1722" t="s">
        <v>8353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5"/>
        <v>#DIV/0!</v>
      </c>
      <c r="Q1723" t="s">
        <v>8331</v>
      </c>
      <c r="R1723" t="s">
        <v>8353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5"/>
        <v>1</v>
      </c>
      <c r="Q1724" t="s">
        <v>8331</v>
      </c>
      <c r="R1724" t="s">
        <v>8353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5"/>
        <v>216.67</v>
      </c>
      <c r="Q1725" t="s">
        <v>8331</v>
      </c>
      <c r="R1725" t="s">
        <v>8353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5"/>
        <v>8.75</v>
      </c>
      <c r="Q1726" t="s">
        <v>8331</v>
      </c>
      <c r="R1726" t="s">
        <v>8353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5"/>
        <v>62.22</v>
      </c>
      <c r="Q1727" t="s">
        <v>8331</v>
      </c>
      <c r="R1727" t="s">
        <v>8353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5"/>
        <v>137.25</v>
      </c>
      <c r="Q1728" t="s">
        <v>8331</v>
      </c>
      <c r="R1728" t="s">
        <v>8353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5"/>
        <v>1</v>
      </c>
      <c r="Q1729" t="s">
        <v>8331</v>
      </c>
      <c r="R1729" t="s">
        <v>8353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5"/>
        <v>122.14</v>
      </c>
      <c r="Q1730" t="s">
        <v>8331</v>
      </c>
      <c r="R1730" t="s">
        <v>8353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 t="e">
        <f t="shared" ref="P1731:P1794" si="137">ROUND(E1731/L1731,2)</f>
        <v>#DIV/0!</v>
      </c>
      <c r="Q1731" t="s">
        <v>8331</v>
      </c>
      <c r="R1731" t="s">
        <v>8353</v>
      </c>
      <c r="S1731" s="13">
        <f t="shared" ref="S1731:S1794" si="138">(((J1731/60)/60)/24)+DATE(1970,1,1)</f>
        <v>42471.052152777775</v>
      </c>
      <c r="T1731" s="13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 t="e">
        <f t="shared" si="137"/>
        <v>#DIV/0!</v>
      </c>
      <c r="Q1732" t="s">
        <v>8331</v>
      </c>
      <c r="R1732" t="s">
        <v>8353</v>
      </c>
      <c r="S1732" s="13">
        <f t="shared" si="138"/>
        <v>42272.087766203709</v>
      </c>
      <c r="T1732" s="13">
        <f t="shared" si="139"/>
        <v>42302.087766203709</v>
      </c>
      <c r="U1732">
        <f t="shared" si="140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 t="e">
        <f t="shared" si="137"/>
        <v>#DIV/0!</v>
      </c>
      <c r="Q1733" t="s">
        <v>8331</v>
      </c>
      <c r="R1733" t="s">
        <v>8353</v>
      </c>
      <c r="S1733" s="13">
        <f t="shared" si="138"/>
        <v>42152.906851851847</v>
      </c>
      <c r="T1733" s="13">
        <f t="shared" si="139"/>
        <v>42166.625</v>
      </c>
      <c r="U1733">
        <f t="shared" si="140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 t="e">
        <f t="shared" si="137"/>
        <v>#DIV/0!</v>
      </c>
      <c r="Q1734" t="s">
        <v>8331</v>
      </c>
      <c r="R1734" t="s">
        <v>8353</v>
      </c>
      <c r="S1734" s="13">
        <f t="shared" si="138"/>
        <v>42325.683807870373</v>
      </c>
      <c r="T1734" s="13">
        <f t="shared" si="139"/>
        <v>42385.208333333328</v>
      </c>
      <c r="U1734">
        <f t="shared" si="140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 t="e">
        <f t="shared" si="137"/>
        <v>#DIV/0!</v>
      </c>
      <c r="Q1735" t="s">
        <v>8331</v>
      </c>
      <c r="R1735" t="s">
        <v>8353</v>
      </c>
      <c r="S1735" s="13">
        <f t="shared" si="138"/>
        <v>42614.675625000003</v>
      </c>
      <c r="T1735" s="13">
        <f t="shared" si="139"/>
        <v>42626.895833333328</v>
      </c>
      <c r="U1735">
        <f t="shared" si="140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t="s">
        <v>8331</v>
      </c>
      <c r="R1736" t="s">
        <v>8353</v>
      </c>
      <c r="S1736" s="13">
        <f t="shared" si="138"/>
        <v>42102.036527777775</v>
      </c>
      <c r="T1736" s="13">
        <f t="shared" si="139"/>
        <v>42132.036527777775</v>
      </c>
      <c r="U1736">
        <f t="shared" si="140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t="s">
        <v>8331</v>
      </c>
      <c r="R1737" t="s">
        <v>8353</v>
      </c>
      <c r="S1737" s="13">
        <f t="shared" si="138"/>
        <v>42559.814178240747</v>
      </c>
      <c r="T1737" s="13">
        <f t="shared" si="139"/>
        <v>42589.814178240747</v>
      </c>
      <c r="U1737">
        <f t="shared" si="140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t="s">
        <v>8331</v>
      </c>
      <c r="R1738" t="s">
        <v>8353</v>
      </c>
      <c r="S1738" s="13">
        <f t="shared" si="138"/>
        <v>42286.861493055556</v>
      </c>
      <c r="T1738" s="13">
        <f t="shared" si="139"/>
        <v>42316.90315972222</v>
      </c>
      <c r="U1738">
        <f t="shared" si="140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t="s">
        <v>8331</v>
      </c>
      <c r="R1739" t="s">
        <v>8353</v>
      </c>
      <c r="S1739" s="13">
        <f t="shared" si="138"/>
        <v>42175.948981481488</v>
      </c>
      <c r="T1739" s="13">
        <f t="shared" si="139"/>
        <v>42205.948981481488</v>
      </c>
      <c r="U1739">
        <f t="shared" si="140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t="s">
        <v>8331</v>
      </c>
      <c r="R1740" t="s">
        <v>8353</v>
      </c>
      <c r="S1740" s="13">
        <f t="shared" si="138"/>
        <v>41884.874328703707</v>
      </c>
      <c r="T1740" s="13">
        <f t="shared" si="139"/>
        <v>41914.874328703707</v>
      </c>
      <c r="U1740">
        <f t="shared" si="140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t="s">
        <v>8331</v>
      </c>
      <c r="R1741" t="s">
        <v>8353</v>
      </c>
      <c r="S1741" s="13">
        <f t="shared" si="138"/>
        <v>42435.874212962968</v>
      </c>
      <c r="T1741" s="13">
        <f t="shared" si="139"/>
        <v>42494.832546296297</v>
      </c>
      <c r="U1741">
        <f t="shared" si="140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 t="e">
        <f t="shared" si="137"/>
        <v>#DIV/0!</v>
      </c>
      <c r="Q1742" t="s">
        <v>8331</v>
      </c>
      <c r="R1742" t="s">
        <v>8353</v>
      </c>
      <c r="S1742" s="13">
        <f t="shared" si="138"/>
        <v>42171.817384259266</v>
      </c>
      <c r="T1742" s="13">
        <f t="shared" si="139"/>
        <v>42201.817384259266</v>
      </c>
      <c r="U1742">
        <f t="shared" si="140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t="s">
        <v>8344</v>
      </c>
      <c r="R1743" t="s">
        <v>8345</v>
      </c>
      <c r="S1743" s="13">
        <f t="shared" si="138"/>
        <v>42120.628136574072</v>
      </c>
      <c r="T1743" s="13">
        <f t="shared" si="139"/>
        <v>42165.628136574072</v>
      </c>
      <c r="U1743">
        <f t="shared" si="140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t="s">
        <v>8344</v>
      </c>
      <c r="R1744" t="s">
        <v>8345</v>
      </c>
      <c r="S1744" s="13">
        <f t="shared" si="138"/>
        <v>42710.876967592587</v>
      </c>
      <c r="T1744" s="13">
        <f t="shared" si="139"/>
        <v>42742.875</v>
      </c>
      <c r="U1744">
        <f t="shared" si="140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t="s">
        <v>8344</v>
      </c>
      <c r="R1745" t="s">
        <v>8345</v>
      </c>
      <c r="S1745" s="13">
        <f t="shared" si="138"/>
        <v>42586.925636574073</v>
      </c>
      <c r="T1745" s="13">
        <f t="shared" si="139"/>
        <v>42609.165972222225</v>
      </c>
      <c r="U1745">
        <f t="shared" si="140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t="s">
        <v>8344</v>
      </c>
      <c r="R1746" t="s">
        <v>8345</v>
      </c>
      <c r="S1746" s="13">
        <f t="shared" si="138"/>
        <v>42026.605057870373</v>
      </c>
      <c r="T1746" s="13">
        <f t="shared" si="139"/>
        <v>42071.563391203701</v>
      </c>
      <c r="U1746">
        <f t="shared" si="140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t="s">
        <v>8344</v>
      </c>
      <c r="R1747" t="s">
        <v>8345</v>
      </c>
      <c r="S1747" s="13">
        <f t="shared" si="138"/>
        <v>42690.259699074071</v>
      </c>
      <c r="T1747" s="13">
        <f t="shared" si="139"/>
        <v>42726.083333333328</v>
      </c>
      <c r="U1747">
        <f t="shared" si="140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t="s">
        <v>8344</v>
      </c>
      <c r="R1748" t="s">
        <v>8345</v>
      </c>
      <c r="S1748" s="13">
        <f t="shared" si="138"/>
        <v>42668.176701388889</v>
      </c>
      <c r="T1748" s="13">
        <f t="shared" si="139"/>
        <v>42698.083333333328</v>
      </c>
      <c r="U1748">
        <f t="shared" si="140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t="s">
        <v>8344</v>
      </c>
      <c r="R1749" t="s">
        <v>8345</v>
      </c>
      <c r="S1749" s="13">
        <f t="shared" si="138"/>
        <v>42292.435532407413</v>
      </c>
      <c r="T1749" s="13">
        <f t="shared" si="139"/>
        <v>42321.625</v>
      </c>
      <c r="U1749">
        <f t="shared" si="140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t="s">
        <v>8344</v>
      </c>
      <c r="R1750" t="s">
        <v>8345</v>
      </c>
      <c r="S1750" s="13">
        <f t="shared" si="138"/>
        <v>42219.950729166667</v>
      </c>
      <c r="T1750" s="13">
        <f t="shared" si="139"/>
        <v>42249.950729166667</v>
      </c>
      <c r="U1750">
        <f t="shared" si="140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t="s">
        <v>8344</v>
      </c>
      <c r="R1751" t="s">
        <v>8345</v>
      </c>
      <c r="S1751" s="13">
        <f t="shared" si="138"/>
        <v>42758.975937499999</v>
      </c>
      <c r="T1751" s="13">
        <f t="shared" si="139"/>
        <v>42795.791666666672</v>
      </c>
      <c r="U1751">
        <f t="shared" si="140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t="s">
        <v>8344</v>
      </c>
      <c r="R1752" t="s">
        <v>8345</v>
      </c>
      <c r="S1752" s="13">
        <f t="shared" si="138"/>
        <v>42454.836851851855</v>
      </c>
      <c r="T1752" s="13">
        <f t="shared" si="139"/>
        <v>42479.836851851855</v>
      </c>
      <c r="U1752">
        <f t="shared" si="140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t="s">
        <v>8344</v>
      </c>
      <c r="R1753" t="s">
        <v>8345</v>
      </c>
      <c r="S1753" s="13">
        <f t="shared" si="138"/>
        <v>42052.7815162037</v>
      </c>
      <c r="T1753" s="13">
        <f t="shared" si="139"/>
        <v>42082.739849537036</v>
      </c>
      <c r="U1753">
        <f t="shared" si="140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t="s">
        <v>8344</v>
      </c>
      <c r="R1754" t="s">
        <v>8345</v>
      </c>
      <c r="S1754" s="13">
        <f t="shared" si="138"/>
        <v>42627.253263888888</v>
      </c>
      <c r="T1754" s="13">
        <f t="shared" si="139"/>
        <v>42657.253263888888</v>
      </c>
      <c r="U1754">
        <f t="shared" si="140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t="s">
        <v>8344</v>
      </c>
      <c r="R1755" t="s">
        <v>8345</v>
      </c>
      <c r="S1755" s="13">
        <f t="shared" si="138"/>
        <v>42420.74962962963</v>
      </c>
      <c r="T1755" s="13">
        <f t="shared" si="139"/>
        <v>42450.707962962959</v>
      </c>
      <c r="U1755">
        <f t="shared" si="140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t="s">
        <v>8344</v>
      </c>
      <c r="R1756" t="s">
        <v>8345</v>
      </c>
      <c r="S1756" s="13">
        <f t="shared" si="138"/>
        <v>42067.876770833333</v>
      </c>
      <c r="T1756" s="13">
        <f t="shared" si="139"/>
        <v>42097.835104166668</v>
      </c>
      <c r="U1756">
        <f t="shared" si="140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t="s">
        <v>8344</v>
      </c>
      <c r="R1757" t="s">
        <v>8345</v>
      </c>
      <c r="S1757" s="13">
        <f t="shared" si="138"/>
        <v>42252.788900462961</v>
      </c>
      <c r="T1757" s="13">
        <f t="shared" si="139"/>
        <v>42282.788900462961</v>
      </c>
      <c r="U1757">
        <f t="shared" si="140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t="s">
        <v>8344</v>
      </c>
      <c r="R1758" t="s">
        <v>8345</v>
      </c>
      <c r="S1758" s="13">
        <f t="shared" si="138"/>
        <v>42571.167465277773</v>
      </c>
      <c r="T1758" s="13">
        <f t="shared" si="139"/>
        <v>42611.167465277773</v>
      </c>
      <c r="U1758">
        <f t="shared" si="140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t="s">
        <v>8344</v>
      </c>
      <c r="R1759" t="s">
        <v>8345</v>
      </c>
      <c r="S1759" s="13">
        <f t="shared" si="138"/>
        <v>42733.827349537038</v>
      </c>
      <c r="T1759" s="13">
        <f t="shared" si="139"/>
        <v>42763.811805555553</v>
      </c>
      <c r="U1759">
        <f t="shared" si="140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t="s">
        <v>8344</v>
      </c>
      <c r="R1760" t="s">
        <v>8345</v>
      </c>
      <c r="S1760" s="13">
        <f t="shared" si="138"/>
        <v>42505.955925925926</v>
      </c>
      <c r="T1760" s="13">
        <f t="shared" si="139"/>
        <v>42565.955925925926</v>
      </c>
      <c r="U1760">
        <f t="shared" si="140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t="s">
        <v>8344</v>
      </c>
      <c r="R1761" t="s">
        <v>8345</v>
      </c>
      <c r="S1761" s="13">
        <f t="shared" si="138"/>
        <v>42068.829039351855</v>
      </c>
      <c r="T1761" s="13">
        <f t="shared" si="139"/>
        <v>42088.787372685183</v>
      </c>
      <c r="U1761">
        <f t="shared" si="140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t="s">
        <v>8344</v>
      </c>
      <c r="R1762" t="s">
        <v>8345</v>
      </c>
      <c r="S1762" s="13">
        <f t="shared" si="138"/>
        <v>42405.67260416667</v>
      </c>
      <c r="T1762" s="13">
        <f t="shared" si="139"/>
        <v>42425.67260416667</v>
      </c>
      <c r="U1762">
        <f t="shared" si="140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t="s">
        <v>8344</v>
      </c>
      <c r="R1763" t="s">
        <v>8345</v>
      </c>
      <c r="S1763" s="13">
        <f t="shared" si="138"/>
        <v>42209.567824074074</v>
      </c>
      <c r="T1763" s="13">
        <f t="shared" si="139"/>
        <v>42259.567824074074</v>
      </c>
      <c r="U1763">
        <f t="shared" si="140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t="s">
        <v>8344</v>
      </c>
      <c r="R1764" t="s">
        <v>8345</v>
      </c>
      <c r="S1764" s="13">
        <f t="shared" si="138"/>
        <v>42410.982002314813</v>
      </c>
      <c r="T1764" s="13">
        <f t="shared" si="139"/>
        <v>42440.982002314813</v>
      </c>
      <c r="U1764">
        <f t="shared" si="140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t="s">
        <v>8344</v>
      </c>
      <c r="R1765" t="s">
        <v>8345</v>
      </c>
      <c r="S1765" s="13">
        <f t="shared" si="138"/>
        <v>42636.868518518517</v>
      </c>
      <c r="T1765" s="13">
        <f t="shared" si="139"/>
        <v>42666.868518518517</v>
      </c>
      <c r="U1765">
        <f t="shared" si="140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t="s">
        <v>8344</v>
      </c>
      <c r="R1766" t="s">
        <v>8345</v>
      </c>
      <c r="S1766" s="13">
        <f t="shared" si="138"/>
        <v>41825.485868055555</v>
      </c>
      <c r="T1766" s="13">
        <f t="shared" si="139"/>
        <v>41854.485868055555</v>
      </c>
      <c r="U1766">
        <f t="shared" si="140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t="s">
        <v>8344</v>
      </c>
      <c r="R1767" t="s">
        <v>8345</v>
      </c>
      <c r="S1767" s="13">
        <f t="shared" si="138"/>
        <v>41834.980462962965</v>
      </c>
      <c r="T1767" s="13">
        <f t="shared" si="139"/>
        <v>41864.980462962965</v>
      </c>
      <c r="U1767">
        <f t="shared" si="140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 t="e">
        <f t="shared" si="137"/>
        <v>#DIV/0!</v>
      </c>
      <c r="Q1768" t="s">
        <v>8344</v>
      </c>
      <c r="R1768" t="s">
        <v>8345</v>
      </c>
      <c r="S1768" s="13">
        <f t="shared" si="138"/>
        <v>41855.859814814816</v>
      </c>
      <c r="T1768" s="13">
        <f t="shared" si="139"/>
        <v>41876.859814814816</v>
      </c>
      <c r="U1768">
        <f t="shared" si="140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t="s">
        <v>8344</v>
      </c>
      <c r="R1769" t="s">
        <v>8345</v>
      </c>
      <c r="S1769" s="13">
        <f t="shared" si="138"/>
        <v>41824.658379629633</v>
      </c>
      <c r="T1769" s="13">
        <f t="shared" si="139"/>
        <v>41854.658379629633</v>
      </c>
      <c r="U1769">
        <f t="shared" si="140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t="s">
        <v>8344</v>
      </c>
      <c r="R1770" t="s">
        <v>8345</v>
      </c>
      <c r="S1770" s="13">
        <f t="shared" si="138"/>
        <v>41849.560694444444</v>
      </c>
      <c r="T1770" s="13">
        <f t="shared" si="139"/>
        <v>41909.560694444444</v>
      </c>
      <c r="U1770">
        <f t="shared" si="140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t="s">
        <v>8344</v>
      </c>
      <c r="R1771" t="s">
        <v>8345</v>
      </c>
      <c r="S1771" s="13">
        <f t="shared" si="138"/>
        <v>41987.818969907406</v>
      </c>
      <c r="T1771" s="13">
        <f t="shared" si="139"/>
        <v>42017.818969907406</v>
      </c>
      <c r="U1771">
        <f t="shared" si="140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t="s">
        <v>8344</v>
      </c>
      <c r="R1772" t="s">
        <v>8345</v>
      </c>
      <c r="S1772" s="13">
        <f t="shared" si="138"/>
        <v>41891.780023148152</v>
      </c>
      <c r="T1772" s="13">
        <f t="shared" si="139"/>
        <v>41926.780023148152</v>
      </c>
      <c r="U1772">
        <f t="shared" si="140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t="s">
        <v>8344</v>
      </c>
      <c r="R1773" t="s">
        <v>8345</v>
      </c>
      <c r="S1773" s="13">
        <f t="shared" si="138"/>
        <v>41905.979629629634</v>
      </c>
      <c r="T1773" s="13">
        <f t="shared" si="139"/>
        <v>41935.979629629634</v>
      </c>
      <c r="U1773">
        <f t="shared" si="140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t="s">
        <v>8344</v>
      </c>
      <c r="R1774" t="s">
        <v>8345</v>
      </c>
      <c r="S1774" s="13">
        <f t="shared" si="138"/>
        <v>41766.718009259261</v>
      </c>
      <c r="T1774" s="13">
        <f t="shared" si="139"/>
        <v>41826.718009259261</v>
      </c>
      <c r="U1774">
        <f t="shared" si="140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t="s">
        <v>8344</v>
      </c>
      <c r="R1775" t="s">
        <v>8345</v>
      </c>
      <c r="S1775" s="13">
        <f t="shared" si="138"/>
        <v>41978.760393518518</v>
      </c>
      <c r="T1775" s="13">
        <f t="shared" si="139"/>
        <v>42023.760393518518</v>
      </c>
      <c r="U1775">
        <f t="shared" si="140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t="s">
        <v>8344</v>
      </c>
      <c r="R1776" t="s">
        <v>8345</v>
      </c>
      <c r="S1776" s="13">
        <f t="shared" si="138"/>
        <v>41930.218657407408</v>
      </c>
      <c r="T1776" s="13">
        <f t="shared" si="139"/>
        <v>41972.624305555553</v>
      </c>
      <c r="U1776">
        <f t="shared" si="140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t="s">
        <v>8344</v>
      </c>
      <c r="R1777" t="s">
        <v>8345</v>
      </c>
      <c r="S1777" s="13">
        <f t="shared" si="138"/>
        <v>41891.976388888892</v>
      </c>
      <c r="T1777" s="13">
        <f t="shared" si="139"/>
        <v>41936.976388888892</v>
      </c>
      <c r="U1777">
        <f t="shared" si="140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t="s">
        <v>8344</v>
      </c>
      <c r="R1778" t="s">
        <v>8345</v>
      </c>
      <c r="S1778" s="13">
        <f t="shared" si="138"/>
        <v>41905.95684027778</v>
      </c>
      <c r="T1778" s="13">
        <f t="shared" si="139"/>
        <v>41941.95684027778</v>
      </c>
      <c r="U1778">
        <f t="shared" si="140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t="s">
        <v>8344</v>
      </c>
      <c r="R1779" t="s">
        <v>8345</v>
      </c>
      <c r="S1779" s="13">
        <f t="shared" si="138"/>
        <v>42025.357094907406</v>
      </c>
      <c r="T1779" s="13">
        <f t="shared" si="139"/>
        <v>42055.357094907406</v>
      </c>
      <c r="U1779">
        <f t="shared" si="140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t="s">
        <v>8344</v>
      </c>
      <c r="R1780" t="s">
        <v>8345</v>
      </c>
      <c r="S1780" s="13">
        <f t="shared" si="138"/>
        <v>42045.86336805555</v>
      </c>
      <c r="T1780" s="13">
        <f t="shared" si="139"/>
        <v>42090.821701388893</v>
      </c>
      <c r="U1780">
        <f t="shared" si="140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t="s">
        <v>8344</v>
      </c>
      <c r="R1781" t="s">
        <v>8345</v>
      </c>
      <c r="S1781" s="13">
        <f t="shared" si="138"/>
        <v>42585.691898148143</v>
      </c>
      <c r="T1781" s="13">
        <f t="shared" si="139"/>
        <v>42615.691898148143</v>
      </c>
      <c r="U1781">
        <f t="shared" si="140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t="s">
        <v>8344</v>
      </c>
      <c r="R1782" t="s">
        <v>8345</v>
      </c>
      <c r="S1782" s="13">
        <f t="shared" si="138"/>
        <v>42493.600810185191</v>
      </c>
      <c r="T1782" s="13">
        <f t="shared" si="139"/>
        <v>42553.600810185191</v>
      </c>
      <c r="U1782">
        <f t="shared" si="140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t="s">
        <v>8344</v>
      </c>
      <c r="R1783" t="s">
        <v>8345</v>
      </c>
      <c r="S1783" s="13">
        <f t="shared" si="138"/>
        <v>42597.617418981477</v>
      </c>
      <c r="T1783" s="13">
        <f t="shared" si="139"/>
        <v>42628.617418981477</v>
      </c>
      <c r="U1783">
        <f t="shared" si="140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t="s">
        <v>8344</v>
      </c>
      <c r="R1784" t="s">
        <v>8345</v>
      </c>
      <c r="S1784" s="13">
        <f t="shared" si="138"/>
        <v>42388.575104166666</v>
      </c>
      <c r="T1784" s="13">
        <f t="shared" si="139"/>
        <v>42421.575104166666</v>
      </c>
      <c r="U1784">
        <f t="shared" si="140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t="s">
        <v>8344</v>
      </c>
      <c r="R1785" t="s">
        <v>8345</v>
      </c>
      <c r="S1785" s="13">
        <f t="shared" si="138"/>
        <v>42115.949976851851</v>
      </c>
      <c r="T1785" s="13">
        <f t="shared" si="139"/>
        <v>42145.949976851851</v>
      </c>
      <c r="U1785">
        <f t="shared" si="140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t="s">
        <v>8344</v>
      </c>
      <c r="R1786" t="s">
        <v>8345</v>
      </c>
      <c r="S1786" s="13">
        <f t="shared" si="138"/>
        <v>42003.655555555553</v>
      </c>
      <c r="T1786" s="13">
        <f t="shared" si="139"/>
        <v>42035.142361111109</v>
      </c>
      <c r="U1786">
        <f t="shared" si="140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t="s">
        <v>8344</v>
      </c>
      <c r="R1787" t="s">
        <v>8345</v>
      </c>
      <c r="S1787" s="13">
        <f t="shared" si="138"/>
        <v>41897.134895833333</v>
      </c>
      <c r="T1787" s="13">
        <f t="shared" si="139"/>
        <v>41928</v>
      </c>
      <c r="U1787">
        <f t="shared" si="140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t="s">
        <v>8344</v>
      </c>
      <c r="R1788" t="s">
        <v>8345</v>
      </c>
      <c r="S1788" s="13">
        <f t="shared" si="138"/>
        <v>41958.550659722227</v>
      </c>
      <c r="T1788" s="13">
        <f t="shared" si="139"/>
        <v>41988.550659722227</v>
      </c>
      <c r="U1788">
        <f t="shared" si="140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t="s">
        <v>8344</v>
      </c>
      <c r="R1789" t="s">
        <v>8345</v>
      </c>
      <c r="S1789" s="13">
        <f t="shared" si="138"/>
        <v>42068.65552083333</v>
      </c>
      <c r="T1789" s="13">
        <f t="shared" si="139"/>
        <v>42098.613854166666</v>
      </c>
      <c r="U1789">
        <f t="shared" si="140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t="s">
        <v>8344</v>
      </c>
      <c r="R1790" t="s">
        <v>8345</v>
      </c>
      <c r="S1790" s="13">
        <f t="shared" si="138"/>
        <v>41913.94840277778</v>
      </c>
      <c r="T1790" s="13">
        <f t="shared" si="139"/>
        <v>41943.94840277778</v>
      </c>
      <c r="U1790">
        <f t="shared" si="140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t="s">
        <v>8344</v>
      </c>
      <c r="R1791" t="s">
        <v>8345</v>
      </c>
      <c r="S1791" s="13">
        <f t="shared" si="138"/>
        <v>41956.250034722223</v>
      </c>
      <c r="T1791" s="13">
        <f t="shared" si="139"/>
        <v>42016.250034722223</v>
      </c>
      <c r="U1791">
        <f t="shared" si="140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t="s">
        <v>8344</v>
      </c>
      <c r="R1792" t="s">
        <v>8345</v>
      </c>
      <c r="S1792" s="13">
        <f t="shared" si="138"/>
        <v>42010.674513888895</v>
      </c>
      <c r="T1792" s="13">
        <f t="shared" si="139"/>
        <v>42040.674513888895</v>
      </c>
      <c r="U1792">
        <f t="shared" si="140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t="s">
        <v>8344</v>
      </c>
      <c r="R1793" t="s">
        <v>8345</v>
      </c>
      <c r="S1793" s="13">
        <f t="shared" si="138"/>
        <v>41973.740335648152</v>
      </c>
      <c r="T1793" s="13">
        <f t="shared" si="139"/>
        <v>42033.740335648152</v>
      </c>
      <c r="U1793">
        <f t="shared" si="140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t="s">
        <v>8344</v>
      </c>
      <c r="R1794" t="s">
        <v>8345</v>
      </c>
      <c r="S1794" s="13">
        <f t="shared" si="138"/>
        <v>42189.031041666662</v>
      </c>
      <c r="T1794" s="13">
        <f t="shared" si="139"/>
        <v>42226.290972222225</v>
      </c>
      <c r="U1794">
        <f t="shared" si="140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ROUND(E1795/L1795,2)</f>
        <v>20</v>
      </c>
      <c r="Q1795" t="s">
        <v>8344</v>
      </c>
      <c r="R1795" t="s">
        <v>8345</v>
      </c>
      <c r="S1795" s="13">
        <f t="shared" ref="S1795:S1858" si="143">(((J1795/60)/60)/24)+DATE(1970,1,1)</f>
        <v>41940.89166666667</v>
      </c>
      <c r="T1795" s="13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t="s">
        <v>8344</v>
      </c>
      <c r="R1796" t="s">
        <v>8345</v>
      </c>
      <c r="S1796" s="13">
        <f t="shared" si="143"/>
        <v>42011.551180555558</v>
      </c>
      <c r="T1796" s="13">
        <f t="shared" si="144"/>
        <v>42046.551180555558</v>
      </c>
      <c r="U1796">
        <f t="shared" si="145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t="s">
        <v>8344</v>
      </c>
      <c r="R1797" t="s">
        <v>8345</v>
      </c>
      <c r="S1797" s="13">
        <f t="shared" si="143"/>
        <v>42628.288668981477</v>
      </c>
      <c r="T1797" s="13">
        <f t="shared" si="144"/>
        <v>42657.666666666672</v>
      </c>
      <c r="U1797">
        <f t="shared" si="145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t="s">
        <v>8344</v>
      </c>
      <c r="R1798" t="s">
        <v>8345</v>
      </c>
      <c r="S1798" s="13">
        <f t="shared" si="143"/>
        <v>42515.439421296294</v>
      </c>
      <c r="T1798" s="13">
        <f t="shared" si="144"/>
        <v>42575.439421296294</v>
      </c>
      <c r="U1798">
        <f t="shared" si="145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t="s">
        <v>8344</v>
      </c>
      <c r="R1799" t="s">
        <v>8345</v>
      </c>
      <c r="S1799" s="13">
        <f t="shared" si="143"/>
        <v>42689.56931712963</v>
      </c>
      <c r="T1799" s="13">
        <f t="shared" si="144"/>
        <v>42719.56931712963</v>
      </c>
      <c r="U1799">
        <f t="shared" si="145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t="s">
        <v>8344</v>
      </c>
      <c r="R1800" t="s">
        <v>8345</v>
      </c>
      <c r="S1800" s="13">
        <f t="shared" si="143"/>
        <v>42344.32677083333</v>
      </c>
      <c r="T1800" s="13">
        <f t="shared" si="144"/>
        <v>42404.32677083333</v>
      </c>
      <c r="U1800">
        <f t="shared" si="145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t="s">
        <v>8344</v>
      </c>
      <c r="R1801" t="s">
        <v>8345</v>
      </c>
      <c r="S1801" s="13">
        <f t="shared" si="143"/>
        <v>41934.842685185184</v>
      </c>
      <c r="T1801" s="13">
        <f t="shared" si="144"/>
        <v>41954.884351851855</v>
      </c>
      <c r="U1801">
        <f t="shared" si="145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t="s">
        <v>8344</v>
      </c>
      <c r="R1802" t="s">
        <v>8345</v>
      </c>
      <c r="S1802" s="13">
        <f t="shared" si="143"/>
        <v>42623.606134259258</v>
      </c>
      <c r="T1802" s="13">
        <f t="shared" si="144"/>
        <v>42653.606134259258</v>
      </c>
      <c r="U1802">
        <f t="shared" si="145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t="s">
        <v>8344</v>
      </c>
      <c r="R1803" t="s">
        <v>8345</v>
      </c>
      <c r="S1803" s="13">
        <f t="shared" si="143"/>
        <v>42321.660509259258</v>
      </c>
      <c r="T1803" s="13">
        <f t="shared" si="144"/>
        <v>42353.506944444445</v>
      </c>
      <c r="U1803">
        <f t="shared" si="145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t="s">
        <v>8344</v>
      </c>
      <c r="R1804" t="s">
        <v>8345</v>
      </c>
      <c r="S1804" s="13">
        <f t="shared" si="143"/>
        <v>42159.47256944445</v>
      </c>
      <c r="T1804" s="13">
        <f t="shared" si="144"/>
        <v>42182.915972222225</v>
      </c>
      <c r="U1804">
        <f t="shared" si="145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t="s">
        <v>8344</v>
      </c>
      <c r="R1805" t="s">
        <v>8345</v>
      </c>
      <c r="S1805" s="13">
        <f t="shared" si="143"/>
        <v>42018.071550925932</v>
      </c>
      <c r="T1805" s="13">
        <f t="shared" si="144"/>
        <v>42049.071550925932</v>
      </c>
      <c r="U1805">
        <f t="shared" si="145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t="s">
        <v>8344</v>
      </c>
      <c r="R1806" t="s">
        <v>8345</v>
      </c>
      <c r="S1806" s="13">
        <f t="shared" si="143"/>
        <v>42282.678287037037</v>
      </c>
      <c r="T1806" s="13">
        <f t="shared" si="144"/>
        <v>42322.719953703709</v>
      </c>
      <c r="U1806">
        <f t="shared" si="145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t="s">
        <v>8344</v>
      </c>
      <c r="R1807" t="s">
        <v>8345</v>
      </c>
      <c r="S1807" s="13">
        <f t="shared" si="143"/>
        <v>42247.803912037038</v>
      </c>
      <c r="T1807" s="13">
        <f t="shared" si="144"/>
        <v>42279.75</v>
      </c>
      <c r="U1807">
        <f t="shared" si="145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t="s">
        <v>8344</v>
      </c>
      <c r="R1808" t="s">
        <v>8345</v>
      </c>
      <c r="S1808" s="13">
        <f t="shared" si="143"/>
        <v>41877.638298611113</v>
      </c>
      <c r="T1808" s="13">
        <f t="shared" si="144"/>
        <v>41912.638298611113</v>
      </c>
      <c r="U1808">
        <f t="shared" si="145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t="s">
        <v>8344</v>
      </c>
      <c r="R1809" t="s">
        <v>8345</v>
      </c>
      <c r="S1809" s="13">
        <f t="shared" si="143"/>
        <v>41880.068437499998</v>
      </c>
      <c r="T1809" s="13">
        <f t="shared" si="144"/>
        <v>41910.068437499998</v>
      </c>
      <c r="U1809">
        <f t="shared" si="145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t="s">
        <v>8344</v>
      </c>
      <c r="R1810" t="s">
        <v>8345</v>
      </c>
      <c r="S1810" s="13">
        <f t="shared" si="143"/>
        <v>42742.680902777778</v>
      </c>
      <c r="T1810" s="13">
        <f t="shared" si="144"/>
        <v>42777.680902777778</v>
      </c>
      <c r="U1810">
        <f t="shared" si="145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t="s">
        <v>8344</v>
      </c>
      <c r="R1811" t="s">
        <v>8345</v>
      </c>
      <c r="S1811" s="13">
        <f t="shared" si="143"/>
        <v>42029.907858796301</v>
      </c>
      <c r="T1811" s="13">
        <f t="shared" si="144"/>
        <v>42064.907858796301</v>
      </c>
      <c r="U1811">
        <f t="shared" si="145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t="s">
        <v>8344</v>
      </c>
      <c r="R1812" t="s">
        <v>8345</v>
      </c>
      <c r="S1812" s="13">
        <f t="shared" si="143"/>
        <v>41860.91002314815</v>
      </c>
      <c r="T1812" s="13">
        <f t="shared" si="144"/>
        <v>41872.91002314815</v>
      </c>
      <c r="U1812">
        <f t="shared" si="145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t="s">
        <v>8344</v>
      </c>
      <c r="R1813" t="s">
        <v>8345</v>
      </c>
      <c r="S1813" s="13">
        <f t="shared" si="143"/>
        <v>41876.433680555558</v>
      </c>
      <c r="T1813" s="13">
        <f t="shared" si="144"/>
        <v>41936.166666666664</v>
      </c>
      <c r="U1813">
        <f t="shared" si="145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t="s">
        <v>8344</v>
      </c>
      <c r="R1814" t="s">
        <v>8345</v>
      </c>
      <c r="S1814" s="13">
        <f t="shared" si="143"/>
        <v>42524.318703703699</v>
      </c>
      <c r="T1814" s="13">
        <f t="shared" si="144"/>
        <v>42554.318703703699</v>
      </c>
      <c r="U1814">
        <f t="shared" si="145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 t="e">
        <f t="shared" si="142"/>
        <v>#DIV/0!</v>
      </c>
      <c r="Q1815" t="s">
        <v>8344</v>
      </c>
      <c r="R1815" t="s">
        <v>8345</v>
      </c>
      <c r="S1815" s="13">
        <f t="shared" si="143"/>
        <v>41829.889027777775</v>
      </c>
      <c r="T1815" s="13">
        <f t="shared" si="144"/>
        <v>41859.889027777775</v>
      </c>
      <c r="U1815">
        <f t="shared" si="145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t="s">
        <v>8344</v>
      </c>
      <c r="R1816" t="s">
        <v>8345</v>
      </c>
      <c r="S1816" s="13">
        <f t="shared" si="143"/>
        <v>42033.314074074078</v>
      </c>
      <c r="T1816" s="13">
        <f t="shared" si="144"/>
        <v>42063.314074074078</v>
      </c>
      <c r="U1816">
        <f t="shared" si="145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 t="e">
        <f t="shared" si="142"/>
        <v>#DIV/0!</v>
      </c>
      <c r="Q1817" t="s">
        <v>8344</v>
      </c>
      <c r="R1817" t="s">
        <v>8345</v>
      </c>
      <c r="S1817" s="13">
        <f t="shared" si="143"/>
        <v>42172.906678240746</v>
      </c>
      <c r="T1817" s="13">
        <f t="shared" si="144"/>
        <v>42186.906678240746</v>
      </c>
      <c r="U1817">
        <f t="shared" si="145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t="s">
        <v>8344</v>
      </c>
      <c r="R1818" t="s">
        <v>8345</v>
      </c>
      <c r="S1818" s="13">
        <f t="shared" si="143"/>
        <v>42548.876192129625</v>
      </c>
      <c r="T1818" s="13">
        <f t="shared" si="144"/>
        <v>42576.791666666672</v>
      </c>
      <c r="U1818">
        <f t="shared" si="145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t="s">
        <v>8344</v>
      </c>
      <c r="R1819" t="s">
        <v>8345</v>
      </c>
      <c r="S1819" s="13">
        <f t="shared" si="143"/>
        <v>42705.662118055552</v>
      </c>
      <c r="T1819" s="13">
        <f t="shared" si="144"/>
        <v>42765.290972222225</v>
      </c>
      <c r="U1819">
        <f t="shared" si="145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 t="e">
        <f t="shared" si="142"/>
        <v>#DIV/0!</v>
      </c>
      <c r="Q1820" t="s">
        <v>8344</v>
      </c>
      <c r="R1820" t="s">
        <v>8345</v>
      </c>
      <c r="S1820" s="13">
        <f t="shared" si="143"/>
        <v>42067.234375</v>
      </c>
      <c r="T1820" s="13">
        <f t="shared" si="144"/>
        <v>42097.192708333328</v>
      </c>
      <c r="U1820">
        <f t="shared" si="145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t="s">
        <v>8344</v>
      </c>
      <c r="R1821" t="s">
        <v>8345</v>
      </c>
      <c r="S1821" s="13">
        <f t="shared" si="143"/>
        <v>41820.752268518518</v>
      </c>
      <c r="T1821" s="13">
        <f t="shared" si="144"/>
        <v>41850.752268518518</v>
      </c>
      <c r="U1821">
        <f t="shared" si="145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t="s">
        <v>8344</v>
      </c>
      <c r="R1822" t="s">
        <v>8345</v>
      </c>
      <c r="S1822" s="13">
        <f t="shared" si="143"/>
        <v>42065.084375000006</v>
      </c>
      <c r="T1822" s="13">
        <f t="shared" si="144"/>
        <v>42095.042708333334</v>
      </c>
      <c r="U1822">
        <f t="shared" si="145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t="s">
        <v>8331</v>
      </c>
      <c r="R1823" t="s">
        <v>8332</v>
      </c>
      <c r="S1823" s="13">
        <f t="shared" si="143"/>
        <v>40926.319062499999</v>
      </c>
      <c r="T1823" s="13">
        <f t="shared" si="144"/>
        <v>40971.319062499999</v>
      </c>
      <c r="U1823">
        <f t="shared" si="145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t="s">
        <v>8331</v>
      </c>
      <c r="R1824" t="s">
        <v>8332</v>
      </c>
      <c r="S1824" s="13">
        <f t="shared" si="143"/>
        <v>41634.797013888885</v>
      </c>
      <c r="T1824" s="13">
        <f t="shared" si="144"/>
        <v>41670.792361111111</v>
      </c>
      <c r="U1824">
        <f t="shared" si="145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t="s">
        <v>8331</v>
      </c>
      <c r="R1825" t="s">
        <v>8332</v>
      </c>
      <c r="S1825" s="13">
        <f t="shared" si="143"/>
        <v>41176.684907407405</v>
      </c>
      <c r="T1825" s="13">
        <f t="shared" si="144"/>
        <v>41206.684907407405</v>
      </c>
      <c r="U1825">
        <f t="shared" si="145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t="s">
        <v>8331</v>
      </c>
      <c r="R1826" t="s">
        <v>8332</v>
      </c>
      <c r="S1826" s="13">
        <f t="shared" si="143"/>
        <v>41626.916284722225</v>
      </c>
      <c r="T1826" s="13">
        <f t="shared" si="144"/>
        <v>41647.088888888888</v>
      </c>
      <c r="U1826">
        <f t="shared" si="145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t="s">
        <v>8331</v>
      </c>
      <c r="R1827" t="s">
        <v>8332</v>
      </c>
      <c r="S1827" s="13">
        <f t="shared" si="143"/>
        <v>41443.83452546296</v>
      </c>
      <c r="T1827" s="13">
        <f t="shared" si="144"/>
        <v>41466.83452546296</v>
      </c>
      <c r="U1827">
        <f t="shared" si="145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t="s">
        <v>8331</v>
      </c>
      <c r="R1828" t="s">
        <v>8332</v>
      </c>
      <c r="S1828" s="13">
        <f t="shared" si="143"/>
        <v>41657.923807870371</v>
      </c>
      <c r="T1828" s="13">
        <f t="shared" si="144"/>
        <v>41687.923807870371</v>
      </c>
      <c r="U1828">
        <f t="shared" si="145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t="s">
        <v>8331</v>
      </c>
      <c r="R1829" t="s">
        <v>8332</v>
      </c>
      <c r="S1829" s="13">
        <f t="shared" si="143"/>
        <v>40555.325937499998</v>
      </c>
      <c r="T1829" s="13">
        <f t="shared" si="144"/>
        <v>40605.325937499998</v>
      </c>
      <c r="U1829">
        <f t="shared" si="145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t="s">
        <v>8331</v>
      </c>
      <c r="R1830" t="s">
        <v>8332</v>
      </c>
      <c r="S1830" s="13">
        <f t="shared" si="143"/>
        <v>41736.899652777778</v>
      </c>
      <c r="T1830" s="13">
        <f t="shared" si="144"/>
        <v>41768.916666666664</v>
      </c>
      <c r="U1830">
        <f t="shared" si="145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t="s">
        <v>8331</v>
      </c>
      <c r="R1831" t="s">
        <v>8332</v>
      </c>
      <c r="S1831" s="13">
        <f t="shared" si="143"/>
        <v>40516.087627314817</v>
      </c>
      <c r="T1831" s="13">
        <f t="shared" si="144"/>
        <v>40564.916666666664</v>
      </c>
      <c r="U1831">
        <f t="shared" si="145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t="s">
        <v>8331</v>
      </c>
      <c r="R1832" t="s">
        <v>8332</v>
      </c>
      <c r="S1832" s="13">
        <f t="shared" si="143"/>
        <v>41664.684108796297</v>
      </c>
      <c r="T1832" s="13">
        <f t="shared" si="144"/>
        <v>41694.684108796297</v>
      </c>
      <c r="U1832">
        <f t="shared" si="145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t="s">
        <v>8331</v>
      </c>
      <c r="R1833" t="s">
        <v>8332</v>
      </c>
      <c r="S1833" s="13">
        <f t="shared" si="143"/>
        <v>41026.996099537035</v>
      </c>
      <c r="T1833" s="13">
        <f t="shared" si="144"/>
        <v>41041.996099537035</v>
      </c>
      <c r="U1833">
        <f t="shared" si="145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t="s">
        <v>8331</v>
      </c>
      <c r="R1834" t="s">
        <v>8332</v>
      </c>
      <c r="S1834" s="13">
        <f t="shared" si="143"/>
        <v>40576.539664351854</v>
      </c>
      <c r="T1834" s="13">
        <f t="shared" si="144"/>
        <v>40606.539664351854</v>
      </c>
      <c r="U1834">
        <f t="shared" si="145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t="s">
        <v>8331</v>
      </c>
      <c r="R1835" t="s">
        <v>8332</v>
      </c>
      <c r="S1835" s="13">
        <f t="shared" si="143"/>
        <v>41303.044016203705</v>
      </c>
      <c r="T1835" s="13">
        <f t="shared" si="144"/>
        <v>41335.332638888889</v>
      </c>
      <c r="U1835">
        <f t="shared" si="145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t="s">
        <v>8331</v>
      </c>
      <c r="R1836" t="s">
        <v>8332</v>
      </c>
      <c r="S1836" s="13">
        <f t="shared" si="143"/>
        <v>41988.964062500003</v>
      </c>
      <c r="T1836" s="13">
        <f t="shared" si="144"/>
        <v>42028.964062500003</v>
      </c>
      <c r="U1836">
        <f t="shared" si="145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t="s">
        <v>8331</v>
      </c>
      <c r="R1837" t="s">
        <v>8332</v>
      </c>
      <c r="S1837" s="13">
        <f t="shared" si="143"/>
        <v>42430.702210648145</v>
      </c>
      <c r="T1837" s="13">
        <f t="shared" si="144"/>
        <v>42460.660543981481</v>
      </c>
      <c r="U1837">
        <f t="shared" si="145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t="s">
        <v>8331</v>
      </c>
      <c r="R1838" t="s">
        <v>8332</v>
      </c>
      <c r="S1838" s="13">
        <f t="shared" si="143"/>
        <v>41305.809363425928</v>
      </c>
      <c r="T1838" s="13">
        <f t="shared" si="144"/>
        <v>41322.809363425928</v>
      </c>
      <c r="U1838">
        <f t="shared" si="145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t="s">
        <v>8331</v>
      </c>
      <c r="R1839" t="s">
        <v>8332</v>
      </c>
      <c r="S1839" s="13">
        <f t="shared" si="143"/>
        <v>40926.047858796301</v>
      </c>
      <c r="T1839" s="13">
        <f t="shared" si="144"/>
        <v>40986.006192129629</v>
      </c>
      <c r="U1839">
        <f t="shared" si="145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t="s">
        <v>8331</v>
      </c>
      <c r="R1840" t="s">
        <v>8332</v>
      </c>
      <c r="S1840" s="13">
        <f t="shared" si="143"/>
        <v>40788.786539351851</v>
      </c>
      <c r="T1840" s="13">
        <f t="shared" si="144"/>
        <v>40817.125</v>
      </c>
      <c r="U1840">
        <f t="shared" si="145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t="s">
        <v>8331</v>
      </c>
      <c r="R1841" t="s">
        <v>8332</v>
      </c>
      <c r="S1841" s="13">
        <f t="shared" si="143"/>
        <v>42614.722013888888</v>
      </c>
      <c r="T1841" s="13">
        <f t="shared" si="144"/>
        <v>42644.722013888888</v>
      </c>
      <c r="U1841">
        <f t="shared" si="145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t="s">
        <v>8331</v>
      </c>
      <c r="R1842" t="s">
        <v>8332</v>
      </c>
      <c r="S1842" s="13">
        <f t="shared" si="143"/>
        <v>41382.096180555556</v>
      </c>
      <c r="T1842" s="13">
        <f t="shared" si="144"/>
        <v>41401.207638888889</v>
      </c>
      <c r="U1842">
        <f t="shared" si="145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t="s">
        <v>8331</v>
      </c>
      <c r="R1843" t="s">
        <v>8332</v>
      </c>
      <c r="S1843" s="13">
        <f t="shared" si="143"/>
        <v>41745.84542824074</v>
      </c>
      <c r="T1843" s="13">
        <f t="shared" si="144"/>
        <v>41779.207638888889</v>
      </c>
      <c r="U1843">
        <f t="shared" si="145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t="s">
        <v>8331</v>
      </c>
      <c r="R1844" t="s">
        <v>8332</v>
      </c>
      <c r="S1844" s="13">
        <f t="shared" si="143"/>
        <v>42031.631724537037</v>
      </c>
      <c r="T1844" s="13">
        <f t="shared" si="144"/>
        <v>42065.249305555553</v>
      </c>
      <c r="U1844">
        <f t="shared" si="145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t="s">
        <v>8331</v>
      </c>
      <c r="R1845" t="s">
        <v>8332</v>
      </c>
      <c r="S1845" s="13">
        <f t="shared" si="143"/>
        <v>40564.994837962964</v>
      </c>
      <c r="T1845" s="13">
        <f t="shared" si="144"/>
        <v>40594.994837962964</v>
      </c>
      <c r="U1845">
        <f t="shared" si="145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t="s">
        <v>8331</v>
      </c>
      <c r="R1846" t="s">
        <v>8332</v>
      </c>
      <c r="S1846" s="13">
        <f t="shared" si="143"/>
        <v>40666.973541666666</v>
      </c>
      <c r="T1846" s="13">
        <f t="shared" si="144"/>
        <v>40705.125</v>
      </c>
      <c r="U1846">
        <f t="shared" si="145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t="s">
        <v>8331</v>
      </c>
      <c r="R1847" t="s">
        <v>8332</v>
      </c>
      <c r="S1847" s="13">
        <f t="shared" si="143"/>
        <v>42523.333310185189</v>
      </c>
      <c r="T1847" s="13">
        <f t="shared" si="144"/>
        <v>42538.204861111109</v>
      </c>
      <c r="U1847">
        <f t="shared" si="145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t="s">
        <v>8331</v>
      </c>
      <c r="R1848" t="s">
        <v>8332</v>
      </c>
      <c r="S1848" s="13">
        <f t="shared" si="143"/>
        <v>41228.650196759263</v>
      </c>
      <c r="T1848" s="13">
        <f t="shared" si="144"/>
        <v>41258.650196759263</v>
      </c>
      <c r="U1848">
        <f t="shared" si="145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t="s">
        <v>8331</v>
      </c>
      <c r="R1849" t="s">
        <v>8332</v>
      </c>
      <c r="S1849" s="13">
        <f t="shared" si="143"/>
        <v>42094.236481481479</v>
      </c>
      <c r="T1849" s="13">
        <f t="shared" si="144"/>
        <v>42115.236481481479</v>
      </c>
      <c r="U1849">
        <f t="shared" si="145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t="s">
        <v>8331</v>
      </c>
      <c r="R1850" t="s">
        <v>8332</v>
      </c>
      <c r="S1850" s="13">
        <f t="shared" si="143"/>
        <v>40691.788055555553</v>
      </c>
      <c r="T1850" s="13">
        <f t="shared" si="144"/>
        <v>40755.290972222225</v>
      </c>
      <c r="U1850">
        <f t="shared" si="145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t="s">
        <v>8331</v>
      </c>
      <c r="R1851" t="s">
        <v>8332</v>
      </c>
      <c r="S1851" s="13">
        <f t="shared" si="143"/>
        <v>41169.845590277779</v>
      </c>
      <c r="T1851" s="13">
        <f t="shared" si="144"/>
        <v>41199.845590277779</v>
      </c>
      <c r="U1851">
        <f t="shared" si="145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t="s">
        <v>8331</v>
      </c>
      <c r="R1852" t="s">
        <v>8332</v>
      </c>
      <c r="S1852" s="13">
        <f t="shared" si="143"/>
        <v>41800.959490740745</v>
      </c>
      <c r="T1852" s="13">
        <f t="shared" si="144"/>
        <v>41830.959490740745</v>
      </c>
      <c r="U1852">
        <f t="shared" si="145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t="s">
        <v>8331</v>
      </c>
      <c r="R1853" t="s">
        <v>8332</v>
      </c>
      <c r="S1853" s="13">
        <f t="shared" si="143"/>
        <v>41827.906689814816</v>
      </c>
      <c r="T1853" s="13">
        <f t="shared" si="144"/>
        <v>41848.041666666664</v>
      </c>
      <c r="U1853">
        <f t="shared" si="145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t="s">
        <v>8331</v>
      </c>
      <c r="R1854" t="s">
        <v>8332</v>
      </c>
      <c r="S1854" s="13">
        <f t="shared" si="143"/>
        <v>42081.77143518519</v>
      </c>
      <c r="T1854" s="13">
        <f t="shared" si="144"/>
        <v>42119</v>
      </c>
      <c r="U1854">
        <f t="shared" si="145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t="s">
        <v>8331</v>
      </c>
      <c r="R1855" t="s">
        <v>8332</v>
      </c>
      <c r="S1855" s="13">
        <f t="shared" si="143"/>
        <v>41177.060381944444</v>
      </c>
      <c r="T1855" s="13">
        <f t="shared" si="144"/>
        <v>41227.102048611108</v>
      </c>
      <c r="U1855">
        <f t="shared" si="145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t="s">
        <v>8331</v>
      </c>
      <c r="R1856" t="s">
        <v>8332</v>
      </c>
      <c r="S1856" s="13">
        <f t="shared" si="143"/>
        <v>41388.021261574075</v>
      </c>
      <c r="T1856" s="13">
        <f t="shared" si="144"/>
        <v>41418.021261574075</v>
      </c>
      <c r="U1856">
        <f t="shared" si="145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t="s">
        <v>8331</v>
      </c>
      <c r="R1857" t="s">
        <v>8332</v>
      </c>
      <c r="S1857" s="13">
        <f t="shared" si="143"/>
        <v>41600.538657407407</v>
      </c>
      <c r="T1857" s="13">
        <f t="shared" si="144"/>
        <v>41645.538657407407</v>
      </c>
      <c r="U1857">
        <f t="shared" si="145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t="s">
        <v>8331</v>
      </c>
      <c r="R1858" t="s">
        <v>8332</v>
      </c>
      <c r="S1858" s="13">
        <f t="shared" si="143"/>
        <v>41817.854999999996</v>
      </c>
      <c r="T1858" s="13">
        <f t="shared" si="144"/>
        <v>41838.854999999996</v>
      </c>
      <c r="U1858">
        <f t="shared" si="145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ROUND(E1859/L1859,2)</f>
        <v>136.36000000000001</v>
      </c>
      <c r="Q1859" t="s">
        <v>8331</v>
      </c>
      <c r="R1859" t="s">
        <v>8332</v>
      </c>
      <c r="S1859" s="13">
        <f t="shared" ref="S1859:S1922" si="148">(((J1859/60)/60)/24)+DATE(1970,1,1)</f>
        <v>41864.76866898148</v>
      </c>
      <c r="T1859" s="13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t="s">
        <v>8331</v>
      </c>
      <c r="R1860" t="s">
        <v>8332</v>
      </c>
      <c r="S1860" s="13">
        <f t="shared" si="148"/>
        <v>40833.200474537036</v>
      </c>
      <c r="T1860" s="13">
        <f t="shared" si="149"/>
        <v>40893.242141203707</v>
      </c>
      <c r="U1860">
        <f t="shared" si="150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t="s">
        <v>8331</v>
      </c>
      <c r="R1861" t="s">
        <v>8332</v>
      </c>
      <c r="S1861" s="13">
        <f t="shared" si="148"/>
        <v>40778.770011574074</v>
      </c>
      <c r="T1861" s="13">
        <f t="shared" si="149"/>
        <v>40808.770011574074</v>
      </c>
      <c r="U1861">
        <f t="shared" si="150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t="s">
        <v>8331</v>
      </c>
      <c r="R1862" t="s">
        <v>8332</v>
      </c>
      <c r="S1862" s="13">
        <f t="shared" si="148"/>
        <v>41655.709305555552</v>
      </c>
      <c r="T1862" s="13">
        <f t="shared" si="149"/>
        <v>41676.709305555552</v>
      </c>
      <c r="U1862">
        <f t="shared" si="150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 t="e">
        <f t="shared" si="147"/>
        <v>#DIV/0!</v>
      </c>
      <c r="Q1863" t="s">
        <v>8339</v>
      </c>
      <c r="R1863" t="s">
        <v>8341</v>
      </c>
      <c r="S1863" s="13">
        <f t="shared" si="148"/>
        <v>42000.300243055557</v>
      </c>
      <c r="T1863" s="13">
        <f t="shared" si="149"/>
        <v>42030.300243055557</v>
      </c>
      <c r="U1863">
        <f t="shared" si="150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t="s">
        <v>8339</v>
      </c>
      <c r="R1864" t="s">
        <v>8341</v>
      </c>
      <c r="S1864" s="13">
        <f t="shared" si="148"/>
        <v>42755.492754629624</v>
      </c>
      <c r="T1864" s="13">
        <f t="shared" si="149"/>
        <v>42802.3125</v>
      </c>
      <c r="U1864">
        <f t="shared" si="150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t="s">
        <v>8339</v>
      </c>
      <c r="R1865" t="s">
        <v>8341</v>
      </c>
      <c r="S1865" s="13">
        <f t="shared" si="148"/>
        <v>41772.797280092593</v>
      </c>
      <c r="T1865" s="13">
        <f t="shared" si="149"/>
        <v>41802.797280092593</v>
      </c>
      <c r="U1865">
        <f t="shared" si="150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t="s">
        <v>8339</v>
      </c>
      <c r="R1866" t="s">
        <v>8341</v>
      </c>
      <c r="S1866" s="13">
        <f t="shared" si="148"/>
        <v>41733.716435185182</v>
      </c>
      <c r="T1866" s="13">
        <f t="shared" si="149"/>
        <v>41763.716435185182</v>
      </c>
      <c r="U1866">
        <f t="shared" si="150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t="s">
        <v>8339</v>
      </c>
      <c r="R1867" t="s">
        <v>8341</v>
      </c>
      <c r="S1867" s="13">
        <f t="shared" si="148"/>
        <v>42645.367442129631</v>
      </c>
      <c r="T1867" s="13">
        <f t="shared" si="149"/>
        <v>42680.409108796302</v>
      </c>
      <c r="U1867">
        <f t="shared" si="150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t="s">
        <v>8339</v>
      </c>
      <c r="R1868" t="s">
        <v>8341</v>
      </c>
      <c r="S1868" s="13">
        <f t="shared" si="148"/>
        <v>42742.246493055558</v>
      </c>
      <c r="T1868" s="13">
        <f t="shared" si="149"/>
        <v>42795.166666666672</v>
      </c>
      <c r="U1868">
        <f t="shared" si="150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t="s">
        <v>8339</v>
      </c>
      <c r="R1869" t="s">
        <v>8341</v>
      </c>
      <c r="S1869" s="13">
        <f t="shared" si="148"/>
        <v>42649.924907407403</v>
      </c>
      <c r="T1869" s="13">
        <f t="shared" si="149"/>
        <v>42679.924907407403</v>
      </c>
      <c r="U1869">
        <f t="shared" si="150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t="s">
        <v>8339</v>
      </c>
      <c r="R1870" t="s">
        <v>8341</v>
      </c>
      <c r="S1870" s="13">
        <f t="shared" si="148"/>
        <v>42328.779224537036</v>
      </c>
      <c r="T1870" s="13">
        <f t="shared" si="149"/>
        <v>42353.332638888889</v>
      </c>
      <c r="U1870">
        <f t="shared" si="150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 t="e">
        <f t="shared" si="147"/>
        <v>#DIV/0!</v>
      </c>
      <c r="Q1871" t="s">
        <v>8339</v>
      </c>
      <c r="R1871" t="s">
        <v>8341</v>
      </c>
      <c r="S1871" s="13">
        <f t="shared" si="148"/>
        <v>42709.002881944441</v>
      </c>
      <c r="T1871" s="13">
        <f t="shared" si="149"/>
        <v>42739.002881944441</v>
      </c>
      <c r="U1871">
        <f t="shared" si="150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t="s">
        <v>8339</v>
      </c>
      <c r="R1872" t="s">
        <v>8341</v>
      </c>
      <c r="S1872" s="13">
        <f t="shared" si="148"/>
        <v>42371.355729166666</v>
      </c>
      <c r="T1872" s="13">
        <f t="shared" si="149"/>
        <v>42400.178472222222</v>
      </c>
      <c r="U1872">
        <f t="shared" si="150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t="s">
        <v>8339</v>
      </c>
      <c r="R1873" t="s">
        <v>8341</v>
      </c>
      <c r="S1873" s="13">
        <f t="shared" si="148"/>
        <v>41923.783576388887</v>
      </c>
      <c r="T1873" s="13">
        <f t="shared" si="149"/>
        <v>41963.825243055559</v>
      </c>
      <c r="U1873">
        <f t="shared" si="150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t="s">
        <v>8339</v>
      </c>
      <c r="R1874" t="s">
        <v>8341</v>
      </c>
      <c r="S1874" s="13">
        <f t="shared" si="148"/>
        <v>42155.129652777774</v>
      </c>
      <c r="T1874" s="13">
        <f t="shared" si="149"/>
        <v>42185.129652777774</v>
      </c>
      <c r="U1874">
        <f t="shared" si="150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t="s">
        <v>8339</v>
      </c>
      <c r="R1875" t="s">
        <v>8341</v>
      </c>
      <c r="S1875" s="13">
        <f t="shared" si="148"/>
        <v>42164.615856481483</v>
      </c>
      <c r="T1875" s="13">
        <f t="shared" si="149"/>
        <v>42193.697916666672</v>
      </c>
      <c r="U1875">
        <f t="shared" si="150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t="s">
        <v>8339</v>
      </c>
      <c r="R1876" t="s">
        <v>8341</v>
      </c>
      <c r="S1876" s="13">
        <f t="shared" si="148"/>
        <v>42529.969131944439</v>
      </c>
      <c r="T1876" s="13">
        <f t="shared" si="149"/>
        <v>42549.969131944439</v>
      </c>
      <c r="U1876">
        <f t="shared" si="150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t="s">
        <v>8339</v>
      </c>
      <c r="R1877" t="s">
        <v>8341</v>
      </c>
      <c r="S1877" s="13">
        <f t="shared" si="148"/>
        <v>42528.899398148147</v>
      </c>
      <c r="T1877" s="13">
        <f t="shared" si="149"/>
        <v>42588.899398148147</v>
      </c>
      <c r="U1877">
        <f t="shared" si="150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 t="e">
        <f t="shared" si="147"/>
        <v>#DIV/0!</v>
      </c>
      <c r="Q1878" t="s">
        <v>8339</v>
      </c>
      <c r="R1878" t="s">
        <v>8341</v>
      </c>
      <c r="S1878" s="13">
        <f t="shared" si="148"/>
        <v>41776.284780092588</v>
      </c>
      <c r="T1878" s="13">
        <f t="shared" si="149"/>
        <v>41806.284780092588</v>
      </c>
      <c r="U1878">
        <f t="shared" si="150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 t="e">
        <f t="shared" si="147"/>
        <v>#DIV/0!</v>
      </c>
      <c r="Q1879" t="s">
        <v>8339</v>
      </c>
      <c r="R1879" t="s">
        <v>8341</v>
      </c>
      <c r="S1879" s="13">
        <f t="shared" si="148"/>
        <v>42035.029224537036</v>
      </c>
      <c r="T1879" s="13">
        <f t="shared" si="149"/>
        <v>42064.029224537036</v>
      </c>
      <c r="U1879">
        <f t="shared" si="150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 t="e">
        <f t="shared" si="147"/>
        <v>#DIV/0!</v>
      </c>
      <c r="Q1880" t="s">
        <v>8339</v>
      </c>
      <c r="R1880" t="s">
        <v>8341</v>
      </c>
      <c r="S1880" s="13">
        <f t="shared" si="148"/>
        <v>41773.008738425924</v>
      </c>
      <c r="T1880" s="13">
        <f t="shared" si="149"/>
        <v>41803.008738425924</v>
      </c>
      <c r="U1880">
        <f t="shared" si="150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t="s">
        <v>8339</v>
      </c>
      <c r="R1881" t="s">
        <v>8341</v>
      </c>
      <c r="S1881" s="13">
        <f t="shared" si="148"/>
        <v>42413.649641203709</v>
      </c>
      <c r="T1881" s="13">
        <f t="shared" si="149"/>
        <v>42443.607974537037</v>
      </c>
      <c r="U1881">
        <f t="shared" si="150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t="s">
        <v>8339</v>
      </c>
      <c r="R1882" t="s">
        <v>8341</v>
      </c>
      <c r="S1882" s="13">
        <f t="shared" si="148"/>
        <v>42430.566898148143</v>
      </c>
      <c r="T1882" s="13">
        <f t="shared" si="149"/>
        <v>42459.525231481486</v>
      </c>
      <c r="U1882">
        <f t="shared" si="150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t="s">
        <v>8331</v>
      </c>
      <c r="R1883" t="s">
        <v>8335</v>
      </c>
      <c r="S1883" s="13">
        <f t="shared" si="148"/>
        <v>42043.152650462958</v>
      </c>
      <c r="T1883" s="13">
        <f t="shared" si="149"/>
        <v>42073.110983796301</v>
      </c>
      <c r="U1883">
        <f t="shared" si="150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t="s">
        <v>8331</v>
      </c>
      <c r="R1884" t="s">
        <v>8335</v>
      </c>
      <c r="S1884" s="13">
        <f t="shared" si="148"/>
        <v>41067.949212962965</v>
      </c>
      <c r="T1884" s="13">
        <f t="shared" si="149"/>
        <v>41100.991666666669</v>
      </c>
      <c r="U1884">
        <f t="shared" si="150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t="s">
        <v>8331</v>
      </c>
      <c r="R1885" t="s">
        <v>8335</v>
      </c>
      <c r="S1885" s="13">
        <f t="shared" si="148"/>
        <v>40977.948009259257</v>
      </c>
      <c r="T1885" s="13">
        <f t="shared" si="149"/>
        <v>41007.906342592592</v>
      </c>
      <c r="U1885">
        <f t="shared" si="150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t="s">
        <v>8331</v>
      </c>
      <c r="R1886" t="s">
        <v>8335</v>
      </c>
      <c r="S1886" s="13">
        <f t="shared" si="148"/>
        <v>41205.198321759257</v>
      </c>
      <c r="T1886" s="13">
        <f t="shared" si="149"/>
        <v>41240.5</v>
      </c>
      <c r="U1886">
        <f t="shared" si="150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t="s">
        <v>8331</v>
      </c>
      <c r="R1887" t="s">
        <v>8335</v>
      </c>
      <c r="S1887" s="13">
        <f t="shared" si="148"/>
        <v>41099.093865740739</v>
      </c>
      <c r="T1887" s="13">
        <f t="shared" si="149"/>
        <v>41131.916666666664</v>
      </c>
      <c r="U1887">
        <f t="shared" si="150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t="s">
        <v>8331</v>
      </c>
      <c r="R1888" t="s">
        <v>8335</v>
      </c>
      <c r="S1888" s="13">
        <f t="shared" si="148"/>
        <v>41925.906689814816</v>
      </c>
      <c r="T1888" s="13">
        <f t="shared" si="149"/>
        <v>41955.94835648148</v>
      </c>
      <c r="U1888">
        <f t="shared" si="150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t="s">
        <v>8331</v>
      </c>
      <c r="R1889" t="s">
        <v>8335</v>
      </c>
      <c r="S1889" s="13">
        <f t="shared" si="148"/>
        <v>42323.800138888888</v>
      </c>
      <c r="T1889" s="13">
        <f t="shared" si="149"/>
        <v>42341.895833333328</v>
      </c>
      <c r="U1889">
        <f t="shared" si="150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t="s">
        <v>8331</v>
      </c>
      <c r="R1890" t="s">
        <v>8335</v>
      </c>
      <c r="S1890" s="13">
        <f t="shared" si="148"/>
        <v>40299.239953703705</v>
      </c>
      <c r="T1890" s="13">
        <f t="shared" si="149"/>
        <v>40330.207638888889</v>
      </c>
      <c r="U1890">
        <f t="shared" si="150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t="s">
        <v>8331</v>
      </c>
      <c r="R1891" t="s">
        <v>8335</v>
      </c>
      <c r="S1891" s="13">
        <f t="shared" si="148"/>
        <v>41299.793356481481</v>
      </c>
      <c r="T1891" s="13">
        <f t="shared" si="149"/>
        <v>41344.751689814817</v>
      </c>
      <c r="U1891">
        <f t="shared" si="150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t="s">
        <v>8331</v>
      </c>
      <c r="R1892" t="s">
        <v>8335</v>
      </c>
      <c r="S1892" s="13">
        <f t="shared" si="148"/>
        <v>41228.786203703705</v>
      </c>
      <c r="T1892" s="13">
        <f t="shared" si="149"/>
        <v>41258.786203703705</v>
      </c>
      <c r="U1892">
        <f t="shared" si="150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t="s">
        <v>8331</v>
      </c>
      <c r="R1893" t="s">
        <v>8335</v>
      </c>
      <c r="S1893" s="13">
        <f t="shared" si="148"/>
        <v>40335.798078703701</v>
      </c>
      <c r="T1893" s="13">
        <f t="shared" si="149"/>
        <v>40381.25</v>
      </c>
      <c r="U1893">
        <f t="shared" si="150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t="s">
        <v>8331</v>
      </c>
      <c r="R1894" t="s">
        <v>8335</v>
      </c>
      <c r="S1894" s="13">
        <f t="shared" si="148"/>
        <v>40671.637511574074</v>
      </c>
      <c r="T1894" s="13">
        <f t="shared" si="149"/>
        <v>40701.637511574074</v>
      </c>
      <c r="U1894">
        <f t="shared" si="150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t="s">
        <v>8331</v>
      </c>
      <c r="R1895" t="s">
        <v>8335</v>
      </c>
      <c r="S1895" s="13">
        <f t="shared" si="148"/>
        <v>40632.94195601852</v>
      </c>
      <c r="T1895" s="13">
        <f t="shared" si="149"/>
        <v>40649.165972222225</v>
      </c>
      <c r="U1895">
        <f t="shared" si="150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t="s">
        <v>8331</v>
      </c>
      <c r="R1896" t="s">
        <v>8335</v>
      </c>
      <c r="S1896" s="13">
        <f t="shared" si="148"/>
        <v>40920.904895833337</v>
      </c>
      <c r="T1896" s="13">
        <f t="shared" si="149"/>
        <v>40951.904895833337</v>
      </c>
      <c r="U1896">
        <f t="shared" si="150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t="s">
        <v>8331</v>
      </c>
      <c r="R1897" t="s">
        <v>8335</v>
      </c>
      <c r="S1897" s="13">
        <f t="shared" si="148"/>
        <v>42267.746782407412</v>
      </c>
      <c r="T1897" s="13">
        <f t="shared" si="149"/>
        <v>42297.746782407412</v>
      </c>
      <c r="U1897">
        <f t="shared" si="150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t="s">
        <v>8331</v>
      </c>
      <c r="R1898" t="s">
        <v>8335</v>
      </c>
      <c r="S1898" s="13">
        <f t="shared" si="148"/>
        <v>40981.710243055553</v>
      </c>
      <c r="T1898" s="13">
        <f t="shared" si="149"/>
        <v>41011.710243055553</v>
      </c>
      <c r="U1898">
        <f t="shared" si="150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t="s">
        <v>8331</v>
      </c>
      <c r="R1899" t="s">
        <v>8335</v>
      </c>
      <c r="S1899" s="13">
        <f t="shared" si="148"/>
        <v>41680.583402777782</v>
      </c>
      <c r="T1899" s="13">
        <f t="shared" si="149"/>
        <v>41702.875</v>
      </c>
      <c r="U1899">
        <f t="shared" si="150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t="s">
        <v>8331</v>
      </c>
      <c r="R1900" t="s">
        <v>8335</v>
      </c>
      <c r="S1900" s="13">
        <f t="shared" si="148"/>
        <v>42366.192974537036</v>
      </c>
      <c r="T1900" s="13">
        <f t="shared" si="149"/>
        <v>42401.75</v>
      </c>
      <c r="U1900">
        <f t="shared" si="150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t="s">
        <v>8331</v>
      </c>
      <c r="R1901" t="s">
        <v>8335</v>
      </c>
      <c r="S1901" s="13">
        <f t="shared" si="148"/>
        <v>42058.941736111112</v>
      </c>
      <c r="T1901" s="13">
        <f t="shared" si="149"/>
        <v>42088.90006944444</v>
      </c>
      <c r="U1901">
        <f t="shared" si="150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t="s">
        <v>8331</v>
      </c>
      <c r="R1902" t="s">
        <v>8335</v>
      </c>
      <c r="S1902" s="13">
        <f t="shared" si="148"/>
        <v>41160.871886574074</v>
      </c>
      <c r="T1902" s="13">
        <f t="shared" si="149"/>
        <v>41188.415972222225</v>
      </c>
      <c r="U1902">
        <f t="shared" si="150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t="s">
        <v>8325</v>
      </c>
      <c r="R1903" t="s">
        <v>8354</v>
      </c>
      <c r="S1903" s="13">
        <f t="shared" si="148"/>
        <v>42116.54315972222</v>
      </c>
      <c r="T1903" s="13">
        <f t="shared" si="149"/>
        <v>42146.541666666672</v>
      </c>
      <c r="U1903">
        <f t="shared" si="150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t="s">
        <v>8325</v>
      </c>
      <c r="R1904" t="s">
        <v>8354</v>
      </c>
      <c r="S1904" s="13">
        <f t="shared" si="148"/>
        <v>42037.789895833332</v>
      </c>
      <c r="T1904" s="13">
        <f t="shared" si="149"/>
        <v>42067.789895833332</v>
      </c>
      <c r="U1904">
        <f t="shared" si="150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t="s">
        <v>8325</v>
      </c>
      <c r="R1905" t="s">
        <v>8354</v>
      </c>
      <c r="S1905" s="13">
        <f t="shared" si="148"/>
        <v>42702.770729166667</v>
      </c>
      <c r="T1905" s="13">
        <f t="shared" si="149"/>
        <v>42762.770729166667</v>
      </c>
      <c r="U1905">
        <f t="shared" si="150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t="s">
        <v>8325</v>
      </c>
      <c r="R1906" t="s">
        <v>8354</v>
      </c>
      <c r="S1906" s="13">
        <f t="shared" si="148"/>
        <v>42326.685428240744</v>
      </c>
      <c r="T1906" s="13">
        <f t="shared" si="149"/>
        <v>42371.685428240744</v>
      </c>
      <c r="U1906">
        <f t="shared" si="150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t="s">
        <v>8325</v>
      </c>
      <c r="R1907" t="s">
        <v>8354</v>
      </c>
      <c r="S1907" s="13">
        <f t="shared" si="148"/>
        <v>41859.925856481481</v>
      </c>
      <c r="T1907" s="13">
        <f t="shared" si="149"/>
        <v>41889.925856481481</v>
      </c>
      <c r="U1907">
        <f t="shared" si="150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t="s">
        <v>8325</v>
      </c>
      <c r="R1908" t="s">
        <v>8354</v>
      </c>
      <c r="S1908" s="13">
        <f t="shared" si="148"/>
        <v>42514.671099537038</v>
      </c>
      <c r="T1908" s="13">
        <f t="shared" si="149"/>
        <v>42544.671099537038</v>
      </c>
      <c r="U1908">
        <f t="shared" si="150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t="s">
        <v>8325</v>
      </c>
      <c r="R1909" t="s">
        <v>8354</v>
      </c>
      <c r="S1909" s="13">
        <f t="shared" si="148"/>
        <v>41767.587094907409</v>
      </c>
      <c r="T1909" s="13">
        <f t="shared" si="149"/>
        <v>41782.587094907409</v>
      </c>
      <c r="U1909">
        <f t="shared" si="150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t="s">
        <v>8325</v>
      </c>
      <c r="R1910" t="s">
        <v>8354</v>
      </c>
      <c r="S1910" s="13">
        <f t="shared" si="148"/>
        <v>42703.917824074073</v>
      </c>
      <c r="T1910" s="13">
        <f t="shared" si="149"/>
        <v>42733.917824074073</v>
      </c>
      <c r="U1910">
        <f t="shared" si="150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t="s">
        <v>8325</v>
      </c>
      <c r="R1911" t="s">
        <v>8354</v>
      </c>
      <c r="S1911" s="13">
        <f t="shared" si="148"/>
        <v>41905.429155092592</v>
      </c>
      <c r="T1911" s="13">
        <f t="shared" si="149"/>
        <v>41935.429155092592</v>
      </c>
      <c r="U1911">
        <f t="shared" si="150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t="s">
        <v>8325</v>
      </c>
      <c r="R1912" t="s">
        <v>8354</v>
      </c>
      <c r="S1912" s="13">
        <f t="shared" si="148"/>
        <v>42264.963159722218</v>
      </c>
      <c r="T1912" s="13">
        <f t="shared" si="149"/>
        <v>42308.947916666672</v>
      </c>
      <c r="U1912">
        <f t="shared" si="150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t="s">
        <v>8325</v>
      </c>
      <c r="R1913" t="s">
        <v>8354</v>
      </c>
      <c r="S1913" s="13">
        <f t="shared" si="148"/>
        <v>41830.033958333333</v>
      </c>
      <c r="T1913" s="13">
        <f t="shared" si="149"/>
        <v>41860.033958333333</v>
      </c>
      <c r="U1913">
        <f t="shared" si="150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t="s">
        <v>8325</v>
      </c>
      <c r="R1914" t="s">
        <v>8354</v>
      </c>
      <c r="S1914" s="13">
        <f t="shared" si="148"/>
        <v>42129.226388888885</v>
      </c>
      <c r="T1914" s="13">
        <f t="shared" si="149"/>
        <v>42159.226388888885</v>
      </c>
      <c r="U1914">
        <f t="shared" si="150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t="s">
        <v>8325</v>
      </c>
      <c r="R1915" t="s">
        <v>8354</v>
      </c>
      <c r="S1915" s="13">
        <f t="shared" si="148"/>
        <v>41890.511319444442</v>
      </c>
      <c r="T1915" s="13">
        <f t="shared" si="149"/>
        <v>41920.511319444442</v>
      </c>
      <c r="U1915">
        <f t="shared" si="150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t="s">
        <v>8325</v>
      </c>
      <c r="R1916" t="s">
        <v>8354</v>
      </c>
      <c r="S1916" s="13">
        <f t="shared" si="148"/>
        <v>41929.174456018518</v>
      </c>
      <c r="T1916" s="13">
        <f t="shared" si="149"/>
        <v>41944.165972222225</v>
      </c>
      <c r="U1916">
        <f t="shared" si="150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t="s">
        <v>8325</v>
      </c>
      <c r="R1917" t="s">
        <v>8354</v>
      </c>
      <c r="S1917" s="13">
        <f t="shared" si="148"/>
        <v>41864.04886574074</v>
      </c>
      <c r="T1917" s="13">
        <f t="shared" si="149"/>
        <v>41884.04886574074</v>
      </c>
      <c r="U1917">
        <f t="shared" si="150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t="s">
        <v>8325</v>
      </c>
      <c r="R1918" t="s">
        <v>8354</v>
      </c>
      <c r="S1918" s="13">
        <f t="shared" si="148"/>
        <v>42656.717303240745</v>
      </c>
      <c r="T1918" s="13">
        <f t="shared" si="149"/>
        <v>42681.758969907409</v>
      </c>
      <c r="U1918">
        <f t="shared" si="150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t="s">
        <v>8325</v>
      </c>
      <c r="R1919" t="s">
        <v>8354</v>
      </c>
      <c r="S1919" s="13">
        <f t="shared" si="148"/>
        <v>42746.270057870366</v>
      </c>
      <c r="T1919" s="13">
        <f t="shared" si="149"/>
        <v>42776.270057870366</v>
      </c>
      <c r="U1919">
        <f t="shared" si="150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t="s">
        <v>8325</v>
      </c>
      <c r="R1920" t="s">
        <v>8354</v>
      </c>
      <c r="S1920" s="13">
        <f t="shared" si="148"/>
        <v>41828.789942129632</v>
      </c>
      <c r="T1920" s="13">
        <f t="shared" si="149"/>
        <v>41863.789942129632</v>
      </c>
      <c r="U1920">
        <f t="shared" si="150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t="s">
        <v>8325</v>
      </c>
      <c r="R1921" t="s">
        <v>8354</v>
      </c>
      <c r="S1921" s="13">
        <f t="shared" si="148"/>
        <v>42113.875567129624</v>
      </c>
      <c r="T1921" s="13">
        <f t="shared" si="149"/>
        <v>42143.875567129624</v>
      </c>
      <c r="U1921">
        <f t="shared" si="150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t="s">
        <v>8325</v>
      </c>
      <c r="R1922" t="s">
        <v>8354</v>
      </c>
      <c r="S1922" s="13">
        <f t="shared" si="148"/>
        <v>42270.875706018516</v>
      </c>
      <c r="T1922" s="13">
        <f t="shared" si="149"/>
        <v>42298.958333333328</v>
      </c>
      <c r="U1922">
        <f t="shared" si="150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ROUND(E1923/L1923,2)</f>
        <v>54</v>
      </c>
      <c r="Q1923" t="s">
        <v>8331</v>
      </c>
      <c r="R1923" t="s">
        <v>8335</v>
      </c>
      <c r="S1923" s="13">
        <f t="shared" ref="S1923:S1986" si="153">(((J1923/60)/60)/24)+DATE(1970,1,1)</f>
        <v>41074.221562500003</v>
      </c>
      <c r="T1923" s="13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t="s">
        <v>8331</v>
      </c>
      <c r="R1924" t="s">
        <v>8335</v>
      </c>
      <c r="S1924" s="13">
        <f t="shared" si="153"/>
        <v>41590.255868055552</v>
      </c>
      <c r="T1924" s="13">
        <f t="shared" si="154"/>
        <v>41620.255868055552</v>
      </c>
      <c r="U1924">
        <f t="shared" si="155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t="s">
        <v>8331</v>
      </c>
      <c r="R1925" t="s">
        <v>8335</v>
      </c>
      <c r="S1925" s="13">
        <f t="shared" si="153"/>
        <v>40772.848749999997</v>
      </c>
      <c r="T1925" s="13">
        <f t="shared" si="154"/>
        <v>40813.207638888889</v>
      </c>
      <c r="U1925">
        <f t="shared" si="155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t="s">
        <v>8331</v>
      </c>
      <c r="R1926" t="s">
        <v>8335</v>
      </c>
      <c r="S1926" s="13">
        <f t="shared" si="153"/>
        <v>41626.761053240742</v>
      </c>
      <c r="T1926" s="13">
        <f t="shared" si="154"/>
        <v>41654.814583333333</v>
      </c>
      <c r="U1926">
        <f t="shared" si="155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t="s">
        <v>8331</v>
      </c>
      <c r="R1927" t="s">
        <v>8335</v>
      </c>
      <c r="S1927" s="13">
        <f t="shared" si="153"/>
        <v>41535.90148148148</v>
      </c>
      <c r="T1927" s="13">
        <f t="shared" si="154"/>
        <v>41558</v>
      </c>
      <c r="U1927">
        <f t="shared" si="155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t="s">
        <v>8331</v>
      </c>
      <c r="R1928" t="s">
        <v>8335</v>
      </c>
      <c r="S1928" s="13">
        <f t="shared" si="153"/>
        <v>40456.954351851848</v>
      </c>
      <c r="T1928" s="13">
        <f t="shared" si="154"/>
        <v>40484.018055555556</v>
      </c>
      <c r="U1928">
        <f t="shared" si="155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t="s">
        <v>8331</v>
      </c>
      <c r="R1929" t="s">
        <v>8335</v>
      </c>
      <c r="S1929" s="13">
        <f t="shared" si="153"/>
        <v>40960.861562500002</v>
      </c>
      <c r="T1929" s="13">
        <f t="shared" si="154"/>
        <v>40976.207638888889</v>
      </c>
      <c r="U1929">
        <f t="shared" si="155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t="s">
        <v>8331</v>
      </c>
      <c r="R1930" t="s">
        <v>8335</v>
      </c>
      <c r="S1930" s="13">
        <f t="shared" si="153"/>
        <v>41371.648078703707</v>
      </c>
      <c r="T1930" s="13">
        <f t="shared" si="154"/>
        <v>41401.648078703707</v>
      </c>
      <c r="U1930">
        <f t="shared" si="155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t="s">
        <v>8331</v>
      </c>
      <c r="R1931" t="s">
        <v>8335</v>
      </c>
      <c r="S1931" s="13">
        <f t="shared" si="153"/>
        <v>40687.021597222221</v>
      </c>
      <c r="T1931" s="13">
        <f t="shared" si="154"/>
        <v>40729.021597222221</v>
      </c>
      <c r="U1931">
        <f t="shared" si="155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t="s">
        <v>8331</v>
      </c>
      <c r="R1932" t="s">
        <v>8335</v>
      </c>
      <c r="S1932" s="13">
        <f t="shared" si="153"/>
        <v>41402.558819444443</v>
      </c>
      <c r="T1932" s="13">
        <f t="shared" si="154"/>
        <v>41462.558819444443</v>
      </c>
      <c r="U1932">
        <f t="shared" si="155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t="s">
        <v>8331</v>
      </c>
      <c r="R1933" t="s">
        <v>8335</v>
      </c>
      <c r="S1933" s="13">
        <f t="shared" si="153"/>
        <v>41037.892465277779</v>
      </c>
      <c r="T1933" s="13">
        <f t="shared" si="154"/>
        <v>41051.145833333336</v>
      </c>
      <c r="U1933">
        <f t="shared" si="155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t="s">
        <v>8331</v>
      </c>
      <c r="R1934" t="s">
        <v>8335</v>
      </c>
      <c r="S1934" s="13">
        <f t="shared" si="153"/>
        <v>40911.809872685182</v>
      </c>
      <c r="T1934" s="13">
        <f t="shared" si="154"/>
        <v>40932.809872685182</v>
      </c>
      <c r="U1934">
        <f t="shared" si="155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t="s">
        <v>8331</v>
      </c>
      <c r="R1935" t="s">
        <v>8335</v>
      </c>
      <c r="S1935" s="13">
        <f t="shared" si="153"/>
        <v>41879.130868055552</v>
      </c>
      <c r="T1935" s="13">
        <f t="shared" si="154"/>
        <v>41909.130868055552</v>
      </c>
      <c r="U1935">
        <f t="shared" si="155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t="s">
        <v>8331</v>
      </c>
      <c r="R1936" t="s">
        <v>8335</v>
      </c>
      <c r="S1936" s="13">
        <f t="shared" si="153"/>
        <v>40865.867141203707</v>
      </c>
      <c r="T1936" s="13">
        <f t="shared" si="154"/>
        <v>40902.208333333336</v>
      </c>
      <c r="U1936">
        <f t="shared" si="155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t="s">
        <v>8331</v>
      </c>
      <c r="R1937" t="s">
        <v>8335</v>
      </c>
      <c r="S1937" s="13">
        <f t="shared" si="153"/>
        <v>41773.932534722226</v>
      </c>
      <c r="T1937" s="13">
        <f t="shared" si="154"/>
        <v>41811.207638888889</v>
      </c>
      <c r="U1937">
        <f t="shared" si="155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t="s">
        <v>8331</v>
      </c>
      <c r="R1938" t="s">
        <v>8335</v>
      </c>
      <c r="S1938" s="13">
        <f t="shared" si="153"/>
        <v>40852.889699074076</v>
      </c>
      <c r="T1938" s="13">
        <f t="shared" si="154"/>
        <v>40883.249305555553</v>
      </c>
      <c r="U1938">
        <f t="shared" si="155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t="s">
        <v>8331</v>
      </c>
      <c r="R1939" t="s">
        <v>8335</v>
      </c>
      <c r="S1939" s="13">
        <f t="shared" si="153"/>
        <v>41059.118993055556</v>
      </c>
      <c r="T1939" s="13">
        <f t="shared" si="154"/>
        <v>41075.165972222225</v>
      </c>
      <c r="U1939">
        <f t="shared" si="155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t="s">
        <v>8331</v>
      </c>
      <c r="R1940" t="s">
        <v>8335</v>
      </c>
      <c r="S1940" s="13">
        <f t="shared" si="153"/>
        <v>41426.259618055556</v>
      </c>
      <c r="T1940" s="13">
        <f t="shared" si="154"/>
        <v>41457.208333333336</v>
      </c>
      <c r="U1940">
        <f t="shared" si="155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t="s">
        <v>8331</v>
      </c>
      <c r="R1941" t="s">
        <v>8335</v>
      </c>
      <c r="S1941" s="13">
        <f t="shared" si="153"/>
        <v>41313.985046296293</v>
      </c>
      <c r="T1941" s="13">
        <f t="shared" si="154"/>
        <v>41343.943379629629</v>
      </c>
      <c r="U1941">
        <f t="shared" si="155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t="s">
        <v>8331</v>
      </c>
      <c r="R1942" t="s">
        <v>8335</v>
      </c>
      <c r="S1942" s="13">
        <f t="shared" si="153"/>
        <v>40670.507326388892</v>
      </c>
      <c r="T1942" s="13">
        <f t="shared" si="154"/>
        <v>40709.165972222225</v>
      </c>
      <c r="U1942">
        <f t="shared" si="155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t="s">
        <v>8325</v>
      </c>
      <c r="R1943" t="s">
        <v>8355</v>
      </c>
      <c r="S1943" s="13">
        <f t="shared" si="153"/>
        <v>41744.290868055556</v>
      </c>
      <c r="T1943" s="13">
        <f t="shared" si="154"/>
        <v>41774.290868055556</v>
      </c>
      <c r="U1943">
        <f t="shared" si="155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t="s">
        <v>8325</v>
      </c>
      <c r="R1944" t="s">
        <v>8355</v>
      </c>
      <c r="S1944" s="13">
        <f t="shared" si="153"/>
        <v>40638.828009259261</v>
      </c>
      <c r="T1944" s="13">
        <f t="shared" si="154"/>
        <v>40728.828009259261</v>
      </c>
      <c r="U1944">
        <f t="shared" si="155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t="s">
        <v>8325</v>
      </c>
      <c r="R1945" t="s">
        <v>8355</v>
      </c>
      <c r="S1945" s="13">
        <f t="shared" si="153"/>
        <v>42548.269861111112</v>
      </c>
      <c r="T1945" s="13">
        <f t="shared" si="154"/>
        <v>42593.269861111112</v>
      </c>
      <c r="U1945">
        <f t="shared" si="155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t="s">
        <v>8325</v>
      </c>
      <c r="R1946" t="s">
        <v>8355</v>
      </c>
      <c r="S1946" s="13">
        <f t="shared" si="153"/>
        <v>41730.584374999999</v>
      </c>
      <c r="T1946" s="13">
        <f t="shared" si="154"/>
        <v>41760.584374999999</v>
      </c>
      <c r="U1946">
        <f t="shared" si="155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t="s">
        <v>8325</v>
      </c>
      <c r="R1947" t="s">
        <v>8355</v>
      </c>
      <c r="S1947" s="13">
        <f t="shared" si="153"/>
        <v>42157.251828703709</v>
      </c>
      <c r="T1947" s="13">
        <f t="shared" si="154"/>
        <v>42197.251828703709</v>
      </c>
      <c r="U1947">
        <f t="shared" si="155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t="s">
        <v>8325</v>
      </c>
      <c r="R1948" t="s">
        <v>8355</v>
      </c>
      <c r="S1948" s="13">
        <f t="shared" si="153"/>
        <v>41689.150011574071</v>
      </c>
      <c r="T1948" s="13">
        <f t="shared" si="154"/>
        <v>41749.108344907407</v>
      </c>
      <c r="U1948">
        <f t="shared" si="155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t="s">
        <v>8325</v>
      </c>
      <c r="R1949" t="s">
        <v>8355</v>
      </c>
      <c r="S1949" s="13">
        <f t="shared" si="153"/>
        <v>40102.918055555558</v>
      </c>
      <c r="T1949" s="13">
        <f t="shared" si="154"/>
        <v>40140.249305555553</v>
      </c>
      <c r="U1949">
        <f t="shared" si="155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t="s">
        <v>8325</v>
      </c>
      <c r="R1950" t="s">
        <v>8355</v>
      </c>
      <c r="S1950" s="13">
        <f t="shared" si="153"/>
        <v>42473.604270833333</v>
      </c>
      <c r="T1950" s="13">
        <f t="shared" si="154"/>
        <v>42527.709722222222</v>
      </c>
      <c r="U1950">
        <f t="shared" si="155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t="s">
        <v>8325</v>
      </c>
      <c r="R1951" t="s">
        <v>8355</v>
      </c>
      <c r="S1951" s="13">
        <f t="shared" si="153"/>
        <v>41800.423043981478</v>
      </c>
      <c r="T1951" s="13">
        <f t="shared" si="154"/>
        <v>41830.423043981478</v>
      </c>
      <c r="U1951">
        <f t="shared" si="155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t="s">
        <v>8325</v>
      </c>
      <c r="R1952" t="s">
        <v>8355</v>
      </c>
      <c r="S1952" s="13">
        <f t="shared" si="153"/>
        <v>40624.181400462963</v>
      </c>
      <c r="T1952" s="13">
        <f t="shared" si="154"/>
        <v>40655.181400462963</v>
      </c>
      <c r="U1952">
        <f t="shared" si="155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t="s">
        <v>8325</v>
      </c>
      <c r="R1953" t="s">
        <v>8355</v>
      </c>
      <c r="S1953" s="13">
        <f t="shared" si="153"/>
        <v>42651.420567129629</v>
      </c>
      <c r="T1953" s="13">
        <f t="shared" si="154"/>
        <v>42681.462233796294</v>
      </c>
      <c r="U1953">
        <f t="shared" si="155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t="s">
        <v>8325</v>
      </c>
      <c r="R1954" t="s">
        <v>8355</v>
      </c>
      <c r="S1954" s="13">
        <f t="shared" si="153"/>
        <v>41526.60665509259</v>
      </c>
      <c r="T1954" s="13">
        <f t="shared" si="154"/>
        <v>41563.60665509259</v>
      </c>
      <c r="U1954">
        <f t="shared" si="155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t="s">
        <v>8325</v>
      </c>
      <c r="R1955" t="s">
        <v>8355</v>
      </c>
      <c r="S1955" s="13">
        <f t="shared" si="153"/>
        <v>40941.199826388889</v>
      </c>
      <c r="T1955" s="13">
        <f t="shared" si="154"/>
        <v>40970.125</v>
      </c>
      <c r="U1955">
        <f t="shared" si="155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t="s">
        <v>8325</v>
      </c>
      <c r="R1956" t="s">
        <v>8355</v>
      </c>
      <c r="S1956" s="13">
        <f t="shared" si="153"/>
        <v>42394.580740740741</v>
      </c>
      <c r="T1956" s="13">
        <f t="shared" si="154"/>
        <v>42441.208333333328</v>
      </c>
      <c r="U1956">
        <f t="shared" si="155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t="s">
        <v>8325</v>
      </c>
      <c r="R1957" t="s">
        <v>8355</v>
      </c>
      <c r="S1957" s="13">
        <f t="shared" si="153"/>
        <v>41020.271770833337</v>
      </c>
      <c r="T1957" s="13">
        <f t="shared" si="154"/>
        <v>41052.791666666664</v>
      </c>
      <c r="U1957">
        <f t="shared" si="155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t="s">
        <v>8325</v>
      </c>
      <c r="R1958" t="s">
        <v>8355</v>
      </c>
      <c r="S1958" s="13">
        <f t="shared" si="153"/>
        <v>42067.923668981486</v>
      </c>
      <c r="T1958" s="13">
        <f t="shared" si="154"/>
        <v>42112.882002314815</v>
      </c>
      <c r="U1958">
        <f t="shared" si="155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t="s">
        <v>8325</v>
      </c>
      <c r="R1959" t="s">
        <v>8355</v>
      </c>
      <c r="S1959" s="13">
        <f t="shared" si="153"/>
        <v>41179.098530092589</v>
      </c>
      <c r="T1959" s="13">
        <f t="shared" si="154"/>
        <v>41209.098530092589</v>
      </c>
      <c r="U1959">
        <f t="shared" si="155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t="s">
        <v>8325</v>
      </c>
      <c r="R1960" t="s">
        <v>8355</v>
      </c>
      <c r="S1960" s="13">
        <f t="shared" si="153"/>
        <v>41326.987974537034</v>
      </c>
      <c r="T1960" s="13">
        <f t="shared" si="154"/>
        <v>41356.94630787037</v>
      </c>
      <c r="U1960">
        <f t="shared" si="155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t="s">
        <v>8325</v>
      </c>
      <c r="R1961" t="s">
        <v>8355</v>
      </c>
      <c r="S1961" s="13">
        <f t="shared" si="153"/>
        <v>41871.845601851855</v>
      </c>
      <c r="T1961" s="13">
        <f t="shared" si="154"/>
        <v>41913</v>
      </c>
      <c r="U1961">
        <f t="shared" si="155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t="s">
        <v>8325</v>
      </c>
      <c r="R1962" t="s">
        <v>8355</v>
      </c>
      <c r="S1962" s="13">
        <f t="shared" si="153"/>
        <v>41964.362743055557</v>
      </c>
      <c r="T1962" s="13">
        <f t="shared" si="154"/>
        <v>41994.362743055557</v>
      </c>
      <c r="U1962">
        <f t="shared" si="155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t="s">
        <v>8325</v>
      </c>
      <c r="R1963" t="s">
        <v>8355</v>
      </c>
      <c r="S1963" s="13">
        <f t="shared" si="153"/>
        <v>41148.194641203707</v>
      </c>
      <c r="T1963" s="13">
        <f t="shared" si="154"/>
        <v>41188.165972222225</v>
      </c>
      <c r="U1963">
        <f t="shared" si="155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t="s">
        <v>8325</v>
      </c>
      <c r="R1964" t="s">
        <v>8355</v>
      </c>
      <c r="S1964" s="13">
        <f t="shared" si="153"/>
        <v>41742.780509259261</v>
      </c>
      <c r="T1964" s="13">
        <f t="shared" si="154"/>
        <v>41772.780509259261</v>
      </c>
      <c r="U1964">
        <f t="shared" si="155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t="s">
        <v>8325</v>
      </c>
      <c r="R1965" t="s">
        <v>8355</v>
      </c>
      <c r="S1965" s="13">
        <f t="shared" si="153"/>
        <v>41863.429791666669</v>
      </c>
      <c r="T1965" s="13">
        <f t="shared" si="154"/>
        <v>41898.429791666669</v>
      </c>
      <c r="U1965">
        <f t="shared" si="155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t="s">
        <v>8325</v>
      </c>
      <c r="R1966" t="s">
        <v>8355</v>
      </c>
      <c r="S1966" s="13">
        <f t="shared" si="153"/>
        <v>42452.272824074069</v>
      </c>
      <c r="T1966" s="13">
        <f t="shared" si="154"/>
        <v>42482.272824074069</v>
      </c>
      <c r="U1966">
        <f t="shared" si="155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t="s">
        <v>8325</v>
      </c>
      <c r="R1967" t="s">
        <v>8355</v>
      </c>
      <c r="S1967" s="13">
        <f t="shared" si="153"/>
        <v>40898.089236111111</v>
      </c>
      <c r="T1967" s="13">
        <f t="shared" si="154"/>
        <v>40920.041666666664</v>
      </c>
      <c r="U1967">
        <f t="shared" si="155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t="s">
        <v>8325</v>
      </c>
      <c r="R1968" t="s">
        <v>8355</v>
      </c>
      <c r="S1968" s="13">
        <f t="shared" si="153"/>
        <v>41835.540486111109</v>
      </c>
      <c r="T1968" s="13">
        <f t="shared" si="154"/>
        <v>41865.540486111109</v>
      </c>
      <c r="U1968">
        <f t="shared" si="155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t="s">
        <v>8325</v>
      </c>
      <c r="R1969" t="s">
        <v>8355</v>
      </c>
      <c r="S1969" s="13">
        <f t="shared" si="153"/>
        <v>41730.663530092592</v>
      </c>
      <c r="T1969" s="13">
        <f t="shared" si="154"/>
        <v>41760.663530092592</v>
      </c>
      <c r="U1969">
        <f t="shared" si="155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t="s">
        <v>8325</v>
      </c>
      <c r="R1970" t="s">
        <v>8355</v>
      </c>
      <c r="S1970" s="13">
        <f t="shared" si="153"/>
        <v>42676.586979166663</v>
      </c>
      <c r="T1970" s="13">
        <f t="shared" si="154"/>
        <v>42707.628645833334</v>
      </c>
      <c r="U1970">
        <f t="shared" si="155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t="s">
        <v>8325</v>
      </c>
      <c r="R1971" t="s">
        <v>8355</v>
      </c>
      <c r="S1971" s="13">
        <f t="shared" si="153"/>
        <v>42557.792453703703</v>
      </c>
      <c r="T1971" s="13">
        <f t="shared" si="154"/>
        <v>42587.792453703703</v>
      </c>
      <c r="U1971">
        <f t="shared" si="155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t="s">
        <v>8325</v>
      </c>
      <c r="R1972" t="s">
        <v>8355</v>
      </c>
      <c r="S1972" s="13">
        <f t="shared" si="153"/>
        <v>41324.193298611113</v>
      </c>
      <c r="T1972" s="13">
        <f t="shared" si="154"/>
        <v>41384.151631944449</v>
      </c>
      <c r="U1972">
        <f t="shared" si="155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t="s">
        <v>8325</v>
      </c>
      <c r="R1973" t="s">
        <v>8355</v>
      </c>
      <c r="S1973" s="13">
        <f t="shared" si="153"/>
        <v>41561.500706018516</v>
      </c>
      <c r="T1973" s="13">
        <f t="shared" si="154"/>
        <v>41593.166666666664</v>
      </c>
      <c r="U1973">
        <f t="shared" si="155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t="s">
        <v>8325</v>
      </c>
      <c r="R1974" t="s">
        <v>8355</v>
      </c>
      <c r="S1974" s="13">
        <f t="shared" si="153"/>
        <v>41201.012083333335</v>
      </c>
      <c r="T1974" s="13">
        <f t="shared" si="154"/>
        <v>41231.053749999999</v>
      </c>
      <c r="U1974">
        <f t="shared" si="155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t="s">
        <v>8325</v>
      </c>
      <c r="R1975" t="s">
        <v>8355</v>
      </c>
      <c r="S1975" s="13">
        <f t="shared" si="153"/>
        <v>42549.722962962958</v>
      </c>
      <c r="T1975" s="13">
        <f t="shared" si="154"/>
        <v>42588.291666666672</v>
      </c>
      <c r="U1975">
        <f t="shared" si="155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t="s">
        <v>8325</v>
      </c>
      <c r="R1976" t="s">
        <v>8355</v>
      </c>
      <c r="S1976" s="13">
        <f t="shared" si="153"/>
        <v>41445.334131944444</v>
      </c>
      <c r="T1976" s="13">
        <f t="shared" si="154"/>
        <v>41505.334131944444</v>
      </c>
      <c r="U1976">
        <f t="shared" si="155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t="s">
        <v>8325</v>
      </c>
      <c r="R1977" t="s">
        <v>8355</v>
      </c>
      <c r="S1977" s="13">
        <f t="shared" si="153"/>
        <v>41313.755219907405</v>
      </c>
      <c r="T1977" s="13">
        <f t="shared" si="154"/>
        <v>41343.755219907405</v>
      </c>
      <c r="U1977">
        <f t="shared" si="155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t="s">
        <v>8325</v>
      </c>
      <c r="R1978" t="s">
        <v>8355</v>
      </c>
      <c r="S1978" s="13">
        <f t="shared" si="153"/>
        <v>41438.899594907409</v>
      </c>
      <c r="T1978" s="13">
        <f t="shared" si="154"/>
        <v>41468.899594907409</v>
      </c>
      <c r="U1978">
        <f t="shared" si="155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t="s">
        <v>8325</v>
      </c>
      <c r="R1979" t="s">
        <v>8355</v>
      </c>
      <c r="S1979" s="13">
        <f t="shared" si="153"/>
        <v>42311.216898148152</v>
      </c>
      <c r="T1979" s="13">
        <f t="shared" si="154"/>
        <v>42357.332638888889</v>
      </c>
      <c r="U1979">
        <f t="shared" si="155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t="s">
        <v>8325</v>
      </c>
      <c r="R1980" t="s">
        <v>8355</v>
      </c>
      <c r="S1980" s="13">
        <f t="shared" si="153"/>
        <v>41039.225601851853</v>
      </c>
      <c r="T1980" s="13">
        <f t="shared" si="154"/>
        <v>41072.291666666664</v>
      </c>
      <c r="U1980">
        <f t="shared" si="155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t="s">
        <v>8325</v>
      </c>
      <c r="R1981" t="s">
        <v>8355</v>
      </c>
      <c r="S1981" s="13">
        <f t="shared" si="153"/>
        <v>42290.460023148145</v>
      </c>
      <c r="T1981" s="13">
        <f t="shared" si="154"/>
        <v>42327.207638888889</v>
      </c>
      <c r="U1981">
        <f t="shared" si="155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t="s">
        <v>8325</v>
      </c>
      <c r="R1982" t="s">
        <v>8355</v>
      </c>
      <c r="S1982" s="13">
        <f t="shared" si="153"/>
        <v>42423.542384259257</v>
      </c>
      <c r="T1982" s="13">
        <f t="shared" si="154"/>
        <v>42463.500717592593</v>
      </c>
      <c r="U1982">
        <f t="shared" si="155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t="s">
        <v>8344</v>
      </c>
      <c r="R1983" t="s">
        <v>8356</v>
      </c>
      <c r="S1983" s="13">
        <f t="shared" si="153"/>
        <v>41799.725289351853</v>
      </c>
      <c r="T1983" s="13">
        <f t="shared" si="154"/>
        <v>41829.725289351853</v>
      </c>
      <c r="U1983">
        <f t="shared" si="155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 t="e">
        <f t="shared" si="152"/>
        <v>#DIV/0!</v>
      </c>
      <c r="Q1984" t="s">
        <v>8344</v>
      </c>
      <c r="R1984" t="s">
        <v>8356</v>
      </c>
      <c r="S1984" s="13">
        <f t="shared" si="153"/>
        <v>42678.586655092593</v>
      </c>
      <c r="T1984" s="13">
        <f t="shared" si="154"/>
        <v>42708.628321759257</v>
      </c>
      <c r="U1984">
        <f t="shared" si="155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t="s">
        <v>8344</v>
      </c>
      <c r="R1985" t="s">
        <v>8356</v>
      </c>
      <c r="S1985" s="13">
        <f t="shared" si="153"/>
        <v>42593.011782407411</v>
      </c>
      <c r="T1985" s="13">
        <f t="shared" si="154"/>
        <v>42615.291666666672</v>
      </c>
      <c r="U1985">
        <f t="shared" si="155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t="s">
        <v>8344</v>
      </c>
      <c r="R1986" t="s">
        <v>8356</v>
      </c>
      <c r="S1986" s="13">
        <f t="shared" si="153"/>
        <v>41913.790289351848</v>
      </c>
      <c r="T1986" s="13">
        <f t="shared" si="154"/>
        <v>41973.831956018519</v>
      </c>
      <c r="U1986">
        <f t="shared" si="155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ROUND(E1987/L1987,2)</f>
        <v>12.75</v>
      </c>
      <c r="Q1987" t="s">
        <v>8344</v>
      </c>
      <c r="R1987" t="s">
        <v>8356</v>
      </c>
      <c r="S1987" s="13">
        <f t="shared" ref="S1987:S2050" si="158">(((J1987/60)/60)/24)+DATE(1970,1,1)</f>
        <v>42555.698738425926</v>
      </c>
      <c r="T1987" s="13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t="s">
        <v>8344</v>
      </c>
      <c r="R1988" t="s">
        <v>8356</v>
      </c>
      <c r="S1988" s="13">
        <f t="shared" si="158"/>
        <v>42413.433831018512</v>
      </c>
      <c r="T1988" s="13">
        <f t="shared" si="159"/>
        <v>42443.392164351855</v>
      </c>
      <c r="U1988">
        <f t="shared" si="160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t="s">
        <v>8344</v>
      </c>
      <c r="R1989" t="s">
        <v>8356</v>
      </c>
      <c r="S1989" s="13">
        <f t="shared" si="158"/>
        <v>42034.639768518522</v>
      </c>
      <c r="T1989" s="13">
        <f t="shared" si="159"/>
        <v>42064.639768518522</v>
      </c>
      <c r="U1989">
        <f t="shared" si="160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t="s">
        <v>8344</v>
      </c>
      <c r="R1990" t="s">
        <v>8356</v>
      </c>
      <c r="S1990" s="13">
        <f t="shared" si="158"/>
        <v>42206.763217592597</v>
      </c>
      <c r="T1990" s="13">
        <f t="shared" si="159"/>
        <v>42236.763217592597</v>
      </c>
      <c r="U1990">
        <f t="shared" si="160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t="s">
        <v>8344</v>
      </c>
      <c r="R1991" t="s">
        <v>8356</v>
      </c>
      <c r="S1991" s="13">
        <f t="shared" si="158"/>
        <v>42685.680648148147</v>
      </c>
      <c r="T1991" s="13">
        <f t="shared" si="159"/>
        <v>42715.680648148147</v>
      </c>
      <c r="U1991">
        <f t="shared" si="160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t="s">
        <v>8344</v>
      </c>
      <c r="R1992" t="s">
        <v>8356</v>
      </c>
      <c r="S1992" s="13">
        <f t="shared" si="158"/>
        <v>42398.195972222224</v>
      </c>
      <c r="T1992" s="13">
        <f t="shared" si="159"/>
        <v>42413.195972222224</v>
      </c>
      <c r="U1992">
        <f t="shared" si="160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t="s">
        <v>8344</v>
      </c>
      <c r="R1993" t="s">
        <v>8356</v>
      </c>
      <c r="S1993" s="13">
        <f t="shared" si="158"/>
        <v>42167.89335648148</v>
      </c>
      <c r="T1993" s="13">
        <f t="shared" si="159"/>
        <v>42188.89335648148</v>
      </c>
      <c r="U1993">
        <f t="shared" si="160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t="s">
        <v>8344</v>
      </c>
      <c r="R1994" t="s">
        <v>8356</v>
      </c>
      <c r="S1994" s="13">
        <f t="shared" si="158"/>
        <v>42023.143414351856</v>
      </c>
      <c r="T1994" s="13">
        <f t="shared" si="159"/>
        <v>42053.143414351856</v>
      </c>
      <c r="U1994">
        <f t="shared" si="160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 t="e">
        <f t="shared" si="157"/>
        <v>#DIV/0!</v>
      </c>
      <c r="Q1995" t="s">
        <v>8344</v>
      </c>
      <c r="R1995" t="s">
        <v>8356</v>
      </c>
      <c r="S1995" s="13">
        <f t="shared" si="158"/>
        <v>42329.58839120371</v>
      </c>
      <c r="T1995" s="13">
        <f t="shared" si="159"/>
        <v>42359.58839120371</v>
      </c>
      <c r="U1995">
        <f t="shared" si="160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 t="e">
        <f t="shared" si="157"/>
        <v>#DIV/0!</v>
      </c>
      <c r="Q1996" t="s">
        <v>8344</v>
      </c>
      <c r="R1996" t="s">
        <v>8356</v>
      </c>
      <c r="S1996" s="13">
        <f t="shared" si="158"/>
        <v>42651.006273148145</v>
      </c>
      <c r="T1996" s="13">
        <f t="shared" si="159"/>
        <v>42711.047939814816</v>
      </c>
      <c r="U1996">
        <f t="shared" si="160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t="s">
        <v>8344</v>
      </c>
      <c r="R1997" t="s">
        <v>8356</v>
      </c>
      <c r="S1997" s="13">
        <f t="shared" si="158"/>
        <v>42181.902037037042</v>
      </c>
      <c r="T1997" s="13">
        <f t="shared" si="159"/>
        <v>42201.902037037042</v>
      </c>
      <c r="U1997">
        <f t="shared" si="160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 t="e">
        <f t="shared" si="157"/>
        <v>#DIV/0!</v>
      </c>
      <c r="Q1998" t="s">
        <v>8344</v>
      </c>
      <c r="R1998" t="s">
        <v>8356</v>
      </c>
      <c r="S1998" s="13">
        <f t="shared" si="158"/>
        <v>41800.819571759261</v>
      </c>
      <c r="T1998" s="13">
        <f t="shared" si="159"/>
        <v>41830.819571759261</v>
      </c>
      <c r="U1998">
        <f t="shared" si="160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 t="e">
        <f t="shared" si="157"/>
        <v>#DIV/0!</v>
      </c>
      <c r="Q1999" t="s">
        <v>8344</v>
      </c>
      <c r="R1999" t="s">
        <v>8356</v>
      </c>
      <c r="S1999" s="13">
        <f t="shared" si="158"/>
        <v>41847.930694444447</v>
      </c>
      <c r="T1999" s="13">
        <f t="shared" si="159"/>
        <v>41877.930694444447</v>
      </c>
      <c r="U1999">
        <f t="shared" si="160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t="s">
        <v>8344</v>
      </c>
      <c r="R2000" t="s">
        <v>8356</v>
      </c>
      <c r="S2000" s="13">
        <f t="shared" si="158"/>
        <v>41807.118495370371</v>
      </c>
      <c r="T2000" s="13">
        <f t="shared" si="159"/>
        <v>41852.118495370371</v>
      </c>
      <c r="U2000">
        <f t="shared" si="160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t="s">
        <v>8344</v>
      </c>
      <c r="R2001" t="s">
        <v>8356</v>
      </c>
      <c r="S2001" s="13">
        <f t="shared" si="158"/>
        <v>41926.482731481483</v>
      </c>
      <c r="T2001" s="13">
        <f t="shared" si="159"/>
        <v>41956.524398148147</v>
      </c>
      <c r="U2001">
        <f t="shared" si="160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t="s">
        <v>8344</v>
      </c>
      <c r="R2002" t="s">
        <v>8356</v>
      </c>
      <c r="S2002" s="13">
        <f t="shared" si="158"/>
        <v>42345.951539351852</v>
      </c>
      <c r="T2002" s="13">
        <f t="shared" si="159"/>
        <v>42375.951539351852</v>
      </c>
      <c r="U2002">
        <f t="shared" si="160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t="s">
        <v>8325</v>
      </c>
      <c r="R2003" t="s">
        <v>8355</v>
      </c>
      <c r="S2003" s="13">
        <f t="shared" si="158"/>
        <v>42136.209675925929</v>
      </c>
      <c r="T2003" s="13">
        <f t="shared" si="159"/>
        <v>42167.833333333328</v>
      </c>
      <c r="U2003">
        <f t="shared" si="160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t="s">
        <v>8325</v>
      </c>
      <c r="R2004" t="s">
        <v>8355</v>
      </c>
      <c r="S2004" s="13">
        <f t="shared" si="158"/>
        <v>42728.71230324074</v>
      </c>
      <c r="T2004" s="13">
        <f t="shared" si="159"/>
        <v>42758.71230324074</v>
      </c>
      <c r="U2004">
        <f t="shared" si="160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t="s">
        <v>8325</v>
      </c>
      <c r="R2005" t="s">
        <v>8355</v>
      </c>
      <c r="S2005" s="13">
        <f t="shared" si="158"/>
        <v>40347.125601851854</v>
      </c>
      <c r="T2005" s="13">
        <f t="shared" si="159"/>
        <v>40361.958333333336</v>
      </c>
      <c r="U2005">
        <f t="shared" si="160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t="s">
        <v>8325</v>
      </c>
      <c r="R2006" t="s">
        <v>8355</v>
      </c>
      <c r="S2006" s="13">
        <f t="shared" si="158"/>
        <v>41800.604895833334</v>
      </c>
      <c r="T2006" s="13">
        <f t="shared" si="159"/>
        <v>41830.604895833334</v>
      </c>
      <c r="U2006">
        <f t="shared" si="160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t="s">
        <v>8325</v>
      </c>
      <c r="R2007" t="s">
        <v>8355</v>
      </c>
      <c r="S2007" s="13">
        <f t="shared" si="158"/>
        <v>41535.812708333331</v>
      </c>
      <c r="T2007" s="13">
        <f t="shared" si="159"/>
        <v>41563.165972222225</v>
      </c>
      <c r="U2007">
        <f t="shared" si="160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t="s">
        <v>8325</v>
      </c>
      <c r="R2008" t="s">
        <v>8355</v>
      </c>
      <c r="S2008" s="13">
        <f t="shared" si="158"/>
        <v>41941.500520833331</v>
      </c>
      <c r="T2008" s="13">
        <f t="shared" si="159"/>
        <v>41976.542187500003</v>
      </c>
      <c r="U2008">
        <f t="shared" si="160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t="s">
        <v>8325</v>
      </c>
      <c r="R2009" t="s">
        <v>8355</v>
      </c>
      <c r="S2009" s="13">
        <f t="shared" si="158"/>
        <v>40347.837800925925</v>
      </c>
      <c r="T2009" s="13">
        <f t="shared" si="159"/>
        <v>40414.166666666664</v>
      </c>
      <c r="U2009">
        <f t="shared" si="160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t="s">
        <v>8325</v>
      </c>
      <c r="R2010" t="s">
        <v>8355</v>
      </c>
      <c r="S2010" s="13">
        <f t="shared" si="158"/>
        <v>40761.604421296295</v>
      </c>
      <c r="T2010" s="13">
        <f t="shared" si="159"/>
        <v>40805.604421296295</v>
      </c>
      <c r="U2010">
        <f t="shared" si="160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t="s">
        <v>8325</v>
      </c>
      <c r="R2011" t="s">
        <v>8355</v>
      </c>
      <c r="S2011" s="13">
        <f t="shared" si="158"/>
        <v>42661.323414351849</v>
      </c>
      <c r="T2011" s="13">
        <f t="shared" si="159"/>
        <v>42697.365081018521</v>
      </c>
      <c r="U2011">
        <f t="shared" si="160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t="s">
        <v>8325</v>
      </c>
      <c r="R2012" t="s">
        <v>8355</v>
      </c>
      <c r="S2012" s="13">
        <f t="shared" si="158"/>
        <v>42570.996423611112</v>
      </c>
      <c r="T2012" s="13">
        <f t="shared" si="159"/>
        <v>42600.996423611112</v>
      </c>
      <c r="U2012">
        <f t="shared" si="160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t="s">
        <v>8325</v>
      </c>
      <c r="R2013" t="s">
        <v>8355</v>
      </c>
      <c r="S2013" s="13">
        <f t="shared" si="158"/>
        <v>42347.358483796299</v>
      </c>
      <c r="T2013" s="13">
        <f t="shared" si="159"/>
        <v>42380.958333333328</v>
      </c>
      <c r="U2013">
        <f t="shared" si="160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t="s">
        <v>8325</v>
      </c>
      <c r="R2014" t="s">
        <v>8355</v>
      </c>
      <c r="S2014" s="13">
        <f t="shared" si="158"/>
        <v>42010.822233796294</v>
      </c>
      <c r="T2014" s="13">
        <f t="shared" si="159"/>
        <v>42040.822233796294</v>
      </c>
      <c r="U2014">
        <f t="shared" si="160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t="s">
        <v>8325</v>
      </c>
      <c r="R2015" t="s">
        <v>8355</v>
      </c>
      <c r="S2015" s="13">
        <f t="shared" si="158"/>
        <v>42499.960810185185</v>
      </c>
      <c r="T2015" s="13">
        <f t="shared" si="159"/>
        <v>42559.960810185185</v>
      </c>
      <c r="U2015">
        <f t="shared" si="160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t="s">
        <v>8325</v>
      </c>
      <c r="R2016" t="s">
        <v>8355</v>
      </c>
      <c r="S2016" s="13">
        <f t="shared" si="158"/>
        <v>41324.214571759258</v>
      </c>
      <c r="T2016" s="13">
        <f t="shared" si="159"/>
        <v>41358.172905092593</v>
      </c>
      <c r="U2016">
        <f t="shared" si="160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t="s">
        <v>8325</v>
      </c>
      <c r="R2017" t="s">
        <v>8355</v>
      </c>
      <c r="S2017" s="13">
        <f t="shared" si="158"/>
        <v>40765.876886574071</v>
      </c>
      <c r="T2017" s="13">
        <f t="shared" si="159"/>
        <v>40795.876886574071</v>
      </c>
      <c r="U2017">
        <f t="shared" si="160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t="s">
        <v>8325</v>
      </c>
      <c r="R2018" t="s">
        <v>8355</v>
      </c>
      <c r="S2018" s="13">
        <f t="shared" si="158"/>
        <v>41312.88077546296</v>
      </c>
      <c r="T2018" s="13">
        <f t="shared" si="159"/>
        <v>41342.88077546296</v>
      </c>
      <c r="U2018">
        <f t="shared" si="160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t="s">
        <v>8325</v>
      </c>
      <c r="R2019" t="s">
        <v>8355</v>
      </c>
      <c r="S2019" s="13">
        <f t="shared" si="158"/>
        <v>40961.057349537034</v>
      </c>
      <c r="T2019" s="13">
        <f t="shared" si="159"/>
        <v>40992.166666666664</v>
      </c>
      <c r="U2019">
        <f t="shared" si="160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t="s">
        <v>8325</v>
      </c>
      <c r="R2020" t="s">
        <v>8355</v>
      </c>
      <c r="S2020" s="13">
        <f t="shared" si="158"/>
        <v>42199.365844907406</v>
      </c>
      <c r="T2020" s="13">
        <f t="shared" si="159"/>
        <v>42229.365844907406</v>
      </c>
      <c r="U2020">
        <f t="shared" si="160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t="s">
        <v>8325</v>
      </c>
      <c r="R2021" t="s">
        <v>8355</v>
      </c>
      <c r="S2021" s="13">
        <f t="shared" si="158"/>
        <v>42605.70857638889</v>
      </c>
      <c r="T2021" s="13">
        <f t="shared" si="159"/>
        <v>42635.70857638889</v>
      </c>
      <c r="U2021">
        <f t="shared" si="160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t="s">
        <v>8325</v>
      </c>
      <c r="R2022" t="s">
        <v>8355</v>
      </c>
      <c r="S2022" s="13">
        <f t="shared" si="158"/>
        <v>41737.097499999996</v>
      </c>
      <c r="T2022" s="13">
        <f t="shared" si="159"/>
        <v>41773.961111111108</v>
      </c>
      <c r="U2022">
        <f t="shared" si="160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t="s">
        <v>8325</v>
      </c>
      <c r="R2023" t="s">
        <v>8355</v>
      </c>
      <c r="S2023" s="13">
        <f t="shared" si="158"/>
        <v>41861.070567129631</v>
      </c>
      <c r="T2023" s="13">
        <f t="shared" si="159"/>
        <v>41906.070567129631</v>
      </c>
      <c r="U2023">
        <f t="shared" si="160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t="s">
        <v>8325</v>
      </c>
      <c r="R2024" t="s">
        <v>8355</v>
      </c>
      <c r="S2024" s="13">
        <f t="shared" si="158"/>
        <v>42502.569120370375</v>
      </c>
      <c r="T2024" s="13">
        <f t="shared" si="159"/>
        <v>42532.569120370375</v>
      </c>
      <c r="U2024">
        <f t="shared" si="160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t="s">
        <v>8325</v>
      </c>
      <c r="R2025" t="s">
        <v>8355</v>
      </c>
      <c r="S2025" s="13">
        <f t="shared" si="158"/>
        <v>42136.420752314814</v>
      </c>
      <c r="T2025" s="13">
        <f t="shared" si="159"/>
        <v>42166.420752314814</v>
      </c>
      <c r="U2025">
        <f t="shared" si="160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t="s">
        <v>8325</v>
      </c>
      <c r="R2026" t="s">
        <v>8355</v>
      </c>
      <c r="S2026" s="13">
        <f t="shared" si="158"/>
        <v>41099.966944444444</v>
      </c>
      <c r="T2026" s="13">
        <f t="shared" si="159"/>
        <v>41134.125</v>
      </c>
      <c r="U2026">
        <f t="shared" si="160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t="s">
        <v>8325</v>
      </c>
      <c r="R2027" t="s">
        <v>8355</v>
      </c>
      <c r="S2027" s="13">
        <f t="shared" si="158"/>
        <v>42136.184560185182</v>
      </c>
      <c r="T2027" s="13">
        <f t="shared" si="159"/>
        <v>42166.184560185182</v>
      </c>
      <c r="U2027">
        <f t="shared" si="160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t="s">
        <v>8325</v>
      </c>
      <c r="R2028" t="s">
        <v>8355</v>
      </c>
      <c r="S2028" s="13">
        <f t="shared" si="158"/>
        <v>41704.735937500001</v>
      </c>
      <c r="T2028" s="13">
        <f t="shared" si="159"/>
        <v>41750.165972222225</v>
      </c>
      <c r="U2028">
        <f t="shared" si="160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t="s">
        <v>8325</v>
      </c>
      <c r="R2029" t="s">
        <v>8355</v>
      </c>
      <c r="S2029" s="13">
        <f t="shared" si="158"/>
        <v>42048.813877314817</v>
      </c>
      <c r="T2029" s="13">
        <f t="shared" si="159"/>
        <v>42093.772210648152</v>
      </c>
      <c r="U2029">
        <f t="shared" si="160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t="s">
        <v>8325</v>
      </c>
      <c r="R2030" t="s">
        <v>8355</v>
      </c>
      <c r="S2030" s="13">
        <f t="shared" si="158"/>
        <v>40215.919050925928</v>
      </c>
      <c r="T2030" s="13">
        <f t="shared" si="159"/>
        <v>40252.913194444445</v>
      </c>
      <c r="U2030">
        <f t="shared" si="160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t="s">
        <v>8325</v>
      </c>
      <c r="R2031" t="s">
        <v>8355</v>
      </c>
      <c r="S2031" s="13">
        <f t="shared" si="158"/>
        <v>41848.021770833337</v>
      </c>
      <c r="T2031" s="13">
        <f t="shared" si="159"/>
        <v>41878.021770833337</v>
      </c>
      <c r="U2031">
        <f t="shared" si="160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t="s">
        <v>8325</v>
      </c>
      <c r="R2032" t="s">
        <v>8355</v>
      </c>
      <c r="S2032" s="13">
        <f t="shared" si="158"/>
        <v>41212.996481481481</v>
      </c>
      <c r="T2032" s="13">
        <f t="shared" si="159"/>
        <v>41242.996481481481</v>
      </c>
      <c r="U2032">
        <f t="shared" si="160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t="s">
        <v>8325</v>
      </c>
      <c r="R2033" t="s">
        <v>8355</v>
      </c>
      <c r="S2033" s="13">
        <f t="shared" si="158"/>
        <v>41975.329317129625</v>
      </c>
      <c r="T2033" s="13">
        <f t="shared" si="159"/>
        <v>42013.041666666672</v>
      </c>
      <c r="U2033">
        <f t="shared" si="160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t="s">
        <v>8325</v>
      </c>
      <c r="R2034" t="s">
        <v>8355</v>
      </c>
      <c r="S2034" s="13">
        <f t="shared" si="158"/>
        <v>42689.565671296295</v>
      </c>
      <c r="T2034" s="13">
        <f t="shared" si="159"/>
        <v>42719.208333333328</v>
      </c>
      <c r="U2034">
        <f t="shared" si="160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t="s">
        <v>8325</v>
      </c>
      <c r="R2035" t="s">
        <v>8355</v>
      </c>
      <c r="S2035" s="13">
        <f t="shared" si="158"/>
        <v>41725.082384259258</v>
      </c>
      <c r="T2035" s="13">
        <f t="shared" si="159"/>
        <v>41755.082384259258</v>
      </c>
      <c r="U2035">
        <f t="shared" si="160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t="s">
        <v>8325</v>
      </c>
      <c r="R2036" t="s">
        <v>8355</v>
      </c>
      <c r="S2036" s="13">
        <f t="shared" si="158"/>
        <v>42076.130011574074</v>
      </c>
      <c r="T2036" s="13">
        <f t="shared" si="159"/>
        <v>42131.290277777778</v>
      </c>
      <c r="U2036">
        <f t="shared" si="160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t="s">
        <v>8325</v>
      </c>
      <c r="R2037" t="s">
        <v>8355</v>
      </c>
      <c r="S2037" s="13">
        <f t="shared" si="158"/>
        <v>42311.625081018516</v>
      </c>
      <c r="T2037" s="13">
        <f t="shared" si="159"/>
        <v>42357.041666666672</v>
      </c>
      <c r="U2037">
        <f t="shared" si="160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t="s">
        <v>8325</v>
      </c>
      <c r="R2038" t="s">
        <v>8355</v>
      </c>
      <c r="S2038" s="13">
        <f t="shared" si="158"/>
        <v>41738.864803240744</v>
      </c>
      <c r="T2038" s="13">
        <f t="shared" si="159"/>
        <v>41768.864803240744</v>
      </c>
      <c r="U2038">
        <f t="shared" si="160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t="s">
        <v>8325</v>
      </c>
      <c r="R2039" t="s">
        <v>8355</v>
      </c>
      <c r="S2039" s="13">
        <f t="shared" si="158"/>
        <v>41578.210104166668</v>
      </c>
      <c r="T2039" s="13">
        <f t="shared" si="159"/>
        <v>41638.251770833333</v>
      </c>
      <c r="U2039">
        <f t="shared" si="160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t="s">
        <v>8325</v>
      </c>
      <c r="R2040" t="s">
        <v>8355</v>
      </c>
      <c r="S2040" s="13">
        <f t="shared" si="158"/>
        <v>41424.27107638889</v>
      </c>
      <c r="T2040" s="13">
        <f t="shared" si="159"/>
        <v>41456.75</v>
      </c>
      <c r="U2040">
        <f t="shared" si="160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t="s">
        <v>8325</v>
      </c>
      <c r="R2041" t="s">
        <v>8355</v>
      </c>
      <c r="S2041" s="13">
        <f t="shared" si="158"/>
        <v>42675.438946759255</v>
      </c>
      <c r="T2041" s="13">
        <f t="shared" si="159"/>
        <v>42705.207638888889</v>
      </c>
      <c r="U2041">
        <f t="shared" si="160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t="s">
        <v>8325</v>
      </c>
      <c r="R2042" t="s">
        <v>8355</v>
      </c>
      <c r="S2042" s="13">
        <f t="shared" si="158"/>
        <v>41578.927118055559</v>
      </c>
      <c r="T2042" s="13">
        <f t="shared" si="159"/>
        <v>41593.968784722223</v>
      </c>
      <c r="U2042">
        <f t="shared" si="160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t="s">
        <v>8325</v>
      </c>
      <c r="R2043" t="s">
        <v>8355</v>
      </c>
      <c r="S2043" s="13">
        <f t="shared" si="158"/>
        <v>42654.525775462964</v>
      </c>
      <c r="T2043" s="13">
        <f t="shared" si="159"/>
        <v>42684.567442129628</v>
      </c>
      <c r="U2043">
        <f t="shared" si="160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t="s">
        <v>8325</v>
      </c>
      <c r="R2044" t="s">
        <v>8355</v>
      </c>
      <c r="S2044" s="13">
        <f t="shared" si="158"/>
        <v>42331.708032407405</v>
      </c>
      <c r="T2044" s="13">
        <f t="shared" si="159"/>
        <v>42391.708032407405</v>
      </c>
      <c r="U2044">
        <f t="shared" si="160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t="s">
        <v>8325</v>
      </c>
      <c r="R2045" t="s">
        <v>8355</v>
      </c>
      <c r="S2045" s="13">
        <f t="shared" si="158"/>
        <v>42661.176817129628</v>
      </c>
      <c r="T2045" s="13">
        <f t="shared" si="159"/>
        <v>42715.207638888889</v>
      </c>
      <c r="U2045">
        <f t="shared" si="160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t="s">
        <v>8325</v>
      </c>
      <c r="R2046" t="s">
        <v>8355</v>
      </c>
      <c r="S2046" s="13">
        <f t="shared" si="158"/>
        <v>42138.684189814812</v>
      </c>
      <c r="T2046" s="13">
        <f t="shared" si="159"/>
        <v>42168.684189814812</v>
      </c>
      <c r="U2046">
        <f t="shared" si="160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t="s">
        <v>8325</v>
      </c>
      <c r="R2047" t="s">
        <v>8355</v>
      </c>
      <c r="S2047" s="13">
        <f t="shared" si="158"/>
        <v>41069.088506944441</v>
      </c>
      <c r="T2047" s="13">
        <f t="shared" si="159"/>
        <v>41099.088506944441</v>
      </c>
      <c r="U2047">
        <f t="shared" si="160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t="s">
        <v>8325</v>
      </c>
      <c r="R2048" t="s">
        <v>8355</v>
      </c>
      <c r="S2048" s="13">
        <f t="shared" si="158"/>
        <v>41387.171805555554</v>
      </c>
      <c r="T2048" s="13">
        <f t="shared" si="159"/>
        <v>41417.171805555554</v>
      </c>
      <c r="U2048">
        <f t="shared" si="160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t="s">
        <v>8325</v>
      </c>
      <c r="R2049" t="s">
        <v>8355</v>
      </c>
      <c r="S2049" s="13">
        <f t="shared" si="158"/>
        <v>42081.903587962966</v>
      </c>
      <c r="T2049" s="13">
        <f t="shared" si="159"/>
        <v>42111</v>
      </c>
      <c r="U2049">
        <f t="shared" si="160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t="s">
        <v>8325</v>
      </c>
      <c r="R2050" t="s">
        <v>8355</v>
      </c>
      <c r="S2050" s="13">
        <f t="shared" si="158"/>
        <v>41387.651516203703</v>
      </c>
      <c r="T2050" s="13">
        <f t="shared" si="159"/>
        <v>41417.651516203703</v>
      </c>
      <c r="U2050">
        <f t="shared" si="160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ROUND(E2051/L2051,2)</f>
        <v>80.989999999999995</v>
      </c>
      <c r="Q2051" t="s">
        <v>8325</v>
      </c>
      <c r="R2051" t="s">
        <v>8355</v>
      </c>
      <c r="S2051" s="13">
        <f t="shared" ref="S2051:S2114" si="163">(((J2051/60)/60)/24)+DATE(1970,1,1)</f>
        <v>41575.527349537035</v>
      </c>
      <c r="T2051" s="13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t="s">
        <v>8325</v>
      </c>
      <c r="R2052" t="s">
        <v>8355</v>
      </c>
      <c r="S2052" s="13">
        <f t="shared" si="163"/>
        <v>42115.071504629625</v>
      </c>
      <c r="T2052" s="13">
        <f t="shared" si="164"/>
        <v>42155.071504629625</v>
      </c>
      <c r="U2052">
        <f t="shared" si="165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t="s">
        <v>8325</v>
      </c>
      <c r="R2053" t="s">
        <v>8355</v>
      </c>
      <c r="S2053" s="13">
        <f t="shared" si="163"/>
        <v>41604.022418981483</v>
      </c>
      <c r="T2053" s="13">
        <f t="shared" si="164"/>
        <v>41634.022418981483</v>
      </c>
      <c r="U2053">
        <f t="shared" si="165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t="s">
        <v>8325</v>
      </c>
      <c r="R2054" t="s">
        <v>8355</v>
      </c>
      <c r="S2054" s="13">
        <f t="shared" si="163"/>
        <v>42375.08394675926</v>
      </c>
      <c r="T2054" s="13">
        <f t="shared" si="164"/>
        <v>42420.08394675926</v>
      </c>
      <c r="U2054">
        <f t="shared" si="165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t="s">
        <v>8325</v>
      </c>
      <c r="R2055" t="s">
        <v>8355</v>
      </c>
      <c r="S2055" s="13">
        <f t="shared" si="163"/>
        <v>42303.617488425924</v>
      </c>
      <c r="T2055" s="13">
        <f t="shared" si="164"/>
        <v>42333.659155092595</v>
      </c>
      <c r="U2055">
        <f t="shared" si="165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t="s">
        <v>8325</v>
      </c>
      <c r="R2056" t="s">
        <v>8355</v>
      </c>
      <c r="S2056" s="13">
        <f t="shared" si="163"/>
        <v>41731.520949074074</v>
      </c>
      <c r="T2056" s="13">
        <f t="shared" si="164"/>
        <v>41761.520949074074</v>
      </c>
      <c r="U2056">
        <f t="shared" si="165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t="s">
        <v>8325</v>
      </c>
      <c r="R2057" t="s">
        <v>8355</v>
      </c>
      <c r="S2057" s="13">
        <f t="shared" si="163"/>
        <v>41946.674108796295</v>
      </c>
      <c r="T2057" s="13">
        <f t="shared" si="164"/>
        <v>41976.166666666672</v>
      </c>
      <c r="U2057">
        <f t="shared" si="165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t="s">
        <v>8325</v>
      </c>
      <c r="R2058" t="s">
        <v>8355</v>
      </c>
      <c r="S2058" s="13">
        <f t="shared" si="163"/>
        <v>41351.76090277778</v>
      </c>
      <c r="T2058" s="13">
        <f t="shared" si="164"/>
        <v>41381.76090277778</v>
      </c>
      <c r="U2058">
        <f t="shared" si="165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t="s">
        <v>8325</v>
      </c>
      <c r="R2059" t="s">
        <v>8355</v>
      </c>
      <c r="S2059" s="13">
        <f t="shared" si="163"/>
        <v>42396.494583333333</v>
      </c>
      <c r="T2059" s="13">
        <f t="shared" si="164"/>
        <v>42426.494583333333</v>
      </c>
      <c r="U2059">
        <f t="shared" si="165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t="s">
        <v>8325</v>
      </c>
      <c r="R2060" t="s">
        <v>8355</v>
      </c>
      <c r="S2060" s="13">
        <f t="shared" si="163"/>
        <v>42026.370717592596</v>
      </c>
      <c r="T2060" s="13">
        <f t="shared" si="164"/>
        <v>42065.833333333328</v>
      </c>
      <c r="U2060">
        <f t="shared" si="165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t="s">
        <v>8325</v>
      </c>
      <c r="R2061" t="s">
        <v>8355</v>
      </c>
      <c r="S2061" s="13">
        <f t="shared" si="163"/>
        <v>42361.602476851855</v>
      </c>
      <c r="T2061" s="13">
        <f t="shared" si="164"/>
        <v>42400.915972222225</v>
      </c>
      <c r="U2061">
        <f t="shared" si="165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t="s">
        <v>8325</v>
      </c>
      <c r="R2062" t="s">
        <v>8355</v>
      </c>
      <c r="S2062" s="13">
        <f t="shared" si="163"/>
        <v>41783.642939814818</v>
      </c>
      <c r="T2062" s="13">
        <f t="shared" si="164"/>
        <v>41843.642939814818</v>
      </c>
      <c r="U2062">
        <f t="shared" si="165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t="s">
        <v>8325</v>
      </c>
      <c r="R2063" t="s">
        <v>8355</v>
      </c>
      <c r="S2063" s="13">
        <f t="shared" si="163"/>
        <v>42705.764513888891</v>
      </c>
      <c r="T2063" s="13">
        <f t="shared" si="164"/>
        <v>42735.764513888891</v>
      </c>
      <c r="U2063">
        <f t="shared" si="165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t="s">
        <v>8325</v>
      </c>
      <c r="R2064" t="s">
        <v>8355</v>
      </c>
      <c r="S2064" s="13">
        <f t="shared" si="163"/>
        <v>42423.3830787037</v>
      </c>
      <c r="T2064" s="13">
        <f t="shared" si="164"/>
        <v>42453.341412037036</v>
      </c>
      <c r="U2064">
        <f t="shared" si="165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t="s">
        <v>8325</v>
      </c>
      <c r="R2065" t="s">
        <v>8355</v>
      </c>
      <c r="S2065" s="13">
        <f t="shared" si="163"/>
        <v>42472.73265046296</v>
      </c>
      <c r="T2065" s="13">
        <f t="shared" si="164"/>
        <v>42505.73265046296</v>
      </c>
      <c r="U2065">
        <f t="shared" si="165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t="s">
        <v>8325</v>
      </c>
      <c r="R2066" t="s">
        <v>8355</v>
      </c>
      <c r="S2066" s="13">
        <f t="shared" si="163"/>
        <v>41389.364849537036</v>
      </c>
      <c r="T2066" s="13">
        <f t="shared" si="164"/>
        <v>41425.5</v>
      </c>
      <c r="U2066">
        <f t="shared" si="165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t="s">
        <v>8325</v>
      </c>
      <c r="R2067" t="s">
        <v>8355</v>
      </c>
      <c r="S2067" s="13">
        <f t="shared" si="163"/>
        <v>41603.333668981482</v>
      </c>
      <c r="T2067" s="13">
        <f t="shared" si="164"/>
        <v>41633.333668981482</v>
      </c>
      <c r="U2067">
        <f t="shared" si="165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t="s">
        <v>8325</v>
      </c>
      <c r="R2068" t="s">
        <v>8355</v>
      </c>
      <c r="S2068" s="13">
        <f t="shared" si="163"/>
        <v>41844.771793981483</v>
      </c>
      <c r="T2068" s="13">
        <f t="shared" si="164"/>
        <v>41874.771793981483</v>
      </c>
      <c r="U2068">
        <f t="shared" si="165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t="s">
        <v>8325</v>
      </c>
      <c r="R2069" t="s">
        <v>8355</v>
      </c>
      <c r="S2069" s="13">
        <f t="shared" si="163"/>
        <v>42115.853888888887</v>
      </c>
      <c r="T2069" s="13">
        <f t="shared" si="164"/>
        <v>42148.853888888887</v>
      </c>
      <c r="U2069">
        <f t="shared" si="165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t="s">
        <v>8325</v>
      </c>
      <c r="R2070" t="s">
        <v>8355</v>
      </c>
      <c r="S2070" s="13">
        <f t="shared" si="163"/>
        <v>42633.841608796298</v>
      </c>
      <c r="T2070" s="13">
        <f t="shared" si="164"/>
        <v>42663.841608796298</v>
      </c>
      <c r="U2070">
        <f t="shared" si="165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t="s">
        <v>8325</v>
      </c>
      <c r="R2071" t="s">
        <v>8355</v>
      </c>
      <c r="S2071" s="13">
        <f t="shared" si="163"/>
        <v>42340.972118055557</v>
      </c>
      <c r="T2071" s="13">
        <f t="shared" si="164"/>
        <v>42371.972118055557</v>
      </c>
      <c r="U2071">
        <f t="shared" si="165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t="s">
        <v>8325</v>
      </c>
      <c r="R2072" t="s">
        <v>8355</v>
      </c>
      <c r="S2072" s="13">
        <f t="shared" si="163"/>
        <v>42519.6565162037</v>
      </c>
      <c r="T2072" s="13">
        <f t="shared" si="164"/>
        <v>42549.6565162037</v>
      </c>
      <c r="U2072">
        <f t="shared" si="165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t="s">
        <v>8325</v>
      </c>
      <c r="R2073" t="s">
        <v>8355</v>
      </c>
      <c r="S2073" s="13">
        <f t="shared" si="163"/>
        <v>42600.278749999998</v>
      </c>
      <c r="T2073" s="13">
        <f t="shared" si="164"/>
        <v>42645.278749999998</v>
      </c>
      <c r="U2073">
        <f t="shared" si="165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t="s">
        <v>8325</v>
      </c>
      <c r="R2074" t="s">
        <v>8355</v>
      </c>
      <c r="S2074" s="13">
        <f t="shared" si="163"/>
        <v>42467.581388888888</v>
      </c>
      <c r="T2074" s="13">
        <f t="shared" si="164"/>
        <v>42497.581388888888</v>
      </c>
      <c r="U2074">
        <f t="shared" si="165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t="s">
        <v>8325</v>
      </c>
      <c r="R2075" t="s">
        <v>8355</v>
      </c>
      <c r="S2075" s="13">
        <f t="shared" si="163"/>
        <v>42087.668032407411</v>
      </c>
      <c r="T2075" s="13">
        <f t="shared" si="164"/>
        <v>42132.668032407411</v>
      </c>
      <c r="U2075">
        <f t="shared" si="165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t="s">
        <v>8325</v>
      </c>
      <c r="R2076" t="s">
        <v>8355</v>
      </c>
      <c r="S2076" s="13">
        <f t="shared" si="163"/>
        <v>42466.826180555552</v>
      </c>
      <c r="T2076" s="13">
        <f t="shared" si="164"/>
        <v>42496.826180555552</v>
      </c>
      <c r="U2076">
        <f t="shared" si="165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t="s">
        <v>8325</v>
      </c>
      <c r="R2077" t="s">
        <v>8355</v>
      </c>
      <c r="S2077" s="13">
        <f t="shared" si="163"/>
        <v>41450.681574074071</v>
      </c>
      <c r="T2077" s="13">
        <f t="shared" si="164"/>
        <v>41480.681574074071</v>
      </c>
      <c r="U2077">
        <f t="shared" si="165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t="s">
        <v>8325</v>
      </c>
      <c r="R2078" t="s">
        <v>8355</v>
      </c>
      <c r="S2078" s="13">
        <f t="shared" si="163"/>
        <v>41803.880659722221</v>
      </c>
      <c r="T2078" s="13">
        <f t="shared" si="164"/>
        <v>41843.880659722221</v>
      </c>
      <c r="U2078">
        <f t="shared" si="165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t="s">
        <v>8325</v>
      </c>
      <c r="R2079" t="s">
        <v>8355</v>
      </c>
      <c r="S2079" s="13">
        <f t="shared" si="163"/>
        <v>42103.042546296296</v>
      </c>
      <c r="T2079" s="13">
        <f t="shared" si="164"/>
        <v>42160.875</v>
      </c>
      <c r="U2079">
        <f t="shared" si="165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t="s">
        <v>8325</v>
      </c>
      <c r="R2080" t="s">
        <v>8355</v>
      </c>
      <c r="S2080" s="13">
        <f t="shared" si="163"/>
        <v>42692.771493055552</v>
      </c>
      <c r="T2080" s="13">
        <f t="shared" si="164"/>
        <v>42722.771493055552</v>
      </c>
      <c r="U2080">
        <f t="shared" si="165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t="s">
        <v>8325</v>
      </c>
      <c r="R2081" t="s">
        <v>8355</v>
      </c>
      <c r="S2081" s="13">
        <f t="shared" si="163"/>
        <v>42150.71056712963</v>
      </c>
      <c r="T2081" s="13">
        <f t="shared" si="164"/>
        <v>42180.791666666672</v>
      </c>
      <c r="U2081">
        <f t="shared" si="165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t="s">
        <v>8325</v>
      </c>
      <c r="R2082" t="s">
        <v>8355</v>
      </c>
      <c r="S2082" s="13">
        <f t="shared" si="163"/>
        <v>42289.957175925927</v>
      </c>
      <c r="T2082" s="13">
        <f t="shared" si="164"/>
        <v>42319.998842592591</v>
      </c>
      <c r="U2082">
        <f t="shared" si="165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t="s">
        <v>8331</v>
      </c>
      <c r="R2083" t="s">
        <v>8335</v>
      </c>
      <c r="S2083" s="13">
        <f t="shared" si="163"/>
        <v>41004.156886574077</v>
      </c>
      <c r="T2083" s="13">
        <f t="shared" si="164"/>
        <v>41045.207638888889</v>
      </c>
      <c r="U2083">
        <f t="shared" si="165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t="s">
        <v>8331</v>
      </c>
      <c r="R2084" t="s">
        <v>8335</v>
      </c>
      <c r="S2084" s="13">
        <f t="shared" si="163"/>
        <v>40811.120324074072</v>
      </c>
      <c r="T2084" s="13">
        <f t="shared" si="164"/>
        <v>40871.161990740737</v>
      </c>
      <c r="U2084">
        <f t="shared" si="165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t="s">
        <v>8331</v>
      </c>
      <c r="R2085" t="s">
        <v>8335</v>
      </c>
      <c r="S2085" s="13">
        <f t="shared" si="163"/>
        <v>41034.72216435185</v>
      </c>
      <c r="T2085" s="13">
        <f t="shared" si="164"/>
        <v>41064.72216435185</v>
      </c>
      <c r="U2085">
        <f t="shared" si="165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t="s">
        <v>8331</v>
      </c>
      <c r="R2086" t="s">
        <v>8335</v>
      </c>
      <c r="S2086" s="13">
        <f t="shared" si="163"/>
        <v>41731.833124999997</v>
      </c>
      <c r="T2086" s="13">
        <f t="shared" si="164"/>
        <v>41763.290972222225</v>
      </c>
      <c r="U2086">
        <f t="shared" si="165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t="s">
        <v>8331</v>
      </c>
      <c r="R2087" t="s">
        <v>8335</v>
      </c>
      <c r="S2087" s="13">
        <f t="shared" si="163"/>
        <v>41075.835497685184</v>
      </c>
      <c r="T2087" s="13">
        <f t="shared" si="164"/>
        <v>41105.835497685184</v>
      </c>
      <c r="U2087">
        <f t="shared" si="165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t="s">
        <v>8331</v>
      </c>
      <c r="R2088" t="s">
        <v>8335</v>
      </c>
      <c r="S2088" s="13">
        <f t="shared" si="163"/>
        <v>40860.67050925926</v>
      </c>
      <c r="T2088" s="13">
        <f t="shared" si="164"/>
        <v>40891.207638888889</v>
      </c>
      <c r="U2088">
        <f t="shared" si="165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t="s">
        <v>8331</v>
      </c>
      <c r="R2089" t="s">
        <v>8335</v>
      </c>
      <c r="S2089" s="13">
        <f t="shared" si="163"/>
        <v>40764.204375000001</v>
      </c>
      <c r="T2089" s="13">
        <f t="shared" si="164"/>
        <v>40794.204375000001</v>
      </c>
      <c r="U2089">
        <f t="shared" si="165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t="s">
        <v>8331</v>
      </c>
      <c r="R2090" t="s">
        <v>8335</v>
      </c>
      <c r="S2090" s="13">
        <f t="shared" si="163"/>
        <v>40395.714722222219</v>
      </c>
      <c r="T2090" s="13">
        <f t="shared" si="164"/>
        <v>40432.165972222225</v>
      </c>
      <c r="U2090">
        <f t="shared" si="165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t="s">
        <v>8331</v>
      </c>
      <c r="R2091" t="s">
        <v>8335</v>
      </c>
      <c r="S2091" s="13">
        <f t="shared" si="163"/>
        <v>41453.076319444444</v>
      </c>
      <c r="T2091" s="13">
        <f t="shared" si="164"/>
        <v>41488.076319444444</v>
      </c>
      <c r="U2091">
        <f t="shared" si="165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t="s">
        <v>8331</v>
      </c>
      <c r="R2092" t="s">
        <v>8335</v>
      </c>
      <c r="S2092" s="13">
        <f t="shared" si="163"/>
        <v>41299.381423611114</v>
      </c>
      <c r="T2092" s="13">
        <f t="shared" si="164"/>
        <v>41329.381423611114</v>
      </c>
      <c r="U2092">
        <f t="shared" si="165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t="s">
        <v>8331</v>
      </c>
      <c r="R2093" t="s">
        <v>8335</v>
      </c>
      <c r="S2093" s="13">
        <f t="shared" si="163"/>
        <v>40555.322662037033</v>
      </c>
      <c r="T2093" s="13">
        <f t="shared" si="164"/>
        <v>40603.833333333336</v>
      </c>
      <c r="U2093">
        <f t="shared" si="165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t="s">
        <v>8331</v>
      </c>
      <c r="R2094" t="s">
        <v>8335</v>
      </c>
      <c r="S2094" s="13">
        <f t="shared" si="163"/>
        <v>40763.707546296297</v>
      </c>
      <c r="T2094" s="13">
        <f t="shared" si="164"/>
        <v>40823.707546296297</v>
      </c>
      <c r="U2094">
        <f t="shared" si="165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t="s">
        <v>8331</v>
      </c>
      <c r="R2095" t="s">
        <v>8335</v>
      </c>
      <c r="S2095" s="13">
        <f t="shared" si="163"/>
        <v>41205.854537037041</v>
      </c>
      <c r="T2095" s="13">
        <f t="shared" si="164"/>
        <v>41265.896203703705</v>
      </c>
      <c r="U2095">
        <f t="shared" si="165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t="s">
        <v>8331</v>
      </c>
      <c r="R2096" t="s">
        <v>8335</v>
      </c>
      <c r="S2096" s="13">
        <f t="shared" si="163"/>
        <v>40939.02002314815</v>
      </c>
      <c r="T2096" s="13">
        <f t="shared" si="164"/>
        <v>40973.125</v>
      </c>
      <c r="U2096">
        <f t="shared" si="165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t="s">
        <v>8331</v>
      </c>
      <c r="R2097" t="s">
        <v>8335</v>
      </c>
      <c r="S2097" s="13">
        <f t="shared" si="163"/>
        <v>40758.733483796292</v>
      </c>
      <c r="T2097" s="13">
        <f t="shared" si="164"/>
        <v>40818.733483796292</v>
      </c>
      <c r="U2097">
        <f t="shared" si="165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t="s">
        <v>8331</v>
      </c>
      <c r="R2098" t="s">
        <v>8335</v>
      </c>
      <c r="S2098" s="13">
        <f t="shared" si="163"/>
        <v>41192.758506944447</v>
      </c>
      <c r="T2098" s="13">
        <f t="shared" si="164"/>
        <v>41208.165972222225</v>
      </c>
      <c r="U2098">
        <f t="shared" si="165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t="s">
        <v>8331</v>
      </c>
      <c r="R2099" t="s">
        <v>8335</v>
      </c>
      <c r="S2099" s="13">
        <f t="shared" si="163"/>
        <v>40818.58489583333</v>
      </c>
      <c r="T2099" s="13">
        <f t="shared" si="164"/>
        <v>40878.626562500001</v>
      </c>
      <c r="U2099">
        <f t="shared" si="165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t="s">
        <v>8331</v>
      </c>
      <c r="R2100" t="s">
        <v>8335</v>
      </c>
      <c r="S2100" s="13">
        <f t="shared" si="163"/>
        <v>40946.11383101852</v>
      </c>
      <c r="T2100" s="13">
        <f t="shared" si="164"/>
        <v>40976.11383101852</v>
      </c>
      <c r="U2100">
        <f t="shared" si="165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t="s">
        <v>8331</v>
      </c>
      <c r="R2101" t="s">
        <v>8335</v>
      </c>
      <c r="S2101" s="13">
        <f t="shared" si="163"/>
        <v>42173.746342592596</v>
      </c>
      <c r="T2101" s="13">
        <f t="shared" si="164"/>
        <v>42187.152777777781</v>
      </c>
      <c r="U2101">
        <f t="shared" si="165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t="s">
        <v>8331</v>
      </c>
      <c r="R2102" t="s">
        <v>8335</v>
      </c>
      <c r="S2102" s="13">
        <f t="shared" si="163"/>
        <v>41074.834965277776</v>
      </c>
      <c r="T2102" s="13">
        <f t="shared" si="164"/>
        <v>41090.165972222225</v>
      </c>
      <c r="U2102">
        <f t="shared" si="165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t="s">
        <v>8331</v>
      </c>
      <c r="R2103" t="s">
        <v>8335</v>
      </c>
      <c r="S2103" s="13">
        <f t="shared" si="163"/>
        <v>40892.149467592593</v>
      </c>
      <c r="T2103" s="13">
        <f t="shared" si="164"/>
        <v>40952.149467592593</v>
      </c>
      <c r="U2103">
        <f t="shared" si="165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t="s">
        <v>8331</v>
      </c>
      <c r="R2104" t="s">
        <v>8335</v>
      </c>
      <c r="S2104" s="13">
        <f t="shared" si="163"/>
        <v>40638.868611111109</v>
      </c>
      <c r="T2104" s="13">
        <f t="shared" si="164"/>
        <v>40668.868611111109</v>
      </c>
      <c r="U2104">
        <f t="shared" si="165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t="s">
        <v>8331</v>
      </c>
      <c r="R2105" t="s">
        <v>8335</v>
      </c>
      <c r="S2105" s="13">
        <f t="shared" si="163"/>
        <v>41192.754942129628</v>
      </c>
      <c r="T2105" s="13">
        <f t="shared" si="164"/>
        <v>41222.7966087963</v>
      </c>
      <c r="U2105">
        <f t="shared" si="165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t="s">
        <v>8331</v>
      </c>
      <c r="R2106" t="s">
        <v>8335</v>
      </c>
      <c r="S2106" s="13">
        <f t="shared" si="163"/>
        <v>41394.074467592596</v>
      </c>
      <c r="T2106" s="13">
        <f t="shared" si="164"/>
        <v>41425</v>
      </c>
      <c r="U2106">
        <f t="shared" si="165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t="s">
        <v>8331</v>
      </c>
      <c r="R2107" t="s">
        <v>8335</v>
      </c>
      <c r="S2107" s="13">
        <f t="shared" si="163"/>
        <v>41951.788807870369</v>
      </c>
      <c r="T2107" s="13">
        <f t="shared" si="164"/>
        <v>41964.166666666672</v>
      </c>
      <c r="U2107">
        <f t="shared" si="165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t="s">
        <v>8331</v>
      </c>
      <c r="R2108" t="s">
        <v>8335</v>
      </c>
      <c r="S2108" s="13">
        <f t="shared" si="163"/>
        <v>41270.21497685185</v>
      </c>
      <c r="T2108" s="13">
        <f t="shared" si="164"/>
        <v>41300.21497685185</v>
      </c>
      <c r="U2108">
        <f t="shared" si="165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t="s">
        <v>8331</v>
      </c>
      <c r="R2109" t="s">
        <v>8335</v>
      </c>
      <c r="S2109" s="13">
        <f t="shared" si="163"/>
        <v>41934.71056712963</v>
      </c>
      <c r="T2109" s="13">
        <f t="shared" si="164"/>
        <v>41955.752233796295</v>
      </c>
      <c r="U2109">
        <f t="shared" si="165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t="s">
        <v>8331</v>
      </c>
      <c r="R2110" t="s">
        <v>8335</v>
      </c>
      <c r="S2110" s="13">
        <f t="shared" si="163"/>
        <v>41135.175694444442</v>
      </c>
      <c r="T2110" s="13">
        <f t="shared" si="164"/>
        <v>41162.163194444445</v>
      </c>
      <c r="U2110">
        <f t="shared" si="165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t="s">
        <v>8331</v>
      </c>
      <c r="R2111" t="s">
        <v>8335</v>
      </c>
      <c r="S2111" s="13">
        <f t="shared" si="163"/>
        <v>42160.708530092597</v>
      </c>
      <c r="T2111" s="13">
        <f t="shared" si="164"/>
        <v>42190.708530092597</v>
      </c>
      <c r="U2111">
        <f t="shared" si="165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t="s">
        <v>8331</v>
      </c>
      <c r="R2112" t="s">
        <v>8335</v>
      </c>
      <c r="S2112" s="13">
        <f t="shared" si="163"/>
        <v>41759.670937499999</v>
      </c>
      <c r="T2112" s="13">
        <f t="shared" si="164"/>
        <v>41787.207638888889</v>
      </c>
      <c r="U2112">
        <f t="shared" si="165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t="s">
        <v>8331</v>
      </c>
      <c r="R2113" t="s">
        <v>8335</v>
      </c>
      <c r="S2113" s="13">
        <f t="shared" si="163"/>
        <v>40703.197048611109</v>
      </c>
      <c r="T2113" s="13">
        <f t="shared" si="164"/>
        <v>40770.041666666664</v>
      </c>
      <c r="U2113">
        <f t="shared" si="165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t="s">
        <v>8331</v>
      </c>
      <c r="R2114" t="s">
        <v>8335</v>
      </c>
      <c r="S2114" s="13">
        <f t="shared" si="163"/>
        <v>41365.928159722222</v>
      </c>
      <c r="T2114" s="13">
        <f t="shared" si="164"/>
        <v>41379.928159722222</v>
      </c>
      <c r="U2114">
        <f t="shared" si="165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ROUND(E2115/L2115,2)</f>
        <v>68.599999999999994</v>
      </c>
      <c r="Q2115" t="s">
        <v>8331</v>
      </c>
      <c r="R2115" t="s">
        <v>8335</v>
      </c>
      <c r="S2115" s="13">
        <f t="shared" ref="S2115:S2178" si="168">(((J2115/60)/60)/24)+DATE(1970,1,1)</f>
        <v>41870.86546296296</v>
      </c>
      <c r="T2115" s="13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t="s">
        <v>8331</v>
      </c>
      <c r="R2116" t="s">
        <v>8335</v>
      </c>
      <c r="S2116" s="13">
        <f t="shared" si="168"/>
        <v>40458.815625000003</v>
      </c>
      <c r="T2116" s="13">
        <f t="shared" si="169"/>
        <v>40521.207638888889</v>
      </c>
      <c r="U2116">
        <f t="shared" si="170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t="s">
        <v>8331</v>
      </c>
      <c r="R2117" t="s">
        <v>8335</v>
      </c>
      <c r="S2117" s="13">
        <f t="shared" si="168"/>
        <v>40564.081030092595</v>
      </c>
      <c r="T2117" s="13">
        <f t="shared" si="169"/>
        <v>40594.081030092595</v>
      </c>
      <c r="U2117">
        <f t="shared" si="170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t="s">
        <v>8331</v>
      </c>
      <c r="R2118" t="s">
        <v>8335</v>
      </c>
      <c r="S2118" s="13">
        <f t="shared" si="168"/>
        <v>41136.777812500004</v>
      </c>
      <c r="T2118" s="13">
        <f t="shared" si="169"/>
        <v>41184.777812500004</v>
      </c>
      <c r="U2118">
        <f t="shared" si="170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t="s">
        <v>8331</v>
      </c>
      <c r="R2119" t="s">
        <v>8335</v>
      </c>
      <c r="S2119" s="13">
        <f t="shared" si="168"/>
        <v>42290.059594907405</v>
      </c>
      <c r="T2119" s="13">
        <f t="shared" si="169"/>
        <v>42304.207638888889</v>
      </c>
      <c r="U2119">
        <f t="shared" si="170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t="s">
        <v>8331</v>
      </c>
      <c r="R2120" t="s">
        <v>8335</v>
      </c>
      <c r="S2120" s="13">
        <f t="shared" si="168"/>
        <v>40718.839537037034</v>
      </c>
      <c r="T2120" s="13">
        <f t="shared" si="169"/>
        <v>40748.839537037034</v>
      </c>
      <c r="U2120">
        <f t="shared" si="170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t="s">
        <v>8331</v>
      </c>
      <c r="R2121" t="s">
        <v>8335</v>
      </c>
      <c r="S2121" s="13">
        <f t="shared" si="168"/>
        <v>41107.130150462966</v>
      </c>
      <c r="T2121" s="13">
        <f t="shared" si="169"/>
        <v>41137.130150462966</v>
      </c>
      <c r="U2121">
        <f t="shared" si="170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t="s">
        <v>8331</v>
      </c>
      <c r="R2122" t="s">
        <v>8335</v>
      </c>
      <c r="S2122" s="13">
        <f t="shared" si="168"/>
        <v>41591.964537037034</v>
      </c>
      <c r="T2122" s="13">
        <f t="shared" si="169"/>
        <v>41640.964537037034</v>
      </c>
      <c r="U2122">
        <f t="shared" si="170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t="s">
        <v>8339</v>
      </c>
      <c r="R2123" t="s">
        <v>8340</v>
      </c>
      <c r="S2123" s="13">
        <f t="shared" si="168"/>
        <v>42716.7424537037</v>
      </c>
      <c r="T2123" s="13">
        <f t="shared" si="169"/>
        <v>42746.7424537037</v>
      </c>
      <c r="U2123">
        <f t="shared" si="170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t="s">
        <v>8339</v>
      </c>
      <c r="R2124" t="s">
        <v>8340</v>
      </c>
      <c r="S2124" s="13">
        <f t="shared" si="168"/>
        <v>42712.300567129627</v>
      </c>
      <c r="T2124" s="13">
        <f t="shared" si="169"/>
        <v>42742.300567129627</v>
      </c>
      <c r="U2124">
        <f t="shared" si="170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t="s">
        <v>8339</v>
      </c>
      <c r="R2125" t="s">
        <v>8340</v>
      </c>
      <c r="S2125" s="13">
        <f t="shared" si="168"/>
        <v>40198.424849537041</v>
      </c>
      <c r="T2125" s="13">
        <f t="shared" si="169"/>
        <v>40252.290972222225</v>
      </c>
      <c r="U2125">
        <f t="shared" si="170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t="s">
        <v>8339</v>
      </c>
      <c r="R2126" t="s">
        <v>8340</v>
      </c>
      <c r="S2126" s="13">
        <f t="shared" si="168"/>
        <v>40464.028182870366</v>
      </c>
      <c r="T2126" s="13">
        <f t="shared" si="169"/>
        <v>40512.208333333336</v>
      </c>
      <c r="U2126">
        <f t="shared" si="170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t="s">
        <v>8339</v>
      </c>
      <c r="R2127" t="s">
        <v>8340</v>
      </c>
      <c r="S2127" s="13">
        <f t="shared" si="168"/>
        <v>42191.023530092592</v>
      </c>
      <c r="T2127" s="13">
        <f t="shared" si="169"/>
        <v>42221.023530092592</v>
      </c>
      <c r="U2127">
        <f t="shared" si="170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t="s">
        <v>8339</v>
      </c>
      <c r="R2128" t="s">
        <v>8340</v>
      </c>
      <c r="S2128" s="13">
        <f t="shared" si="168"/>
        <v>41951.973229166666</v>
      </c>
      <c r="T2128" s="13">
        <f t="shared" si="169"/>
        <v>41981.973229166666</v>
      </c>
      <c r="U2128">
        <f t="shared" si="170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t="s">
        <v>8339</v>
      </c>
      <c r="R2129" t="s">
        <v>8340</v>
      </c>
      <c r="S2129" s="13">
        <f t="shared" si="168"/>
        <v>42045.50535879629</v>
      </c>
      <c r="T2129" s="13">
        <f t="shared" si="169"/>
        <v>42075.463692129633</v>
      </c>
      <c r="U2129">
        <f t="shared" si="170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t="s">
        <v>8339</v>
      </c>
      <c r="R2130" t="s">
        <v>8340</v>
      </c>
      <c r="S2130" s="13">
        <f t="shared" si="168"/>
        <v>41843.772789351853</v>
      </c>
      <c r="T2130" s="13">
        <f t="shared" si="169"/>
        <v>41903.772789351853</v>
      </c>
      <c r="U2130">
        <f t="shared" si="170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t="s">
        <v>8339</v>
      </c>
      <c r="R2131" t="s">
        <v>8340</v>
      </c>
      <c r="S2131" s="13">
        <f t="shared" si="168"/>
        <v>42409.024305555555</v>
      </c>
      <c r="T2131" s="13">
        <f t="shared" si="169"/>
        <v>42439.024305555555</v>
      </c>
      <c r="U2131">
        <f t="shared" si="170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t="s">
        <v>8339</v>
      </c>
      <c r="R2132" t="s">
        <v>8340</v>
      </c>
      <c r="S2132" s="13">
        <f t="shared" si="168"/>
        <v>41832.086377314816</v>
      </c>
      <c r="T2132" s="13">
        <f t="shared" si="169"/>
        <v>41867.086377314816</v>
      </c>
      <c r="U2132">
        <f t="shared" si="170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t="s">
        <v>8339</v>
      </c>
      <c r="R2133" t="s">
        <v>8340</v>
      </c>
      <c r="S2133" s="13">
        <f t="shared" si="168"/>
        <v>42167.207071759258</v>
      </c>
      <c r="T2133" s="13">
        <f t="shared" si="169"/>
        <v>42197.207071759258</v>
      </c>
      <c r="U2133">
        <f t="shared" si="170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t="s">
        <v>8339</v>
      </c>
      <c r="R2134" t="s">
        <v>8340</v>
      </c>
      <c r="S2134" s="13">
        <f t="shared" si="168"/>
        <v>41643.487175925926</v>
      </c>
      <c r="T2134" s="13">
        <f t="shared" si="169"/>
        <v>41673.487175925926</v>
      </c>
      <c r="U2134">
        <f t="shared" si="170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t="s">
        <v>8339</v>
      </c>
      <c r="R2135" t="s">
        <v>8340</v>
      </c>
      <c r="S2135" s="13">
        <f t="shared" si="168"/>
        <v>40619.097210648149</v>
      </c>
      <c r="T2135" s="13">
        <f t="shared" si="169"/>
        <v>40657.290972222225</v>
      </c>
      <c r="U2135">
        <f t="shared" si="170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t="s">
        <v>8339</v>
      </c>
      <c r="R2136" t="s">
        <v>8340</v>
      </c>
      <c r="S2136" s="13">
        <f t="shared" si="168"/>
        <v>41361.886469907404</v>
      </c>
      <c r="T2136" s="13">
        <f t="shared" si="169"/>
        <v>41391.886469907404</v>
      </c>
      <c r="U2136">
        <f t="shared" si="170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t="s">
        <v>8339</v>
      </c>
      <c r="R2137" t="s">
        <v>8340</v>
      </c>
      <c r="S2137" s="13">
        <f t="shared" si="168"/>
        <v>41156.963344907403</v>
      </c>
      <c r="T2137" s="13">
        <f t="shared" si="169"/>
        <v>41186.963344907403</v>
      </c>
      <c r="U2137">
        <f t="shared" si="170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t="s">
        <v>8339</v>
      </c>
      <c r="R2138" t="s">
        <v>8340</v>
      </c>
      <c r="S2138" s="13">
        <f t="shared" si="168"/>
        <v>41536.509097222224</v>
      </c>
      <c r="T2138" s="13">
        <f t="shared" si="169"/>
        <v>41566.509097222224</v>
      </c>
      <c r="U2138">
        <f t="shared" si="170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t="s">
        <v>8339</v>
      </c>
      <c r="R2139" t="s">
        <v>8340</v>
      </c>
      <c r="S2139" s="13">
        <f t="shared" si="168"/>
        <v>41948.771168981482</v>
      </c>
      <c r="T2139" s="13">
        <f t="shared" si="169"/>
        <v>41978.771168981482</v>
      </c>
      <c r="U2139">
        <f t="shared" si="170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t="s">
        <v>8339</v>
      </c>
      <c r="R2140" t="s">
        <v>8340</v>
      </c>
      <c r="S2140" s="13">
        <f t="shared" si="168"/>
        <v>41557.013182870374</v>
      </c>
      <c r="T2140" s="13">
        <f t="shared" si="169"/>
        <v>41587.054849537039</v>
      </c>
      <c r="U2140">
        <f t="shared" si="170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t="s">
        <v>8339</v>
      </c>
      <c r="R2141" t="s">
        <v>8340</v>
      </c>
      <c r="S2141" s="13">
        <f t="shared" si="168"/>
        <v>42647.750092592592</v>
      </c>
      <c r="T2141" s="13">
        <f t="shared" si="169"/>
        <v>42677.750092592592</v>
      </c>
      <c r="U2141">
        <f t="shared" si="170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t="s">
        <v>8339</v>
      </c>
      <c r="R2142" t="s">
        <v>8340</v>
      </c>
      <c r="S2142" s="13">
        <f t="shared" si="168"/>
        <v>41255.833611111113</v>
      </c>
      <c r="T2142" s="13">
        <f t="shared" si="169"/>
        <v>41285.833611111113</v>
      </c>
      <c r="U2142">
        <f t="shared" si="170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 t="e">
        <f t="shared" si="167"/>
        <v>#DIV/0!</v>
      </c>
      <c r="Q2143" t="s">
        <v>8339</v>
      </c>
      <c r="R2143" t="s">
        <v>8340</v>
      </c>
      <c r="S2143" s="13">
        <f t="shared" si="168"/>
        <v>41927.235636574071</v>
      </c>
      <c r="T2143" s="13">
        <f t="shared" si="169"/>
        <v>41957.277303240742</v>
      </c>
      <c r="U2143">
        <f t="shared" si="170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t="s">
        <v>8339</v>
      </c>
      <c r="R2144" t="s">
        <v>8340</v>
      </c>
      <c r="S2144" s="13">
        <f t="shared" si="168"/>
        <v>42340.701504629629</v>
      </c>
      <c r="T2144" s="13">
        <f t="shared" si="169"/>
        <v>42368.701504629629</v>
      </c>
      <c r="U2144">
        <f t="shared" si="170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t="s">
        <v>8339</v>
      </c>
      <c r="R2145" t="s">
        <v>8340</v>
      </c>
      <c r="S2145" s="13">
        <f t="shared" si="168"/>
        <v>40332.886712962965</v>
      </c>
      <c r="T2145" s="13">
        <f t="shared" si="169"/>
        <v>40380.791666666664</v>
      </c>
      <c r="U2145">
        <f t="shared" si="170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t="s">
        <v>8339</v>
      </c>
      <c r="R2146" t="s">
        <v>8340</v>
      </c>
      <c r="S2146" s="13">
        <f t="shared" si="168"/>
        <v>41499.546759259261</v>
      </c>
      <c r="T2146" s="13">
        <f t="shared" si="169"/>
        <v>41531.546759259261</v>
      </c>
      <c r="U2146">
        <f t="shared" si="170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t="s">
        <v>8339</v>
      </c>
      <c r="R2147" t="s">
        <v>8340</v>
      </c>
      <c r="S2147" s="13">
        <f t="shared" si="168"/>
        <v>41575.237430555557</v>
      </c>
      <c r="T2147" s="13">
        <f t="shared" si="169"/>
        <v>41605.279097222221</v>
      </c>
      <c r="U2147">
        <f t="shared" si="170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t="s">
        <v>8339</v>
      </c>
      <c r="R2148" t="s">
        <v>8340</v>
      </c>
      <c r="S2148" s="13">
        <f t="shared" si="168"/>
        <v>42397.679513888885</v>
      </c>
      <c r="T2148" s="13">
        <f t="shared" si="169"/>
        <v>42411.679513888885</v>
      </c>
      <c r="U2148">
        <f t="shared" si="170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t="s">
        <v>8339</v>
      </c>
      <c r="R2149" t="s">
        <v>8340</v>
      </c>
      <c r="S2149" s="13">
        <f t="shared" si="168"/>
        <v>41927.295694444445</v>
      </c>
      <c r="T2149" s="13">
        <f t="shared" si="169"/>
        <v>41959.337361111116</v>
      </c>
      <c r="U2149">
        <f t="shared" si="170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t="s">
        <v>8339</v>
      </c>
      <c r="R2150" t="s">
        <v>8340</v>
      </c>
      <c r="S2150" s="13">
        <f t="shared" si="168"/>
        <v>42066.733587962968</v>
      </c>
      <c r="T2150" s="13">
        <f t="shared" si="169"/>
        <v>42096.691921296297</v>
      </c>
      <c r="U2150">
        <f t="shared" si="170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 t="e">
        <f t="shared" si="167"/>
        <v>#DIV/0!</v>
      </c>
      <c r="Q2151" t="s">
        <v>8339</v>
      </c>
      <c r="R2151" t="s">
        <v>8340</v>
      </c>
      <c r="S2151" s="13">
        <f t="shared" si="168"/>
        <v>40355.024953703702</v>
      </c>
      <c r="T2151" s="13">
        <f t="shared" si="169"/>
        <v>40390</v>
      </c>
      <c r="U2151">
        <f t="shared" si="170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t="s">
        <v>8339</v>
      </c>
      <c r="R2152" t="s">
        <v>8340</v>
      </c>
      <c r="S2152" s="13">
        <f t="shared" si="168"/>
        <v>42534.284710648149</v>
      </c>
      <c r="T2152" s="13">
        <f t="shared" si="169"/>
        <v>42564.284710648149</v>
      </c>
      <c r="U2152">
        <f t="shared" si="170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t="s">
        <v>8339</v>
      </c>
      <c r="R2153" t="s">
        <v>8340</v>
      </c>
      <c r="S2153" s="13">
        <f t="shared" si="168"/>
        <v>42520.847384259265</v>
      </c>
      <c r="T2153" s="13">
        <f t="shared" si="169"/>
        <v>42550.847384259265</v>
      </c>
      <c r="U2153">
        <f t="shared" si="170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t="s">
        <v>8339</v>
      </c>
      <c r="R2154" t="s">
        <v>8340</v>
      </c>
      <c r="S2154" s="13">
        <f t="shared" si="168"/>
        <v>41683.832280092596</v>
      </c>
      <c r="T2154" s="13">
        <f t="shared" si="169"/>
        <v>41713.790613425925</v>
      </c>
      <c r="U2154">
        <f t="shared" si="170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t="s">
        <v>8339</v>
      </c>
      <c r="R2155" t="s">
        <v>8340</v>
      </c>
      <c r="S2155" s="13">
        <f t="shared" si="168"/>
        <v>41974.911087962959</v>
      </c>
      <c r="T2155" s="13">
        <f t="shared" si="169"/>
        <v>42014.332638888889</v>
      </c>
      <c r="U2155">
        <f t="shared" si="170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t="s">
        <v>8339</v>
      </c>
      <c r="R2156" t="s">
        <v>8340</v>
      </c>
      <c r="S2156" s="13">
        <f t="shared" si="168"/>
        <v>41647.632256944446</v>
      </c>
      <c r="T2156" s="13">
        <f t="shared" si="169"/>
        <v>41667.632256944446</v>
      </c>
      <c r="U2156">
        <f t="shared" si="170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t="s">
        <v>8339</v>
      </c>
      <c r="R2157" t="s">
        <v>8340</v>
      </c>
      <c r="S2157" s="13">
        <f t="shared" si="168"/>
        <v>42430.747511574074</v>
      </c>
      <c r="T2157" s="13">
        <f t="shared" si="169"/>
        <v>42460.70584490741</v>
      </c>
      <c r="U2157">
        <f t="shared" si="170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t="s">
        <v>8339</v>
      </c>
      <c r="R2158" t="s">
        <v>8340</v>
      </c>
      <c r="S2158" s="13">
        <f t="shared" si="168"/>
        <v>41488.85423611111</v>
      </c>
      <c r="T2158" s="13">
        <f t="shared" si="169"/>
        <v>41533.85423611111</v>
      </c>
      <c r="U2158">
        <f t="shared" si="170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t="s">
        <v>8339</v>
      </c>
      <c r="R2159" t="s">
        <v>8340</v>
      </c>
      <c r="S2159" s="13">
        <f t="shared" si="168"/>
        <v>42694.98128472222</v>
      </c>
      <c r="T2159" s="13">
        <f t="shared" si="169"/>
        <v>42727.332638888889</v>
      </c>
      <c r="U2159">
        <f t="shared" si="170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t="s">
        <v>8339</v>
      </c>
      <c r="R2160" t="s">
        <v>8340</v>
      </c>
      <c r="S2160" s="13">
        <f t="shared" si="168"/>
        <v>41264.853865740741</v>
      </c>
      <c r="T2160" s="13">
        <f t="shared" si="169"/>
        <v>41309.853865740741</v>
      </c>
      <c r="U2160">
        <f t="shared" si="170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t="s">
        <v>8339</v>
      </c>
      <c r="R2161" t="s">
        <v>8340</v>
      </c>
      <c r="S2161" s="13">
        <f t="shared" si="168"/>
        <v>40710.731180555551</v>
      </c>
      <c r="T2161" s="13">
        <f t="shared" si="169"/>
        <v>40740.731180555551</v>
      </c>
      <c r="U2161">
        <f t="shared" si="170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t="s">
        <v>8339</v>
      </c>
      <c r="R2162" t="s">
        <v>8340</v>
      </c>
      <c r="S2162" s="13">
        <f t="shared" si="168"/>
        <v>41018.711863425924</v>
      </c>
      <c r="T2162" s="13">
        <f t="shared" si="169"/>
        <v>41048.711863425924</v>
      </c>
      <c r="U2162">
        <f t="shared" si="170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t="s">
        <v>8331</v>
      </c>
      <c r="R2163" t="s">
        <v>8332</v>
      </c>
      <c r="S2163" s="13">
        <f t="shared" si="168"/>
        <v>42240.852534722217</v>
      </c>
      <c r="T2163" s="13">
        <f t="shared" si="169"/>
        <v>42270.852534722217</v>
      </c>
      <c r="U2163">
        <f t="shared" si="170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t="s">
        <v>8331</v>
      </c>
      <c r="R2164" t="s">
        <v>8332</v>
      </c>
      <c r="S2164" s="13">
        <f t="shared" si="168"/>
        <v>41813.766099537039</v>
      </c>
      <c r="T2164" s="13">
        <f t="shared" si="169"/>
        <v>41844.766099537039</v>
      </c>
      <c r="U2164">
        <f t="shared" si="170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t="s">
        <v>8331</v>
      </c>
      <c r="R2165" t="s">
        <v>8332</v>
      </c>
      <c r="S2165" s="13">
        <f t="shared" si="168"/>
        <v>42111.899537037039</v>
      </c>
      <c r="T2165" s="13">
        <f t="shared" si="169"/>
        <v>42163.159722222219</v>
      </c>
      <c r="U2165">
        <f t="shared" si="170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t="s">
        <v>8331</v>
      </c>
      <c r="R2166" t="s">
        <v>8332</v>
      </c>
      <c r="S2166" s="13">
        <f t="shared" si="168"/>
        <v>42515.71775462963</v>
      </c>
      <c r="T2166" s="13">
        <f t="shared" si="169"/>
        <v>42546.165972222225</v>
      </c>
      <c r="U2166">
        <f t="shared" si="170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t="s">
        <v>8331</v>
      </c>
      <c r="R2167" t="s">
        <v>8332</v>
      </c>
      <c r="S2167" s="13">
        <f t="shared" si="168"/>
        <v>42438.667071759264</v>
      </c>
      <c r="T2167" s="13">
        <f t="shared" si="169"/>
        <v>42468.625405092593</v>
      </c>
      <c r="U2167">
        <f t="shared" si="170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t="s">
        <v>8331</v>
      </c>
      <c r="R2168" t="s">
        <v>8332</v>
      </c>
      <c r="S2168" s="13">
        <f t="shared" si="168"/>
        <v>41933.838171296295</v>
      </c>
      <c r="T2168" s="13">
        <f t="shared" si="169"/>
        <v>41978.879837962959</v>
      </c>
      <c r="U2168">
        <f t="shared" si="170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t="s">
        <v>8331</v>
      </c>
      <c r="R2169" t="s">
        <v>8332</v>
      </c>
      <c r="S2169" s="13">
        <f t="shared" si="168"/>
        <v>41153.066400462965</v>
      </c>
      <c r="T2169" s="13">
        <f t="shared" si="169"/>
        <v>41167.066400462965</v>
      </c>
      <c r="U2169">
        <f t="shared" si="170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t="s">
        <v>8331</v>
      </c>
      <c r="R2170" t="s">
        <v>8332</v>
      </c>
      <c r="S2170" s="13">
        <f t="shared" si="168"/>
        <v>42745.600243055553</v>
      </c>
      <c r="T2170" s="13">
        <f t="shared" si="169"/>
        <v>42776.208333333328</v>
      </c>
      <c r="U2170">
        <f t="shared" si="170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t="s">
        <v>8331</v>
      </c>
      <c r="R2171" t="s">
        <v>8332</v>
      </c>
      <c r="S2171" s="13">
        <f t="shared" si="168"/>
        <v>42793.700821759259</v>
      </c>
      <c r="T2171" s="13">
        <f t="shared" si="169"/>
        <v>42796.700821759259</v>
      </c>
      <c r="U2171">
        <f t="shared" si="170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t="s">
        <v>8331</v>
      </c>
      <c r="R2172" t="s">
        <v>8332</v>
      </c>
      <c r="S2172" s="13">
        <f t="shared" si="168"/>
        <v>42198.750254629631</v>
      </c>
      <c r="T2172" s="13">
        <f t="shared" si="169"/>
        <v>42238.750254629631</v>
      </c>
      <c r="U2172">
        <f t="shared" si="170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t="s">
        <v>8331</v>
      </c>
      <c r="R2173" t="s">
        <v>8332</v>
      </c>
      <c r="S2173" s="13">
        <f t="shared" si="168"/>
        <v>42141.95711805555</v>
      </c>
      <c r="T2173" s="13">
        <f t="shared" si="169"/>
        <v>42177.208333333328</v>
      </c>
      <c r="U2173">
        <f t="shared" si="170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t="s">
        <v>8331</v>
      </c>
      <c r="R2174" t="s">
        <v>8332</v>
      </c>
      <c r="S2174" s="13">
        <f t="shared" si="168"/>
        <v>42082.580092592587</v>
      </c>
      <c r="T2174" s="13">
        <f t="shared" si="169"/>
        <v>42112.580092592587</v>
      </c>
      <c r="U2174">
        <f t="shared" si="170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t="s">
        <v>8331</v>
      </c>
      <c r="R2175" t="s">
        <v>8332</v>
      </c>
      <c r="S2175" s="13">
        <f t="shared" si="168"/>
        <v>41495.692627314813</v>
      </c>
      <c r="T2175" s="13">
        <f t="shared" si="169"/>
        <v>41527.165972222225</v>
      </c>
      <c r="U2175">
        <f t="shared" si="170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t="s">
        <v>8331</v>
      </c>
      <c r="R2176" t="s">
        <v>8332</v>
      </c>
      <c r="S2176" s="13">
        <f t="shared" si="168"/>
        <v>42465.542905092589</v>
      </c>
      <c r="T2176" s="13">
        <f t="shared" si="169"/>
        <v>42495.542905092589</v>
      </c>
      <c r="U2176">
        <f t="shared" si="170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t="s">
        <v>8331</v>
      </c>
      <c r="R2177" t="s">
        <v>8332</v>
      </c>
      <c r="S2177" s="13">
        <f t="shared" si="168"/>
        <v>42565.009097222224</v>
      </c>
      <c r="T2177" s="13">
        <f t="shared" si="169"/>
        <v>42572.009097222224</v>
      </c>
      <c r="U2177">
        <f t="shared" si="170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t="s">
        <v>8331</v>
      </c>
      <c r="R2178" t="s">
        <v>8332</v>
      </c>
      <c r="S2178" s="13">
        <f t="shared" si="168"/>
        <v>42096.633206018523</v>
      </c>
      <c r="T2178" s="13">
        <f t="shared" si="169"/>
        <v>42126.633206018523</v>
      </c>
      <c r="U2178">
        <f t="shared" si="170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ROUND(E2179/L2179,2)</f>
        <v>65.87</v>
      </c>
      <c r="Q2179" t="s">
        <v>8331</v>
      </c>
      <c r="R2179" t="s">
        <v>8332</v>
      </c>
      <c r="S2179" s="13">
        <f t="shared" ref="S2179:S2242" si="173">(((J2179/60)/60)/24)+DATE(1970,1,1)</f>
        <v>42502.250775462962</v>
      </c>
      <c r="T2179" s="13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t="s">
        <v>8331</v>
      </c>
      <c r="R2180" t="s">
        <v>8332</v>
      </c>
      <c r="S2180" s="13">
        <f t="shared" si="173"/>
        <v>42723.63653935185</v>
      </c>
      <c r="T2180" s="13">
        <f t="shared" si="174"/>
        <v>42753.63653935185</v>
      </c>
      <c r="U2180">
        <f t="shared" si="175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t="s">
        <v>8331</v>
      </c>
      <c r="R2181" t="s">
        <v>8332</v>
      </c>
      <c r="S2181" s="13">
        <f t="shared" si="173"/>
        <v>42075.171203703707</v>
      </c>
      <c r="T2181" s="13">
        <f t="shared" si="174"/>
        <v>42105.171203703707</v>
      </c>
      <c r="U2181">
        <f t="shared" si="175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t="s">
        <v>8331</v>
      </c>
      <c r="R2182" t="s">
        <v>8332</v>
      </c>
      <c r="S2182" s="13">
        <f t="shared" si="173"/>
        <v>42279.669768518521</v>
      </c>
      <c r="T2182" s="13">
        <f t="shared" si="174"/>
        <v>42321.711435185185</v>
      </c>
      <c r="U2182">
        <f t="shared" si="175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t="s">
        <v>8339</v>
      </c>
      <c r="R2183" t="s">
        <v>8357</v>
      </c>
      <c r="S2183" s="13">
        <f t="shared" si="173"/>
        <v>42773.005243055552</v>
      </c>
      <c r="T2183" s="13">
        <f t="shared" si="174"/>
        <v>42787.005243055552</v>
      </c>
      <c r="U2183">
        <f t="shared" si="175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t="s">
        <v>8339</v>
      </c>
      <c r="R2184" t="s">
        <v>8357</v>
      </c>
      <c r="S2184" s="13">
        <f t="shared" si="173"/>
        <v>41879.900752314818</v>
      </c>
      <c r="T2184" s="13">
        <f t="shared" si="174"/>
        <v>41914.900752314818</v>
      </c>
      <c r="U2184">
        <f t="shared" si="175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t="s">
        <v>8339</v>
      </c>
      <c r="R2185" t="s">
        <v>8357</v>
      </c>
      <c r="S2185" s="13">
        <f t="shared" si="173"/>
        <v>42745.365474537044</v>
      </c>
      <c r="T2185" s="13">
        <f t="shared" si="174"/>
        <v>42775.208333333328</v>
      </c>
      <c r="U2185">
        <f t="shared" si="175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t="s">
        <v>8339</v>
      </c>
      <c r="R2186" t="s">
        <v>8357</v>
      </c>
      <c r="S2186" s="13">
        <f t="shared" si="173"/>
        <v>42380.690289351856</v>
      </c>
      <c r="T2186" s="13">
        <f t="shared" si="174"/>
        <v>42394.666666666672</v>
      </c>
      <c r="U2186">
        <f t="shared" si="175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t="s">
        <v>8339</v>
      </c>
      <c r="R2187" t="s">
        <v>8357</v>
      </c>
      <c r="S2187" s="13">
        <f t="shared" si="173"/>
        <v>41319.349988425929</v>
      </c>
      <c r="T2187" s="13">
        <f t="shared" si="174"/>
        <v>41359.349988425929</v>
      </c>
      <c r="U2187">
        <f t="shared" si="175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t="s">
        <v>8339</v>
      </c>
      <c r="R2188" t="s">
        <v>8357</v>
      </c>
      <c r="S2188" s="13">
        <f t="shared" si="173"/>
        <v>42583.615081018521</v>
      </c>
      <c r="T2188" s="13">
        <f t="shared" si="174"/>
        <v>42620.083333333328</v>
      </c>
      <c r="U2188">
        <f t="shared" si="175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t="s">
        <v>8339</v>
      </c>
      <c r="R2189" t="s">
        <v>8357</v>
      </c>
      <c r="S2189" s="13">
        <f t="shared" si="173"/>
        <v>42068.209097222221</v>
      </c>
      <c r="T2189" s="13">
        <f t="shared" si="174"/>
        <v>42097.165972222225</v>
      </c>
      <c r="U2189">
        <f t="shared" si="175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t="s">
        <v>8339</v>
      </c>
      <c r="R2190" t="s">
        <v>8357</v>
      </c>
      <c r="S2190" s="13">
        <f t="shared" si="173"/>
        <v>42633.586122685185</v>
      </c>
      <c r="T2190" s="13">
        <f t="shared" si="174"/>
        <v>42668.708333333328</v>
      </c>
      <c r="U2190">
        <f t="shared" si="175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t="s">
        <v>8339</v>
      </c>
      <c r="R2191" t="s">
        <v>8357</v>
      </c>
      <c r="S2191" s="13">
        <f t="shared" si="173"/>
        <v>42467.788194444445</v>
      </c>
      <c r="T2191" s="13">
        <f t="shared" si="174"/>
        <v>42481.916666666672</v>
      </c>
      <c r="U2191">
        <f t="shared" si="175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t="s">
        <v>8339</v>
      </c>
      <c r="R2192" t="s">
        <v>8357</v>
      </c>
      <c r="S2192" s="13">
        <f t="shared" si="173"/>
        <v>42417.625046296293</v>
      </c>
      <c r="T2192" s="13">
        <f t="shared" si="174"/>
        <v>42452.290972222225</v>
      </c>
      <c r="U2192">
        <f t="shared" si="175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t="s">
        <v>8339</v>
      </c>
      <c r="R2193" t="s">
        <v>8357</v>
      </c>
      <c r="S2193" s="13">
        <f t="shared" si="173"/>
        <v>42768.833645833336</v>
      </c>
      <c r="T2193" s="13">
        <f t="shared" si="174"/>
        <v>42780.833645833336</v>
      </c>
      <c r="U2193">
        <f t="shared" si="175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t="s">
        <v>8339</v>
      </c>
      <c r="R2194" t="s">
        <v>8357</v>
      </c>
      <c r="S2194" s="13">
        <f t="shared" si="173"/>
        <v>42691.8512037037</v>
      </c>
      <c r="T2194" s="13">
        <f t="shared" si="174"/>
        <v>42719.958333333328</v>
      </c>
      <c r="U2194">
        <f t="shared" si="175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t="s">
        <v>8339</v>
      </c>
      <c r="R2195" t="s">
        <v>8357</v>
      </c>
      <c r="S2195" s="13">
        <f t="shared" si="173"/>
        <v>42664.405925925923</v>
      </c>
      <c r="T2195" s="13">
        <f t="shared" si="174"/>
        <v>42695.207638888889</v>
      </c>
      <c r="U2195">
        <f t="shared" si="175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t="s">
        <v>8339</v>
      </c>
      <c r="R2196" t="s">
        <v>8357</v>
      </c>
      <c r="S2196" s="13">
        <f t="shared" si="173"/>
        <v>42425.757986111115</v>
      </c>
      <c r="T2196" s="13">
        <f t="shared" si="174"/>
        <v>42455.716319444444</v>
      </c>
      <c r="U2196">
        <f t="shared" si="175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t="s">
        <v>8339</v>
      </c>
      <c r="R2197" t="s">
        <v>8357</v>
      </c>
      <c r="S2197" s="13">
        <f t="shared" si="173"/>
        <v>42197.771990740745</v>
      </c>
      <c r="T2197" s="13">
        <f t="shared" si="174"/>
        <v>42227.771990740745</v>
      </c>
      <c r="U2197">
        <f t="shared" si="175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t="s">
        <v>8339</v>
      </c>
      <c r="R2198" t="s">
        <v>8357</v>
      </c>
      <c r="S2198" s="13">
        <f t="shared" si="173"/>
        <v>42675.487291666665</v>
      </c>
      <c r="T2198" s="13">
        <f t="shared" si="174"/>
        <v>42706.291666666672</v>
      </c>
      <c r="U2198">
        <f t="shared" si="175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t="s">
        <v>8339</v>
      </c>
      <c r="R2199" t="s">
        <v>8357</v>
      </c>
      <c r="S2199" s="13">
        <f t="shared" si="173"/>
        <v>42033.584016203706</v>
      </c>
      <c r="T2199" s="13">
        <f t="shared" si="174"/>
        <v>42063.584016203706</v>
      </c>
      <c r="U2199">
        <f t="shared" si="175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t="s">
        <v>8339</v>
      </c>
      <c r="R2200" t="s">
        <v>8357</v>
      </c>
      <c r="S2200" s="13">
        <f t="shared" si="173"/>
        <v>42292.513888888891</v>
      </c>
      <c r="T2200" s="13">
        <f t="shared" si="174"/>
        <v>42322.555555555555</v>
      </c>
      <c r="U2200">
        <f t="shared" si="175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t="s">
        <v>8339</v>
      </c>
      <c r="R2201" t="s">
        <v>8357</v>
      </c>
      <c r="S2201" s="13">
        <f t="shared" si="173"/>
        <v>42262.416643518518</v>
      </c>
      <c r="T2201" s="13">
        <f t="shared" si="174"/>
        <v>42292.416643518518</v>
      </c>
      <c r="U2201">
        <f t="shared" si="175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t="s">
        <v>8339</v>
      </c>
      <c r="R2202" t="s">
        <v>8357</v>
      </c>
      <c r="S2202" s="13">
        <f t="shared" si="173"/>
        <v>42163.625787037032</v>
      </c>
      <c r="T2202" s="13">
        <f t="shared" si="174"/>
        <v>42191.125</v>
      </c>
      <c r="U2202">
        <f t="shared" si="175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t="s">
        <v>8331</v>
      </c>
      <c r="R2203" t="s">
        <v>8336</v>
      </c>
      <c r="S2203" s="13">
        <f t="shared" si="173"/>
        <v>41276.846817129634</v>
      </c>
      <c r="T2203" s="13">
        <f t="shared" si="174"/>
        <v>41290.846817129634</v>
      </c>
      <c r="U2203">
        <f t="shared" si="175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t="s">
        <v>8331</v>
      </c>
      <c r="R2204" t="s">
        <v>8336</v>
      </c>
      <c r="S2204" s="13">
        <f t="shared" si="173"/>
        <v>41184.849166666667</v>
      </c>
      <c r="T2204" s="13">
        <f t="shared" si="174"/>
        <v>41214.849166666667</v>
      </c>
      <c r="U2204">
        <f t="shared" si="175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t="s">
        <v>8331</v>
      </c>
      <c r="R2205" t="s">
        <v>8336</v>
      </c>
      <c r="S2205" s="13">
        <f t="shared" si="173"/>
        <v>42241.85974537037</v>
      </c>
      <c r="T2205" s="13">
        <f t="shared" si="174"/>
        <v>42271.85974537037</v>
      </c>
      <c r="U2205">
        <f t="shared" si="175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t="s">
        <v>8331</v>
      </c>
      <c r="R2206" t="s">
        <v>8336</v>
      </c>
      <c r="S2206" s="13">
        <f t="shared" si="173"/>
        <v>41312.311562499999</v>
      </c>
      <c r="T2206" s="13">
        <f t="shared" si="174"/>
        <v>41342.311562499999</v>
      </c>
      <c r="U2206">
        <f t="shared" si="175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t="s">
        <v>8331</v>
      </c>
      <c r="R2207" t="s">
        <v>8336</v>
      </c>
      <c r="S2207" s="13">
        <f t="shared" si="173"/>
        <v>41031.82163194444</v>
      </c>
      <c r="T2207" s="13">
        <f t="shared" si="174"/>
        <v>41061.82163194444</v>
      </c>
      <c r="U2207">
        <f t="shared" si="175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t="s">
        <v>8331</v>
      </c>
      <c r="R2208" t="s">
        <v>8336</v>
      </c>
      <c r="S2208" s="13">
        <f t="shared" si="173"/>
        <v>40997.257222222222</v>
      </c>
      <c r="T2208" s="13">
        <f t="shared" si="174"/>
        <v>41015.257222222222</v>
      </c>
      <c r="U2208">
        <f t="shared" si="175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t="s">
        <v>8331</v>
      </c>
      <c r="R2209" t="s">
        <v>8336</v>
      </c>
      <c r="S2209" s="13">
        <f t="shared" si="173"/>
        <v>41564.194131944445</v>
      </c>
      <c r="T2209" s="13">
        <f t="shared" si="174"/>
        <v>41594.235798611109</v>
      </c>
      <c r="U2209">
        <f t="shared" si="175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t="s">
        <v>8331</v>
      </c>
      <c r="R2210" t="s">
        <v>8336</v>
      </c>
      <c r="S2210" s="13">
        <f t="shared" si="173"/>
        <v>40946.882245370369</v>
      </c>
      <c r="T2210" s="13">
        <f t="shared" si="174"/>
        <v>41006.166666666664</v>
      </c>
      <c r="U2210">
        <f t="shared" si="175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t="s">
        <v>8331</v>
      </c>
      <c r="R2211" t="s">
        <v>8336</v>
      </c>
      <c r="S2211" s="13">
        <f t="shared" si="173"/>
        <v>41732.479675925926</v>
      </c>
      <c r="T2211" s="13">
        <f t="shared" si="174"/>
        <v>41743.958333333336</v>
      </c>
      <c r="U2211">
        <f t="shared" si="175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t="s">
        <v>8331</v>
      </c>
      <c r="R2212" t="s">
        <v>8336</v>
      </c>
      <c r="S2212" s="13">
        <f t="shared" si="173"/>
        <v>40956.066087962965</v>
      </c>
      <c r="T2212" s="13">
        <f t="shared" si="174"/>
        <v>41013.73333333333</v>
      </c>
      <c r="U2212">
        <f t="shared" si="175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t="s">
        <v>8331</v>
      </c>
      <c r="R2213" t="s">
        <v>8336</v>
      </c>
      <c r="S2213" s="13">
        <f t="shared" si="173"/>
        <v>41716.785011574073</v>
      </c>
      <c r="T2213" s="13">
        <f t="shared" si="174"/>
        <v>41739.290972222225</v>
      </c>
      <c r="U2213">
        <f t="shared" si="175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t="s">
        <v>8331</v>
      </c>
      <c r="R2214" t="s">
        <v>8336</v>
      </c>
      <c r="S2214" s="13">
        <f t="shared" si="173"/>
        <v>41548.747418981482</v>
      </c>
      <c r="T2214" s="13">
        <f t="shared" si="174"/>
        <v>41582.041666666664</v>
      </c>
      <c r="U2214">
        <f t="shared" si="175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t="s">
        <v>8331</v>
      </c>
      <c r="R2215" t="s">
        <v>8336</v>
      </c>
      <c r="S2215" s="13">
        <f t="shared" si="173"/>
        <v>42109.826145833329</v>
      </c>
      <c r="T2215" s="13">
        <f t="shared" si="174"/>
        <v>42139.826145833329</v>
      </c>
      <c r="U2215">
        <f t="shared" si="175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t="s">
        <v>8331</v>
      </c>
      <c r="R2216" t="s">
        <v>8336</v>
      </c>
      <c r="S2216" s="13">
        <f t="shared" si="173"/>
        <v>41646.792222222226</v>
      </c>
      <c r="T2216" s="13">
        <f t="shared" si="174"/>
        <v>41676.792222222226</v>
      </c>
      <c r="U2216">
        <f t="shared" si="175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t="s">
        <v>8331</v>
      </c>
      <c r="R2217" t="s">
        <v>8336</v>
      </c>
      <c r="S2217" s="13">
        <f t="shared" si="173"/>
        <v>40958.717268518521</v>
      </c>
      <c r="T2217" s="13">
        <f t="shared" si="174"/>
        <v>40981.290972222225</v>
      </c>
      <c r="U2217">
        <f t="shared" si="175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t="s">
        <v>8331</v>
      </c>
      <c r="R2218" t="s">
        <v>8336</v>
      </c>
      <c r="S2218" s="13">
        <f t="shared" si="173"/>
        <v>42194.751678240747</v>
      </c>
      <c r="T2218" s="13">
        <f t="shared" si="174"/>
        <v>42208.751678240747</v>
      </c>
      <c r="U2218">
        <f t="shared" si="175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t="s">
        <v>8331</v>
      </c>
      <c r="R2219" t="s">
        <v>8336</v>
      </c>
      <c r="S2219" s="13">
        <f t="shared" si="173"/>
        <v>42299.776770833334</v>
      </c>
      <c r="T2219" s="13">
        <f t="shared" si="174"/>
        <v>42310.333333333328</v>
      </c>
      <c r="U2219">
        <f t="shared" si="175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t="s">
        <v>8331</v>
      </c>
      <c r="R2220" t="s">
        <v>8336</v>
      </c>
      <c r="S2220" s="13">
        <f t="shared" si="173"/>
        <v>41127.812303240738</v>
      </c>
      <c r="T2220" s="13">
        <f t="shared" si="174"/>
        <v>41150</v>
      </c>
      <c r="U2220">
        <f t="shared" si="175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t="s">
        <v>8331</v>
      </c>
      <c r="R2221" t="s">
        <v>8336</v>
      </c>
      <c r="S2221" s="13">
        <f t="shared" si="173"/>
        <v>42205.718888888892</v>
      </c>
      <c r="T2221" s="13">
        <f t="shared" si="174"/>
        <v>42235.718888888892</v>
      </c>
      <c r="U2221">
        <f t="shared" si="175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t="s">
        <v>8331</v>
      </c>
      <c r="R2222" t="s">
        <v>8336</v>
      </c>
      <c r="S2222" s="13">
        <f t="shared" si="173"/>
        <v>41452.060601851852</v>
      </c>
      <c r="T2222" s="13">
        <f t="shared" si="174"/>
        <v>41482.060601851852</v>
      </c>
      <c r="U2222">
        <f t="shared" si="175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t="s">
        <v>8339</v>
      </c>
      <c r="R2223" t="s">
        <v>8357</v>
      </c>
      <c r="S2223" s="13">
        <f t="shared" si="173"/>
        <v>42452.666770833333</v>
      </c>
      <c r="T2223" s="13">
        <f t="shared" si="174"/>
        <v>42483</v>
      </c>
      <c r="U2223">
        <f t="shared" si="175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t="s">
        <v>8339</v>
      </c>
      <c r="R2224" t="s">
        <v>8357</v>
      </c>
      <c r="S2224" s="13">
        <f t="shared" si="173"/>
        <v>40906.787581018521</v>
      </c>
      <c r="T2224" s="13">
        <f t="shared" si="174"/>
        <v>40936.787581018521</v>
      </c>
      <c r="U2224">
        <f t="shared" si="175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t="s">
        <v>8339</v>
      </c>
      <c r="R2225" t="s">
        <v>8357</v>
      </c>
      <c r="S2225" s="13">
        <f t="shared" si="173"/>
        <v>42152.640833333338</v>
      </c>
      <c r="T2225" s="13">
        <f t="shared" si="174"/>
        <v>42182.640833333338</v>
      </c>
      <c r="U2225">
        <f t="shared" si="175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t="s">
        <v>8339</v>
      </c>
      <c r="R2226" t="s">
        <v>8357</v>
      </c>
      <c r="S2226" s="13">
        <f t="shared" si="173"/>
        <v>42644.667534722219</v>
      </c>
      <c r="T2226" s="13">
        <f t="shared" si="174"/>
        <v>42672.791666666672</v>
      </c>
      <c r="U2226">
        <f t="shared" si="175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t="s">
        <v>8339</v>
      </c>
      <c r="R2227" t="s">
        <v>8357</v>
      </c>
      <c r="S2227" s="13">
        <f t="shared" si="173"/>
        <v>41873.79184027778</v>
      </c>
      <c r="T2227" s="13">
        <f t="shared" si="174"/>
        <v>41903.79184027778</v>
      </c>
      <c r="U2227">
        <f t="shared" si="175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t="s">
        <v>8339</v>
      </c>
      <c r="R2228" t="s">
        <v>8357</v>
      </c>
      <c r="S2228" s="13">
        <f t="shared" si="173"/>
        <v>42381.79886574074</v>
      </c>
      <c r="T2228" s="13">
        <f t="shared" si="174"/>
        <v>42412.207638888889</v>
      </c>
      <c r="U2228">
        <f t="shared" si="175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t="s">
        <v>8339</v>
      </c>
      <c r="R2229" t="s">
        <v>8357</v>
      </c>
      <c r="S2229" s="13">
        <f t="shared" si="173"/>
        <v>41561.807349537034</v>
      </c>
      <c r="T2229" s="13">
        <f t="shared" si="174"/>
        <v>41591.849016203705</v>
      </c>
      <c r="U2229">
        <f t="shared" si="175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t="s">
        <v>8339</v>
      </c>
      <c r="R2230" t="s">
        <v>8357</v>
      </c>
      <c r="S2230" s="13">
        <f t="shared" si="173"/>
        <v>42202.278194444443</v>
      </c>
      <c r="T2230" s="13">
        <f t="shared" si="174"/>
        <v>42232.278194444443</v>
      </c>
      <c r="U2230">
        <f t="shared" si="175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t="s">
        <v>8339</v>
      </c>
      <c r="R2231" t="s">
        <v>8357</v>
      </c>
      <c r="S2231" s="13">
        <f t="shared" si="173"/>
        <v>41484.664247685185</v>
      </c>
      <c r="T2231" s="13">
        <f t="shared" si="174"/>
        <v>41520.166666666664</v>
      </c>
      <c r="U2231">
        <f t="shared" si="175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t="s">
        <v>8339</v>
      </c>
      <c r="R2232" t="s">
        <v>8357</v>
      </c>
      <c r="S2232" s="13">
        <f t="shared" si="173"/>
        <v>41724.881099537037</v>
      </c>
      <c r="T2232" s="13">
        <f t="shared" si="174"/>
        <v>41754.881099537037</v>
      </c>
      <c r="U2232">
        <f t="shared" si="175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t="s">
        <v>8339</v>
      </c>
      <c r="R2233" t="s">
        <v>8357</v>
      </c>
      <c r="S2233" s="13">
        <f t="shared" si="173"/>
        <v>41423.910891203705</v>
      </c>
      <c r="T2233" s="13">
        <f t="shared" si="174"/>
        <v>41450.208333333336</v>
      </c>
      <c r="U2233">
        <f t="shared" si="175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t="s">
        <v>8339</v>
      </c>
      <c r="R2234" t="s">
        <v>8357</v>
      </c>
      <c r="S2234" s="13">
        <f t="shared" si="173"/>
        <v>41806.794074074074</v>
      </c>
      <c r="T2234" s="13">
        <f t="shared" si="174"/>
        <v>41839.125</v>
      </c>
      <c r="U2234">
        <f t="shared" si="175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t="s">
        <v>8339</v>
      </c>
      <c r="R2235" t="s">
        <v>8357</v>
      </c>
      <c r="S2235" s="13">
        <f t="shared" si="173"/>
        <v>42331.378923611104</v>
      </c>
      <c r="T2235" s="13">
        <f t="shared" si="174"/>
        <v>42352</v>
      </c>
      <c r="U2235">
        <f t="shared" si="175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t="s">
        <v>8339</v>
      </c>
      <c r="R2236" t="s">
        <v>8357</v>
      </c>
      <c r="S2236" s="13">
        <f t="shared" si="173"/>
        <v>42710.824618055558</v>
      </c>
      <c r="T2236" s="13">
        <f t="shared" si="174"/>
        <v>42740.824618055558</v>
      </c>
      <c r="U2236">
        <f t="shared" si="175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t="s">
        <v>8339</v>
      </c>
      <c r="R2237" t="s">
        <v>8357</v>
      </c>
      <c r="S2237" s="13">
        <f t="shared" si="173"/>
        <v>42062.022118055553</v>
      </c>
      <c r="T2237" s="13">
        <f t="shared" si="174"/>
        <v>42091.980451388896</v>
      </c>
      <c r="U2237">
        <f t="shared" si="175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t="s">
        <v>8339</v>
      </c>
      <c r="R2238" t="s">
        <v>8357</v>
      </c>
      <c r="S2238" s="13">
        <f t="shared" si="173"/>
        <v>42371.617164351846</v>
      </c>
      <c r="T2238" s="13">
        <f t="shared" si="174"/>
        <v>42401.617164351846</v>
      </c>
      <c r="U2238">
        <f t="shared" si="175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t="s">
        <v>8339</v>
      </c>
      <c r="R2239" t="s">
        <v>8357</v>
      </c>
      <c r="S2239" s="13">
        <f t="shared" si="173"/>
        <v>41915.003275462965</v>
      </c>
      <c r="T2239" s="13">
        <f t="shared" si="174"/>
        <v>41955.332638888889</v>
      </c>
      <c r="U2239">
        <f t="shared" si="175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t="s">
        <v>8339</v>
      </c>
      <c r="R2240" t="s">
        <v>8357</v>
      </c>
      <c r="S2240" s="13">
        <f t="shared" si="173"/>
        <v>42774.621712962966</v>
      </c>
      <c r="T2240" s="13">
        <f t="shared" si="174"/>
        <v>42804.621712962966</v>
      </c>
      <c r="U2240">
        <f t="shared" si="175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t="s">
        <v>8339</v>
      </c>
      <c r="R2241" t="s">
        <v>8357</v>
      </c>
      <c r="S2241" s="13">
        <f t="shared" si="173"/>
        <v>41572.958495370374</v>
      </c>
      <c r="T2241" s="13">
        <f t="shared" si="174"/>
        <v>41609.168055555558</v>
      </c>
      <c r="U2241">
        <f t="shared" si="175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t="s">
        <v>8339</v>
      </c>
      <c r="R2242" t="s">
        <v>8357</v>
      </c>
      <c r="S2242" s="13">
        <f t="shared" si="173"/>
        <v>42452.825740740736</v>
      </c>
      <c r="T2242" s="13">
        <f t="shared" si="174"/>
        <v>42482.825740740736</v>
      </c>
      <c r="U2242">
        <f t="shared" si="175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ROUND(E2243/L2243,2)</f>
        <v>49.47</v>
      </c>
      <c r="Q2243" t="s">
        <v>8339</v>
      </c>
      <c r="R2243" t="s">
        <v>8357</v>
      </c>
      <c r="S2243" s="13">
        <f t="shared" ref="S2243:S2306" si="178">(((J2243/60)/60)/24)+DATE(1970,1,1)</f>
        <v>42766.827546296292</v>
      </c>
      <c r="T2243" s="13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t="s">
        <v>8339</v>
      </c>
      <c r="R2244" t="s">
        <v>8357</v>
      </c>
      <c r="S2244" s="13">
        <f t="shared" si="178"/>
        <v>41569.575613425928</v>
      </c>
      <c r="T2244" s="13">
        <f t="shared" si="179"/>
        <v>41605.126388888886</v>
      </c>
      <c r="U2244">
        <f t="shared" si="180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t="s">
        <v>8339</v>
      </c>
      <c r="R2245" t="s">
        <v>8357</v>
      </c>
      <c r="S2245" s="13">
        <f t="shared" si="178"/>
        <v>42800.751041666663</v>
      </c>
      <c r="T2245" s="13">
        <f t="shared" si="179"/>
        <v>42807.125</v>
      </c>
      <c r="U2245">
        <f t="shared" si="180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t="s">
        <v>8339</v>
      </c>
      <c r="R2246" t="s">
        <v>8357</v>
      </c>
      <c r="S2246" s="13">
        <f t="shared" si="178"/>
        <v>42647.818819444445</v>
      </c>
      <c r="T2246" s="13">
        <f t="shared" si="179"/>
        <v>42659.854166666672</v>
      </c>
      <c r="U2246">
        <f t="shared" si="180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t="s">
        <v>8339</v>
      </c>
      <c r="R2247" t="s">
        <v>8357</v>
      </c>
      <c r="S2247" s="13">
        <f t="shared" si="178"/>
        <v>41660.708530092597</v>
      </c>
      <c r="T2247" s="13">
        <f t="shared" si="179"/>
        <v>41691.75</v>
      </c>
      <c r="U2247">
        <f t="shared" si="180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t="s">
        <v>8339</v>
      </c>
      <c r="R2248" t="s">
        <v>8357</v>
      </c>
      <c r="S2248" s="13">
        <f t="shared" si="178"/>
        <v>42221.79178240741</v>
      </c>
      <c r="T2248" s="13">
        <f t="shared" si="179"/>
        <v>42251.79178240741</v>
      </c>
      <c r="U2248">
        <f t="shared" si="180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t="s">
        <v>8339</v>
      </c>
      <c r="R2249" t="s">
        <v>8357</v>
      </c>
      <c r="S2249" s="13">
        <f t="shared" si="178"/>
        <v>42200.666261574079</v>
      </c>
      <c r="T2249" s="13">
        <f t="shared" si="179"/>
        <v>42214.666261574079</v>
      </c>
      <c r="U2249">
        <f t="shared" si="180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t="s">
        <v>8339</v>
      </c>
      <c r="R2250" t="s">
        <v>8357</v>
      </c>
      <c r="S2250" s="13">
        <f t="shared" si="178"/>
        <v>42688.875902777778</v>
      </c>
      <c r="T2250" s="13">
        <f t="shared" si="179"/>
        <v>42718.875902777778</v>
      </c>
      <c r="U2250">
        <f t="shared" si="180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t="s">
        <v>8339</v>
      </c>
      <c r="R2251" t="s">
        <v>8357</v>
      </c>
      <c r="S2251" s="13">
        <f t="shared" si="178"/>
        <v>41336.703298611108</v>
      </c>
      <c r="T2251" s="13">
        <f t="shared" si="179"/>
        <v>41366.661631944444</v>
      </c>
      <c r="U2251">
        <f t="shared" si="180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t="s">
        <v>8339</v>
      </c>
      <c r="R2252" t="s">
        <v>8357</v>
      </c>
      <c r="S2252" s="13">
        <f t="shared" si="178"/>
        <v>42677.005474537036</v>
      </c>
      <c r="T2252" s="13">
        <f t="shared" si="179"/>
        <v>42707.0471412037</v>
      </c>
      <c r="U2252">
        <f t="shared" si="180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t="s">
        <v>8339</v>
      </c>
      <c r="R2253" t="s">
        <v>8357</v>
      </c>
      <c r="S2253" s="13">
        <f t="shared" si="178"/>
        <v>41846.34579861111</v>
      </c>
      <c r="T2253" s="13">
        <f t="shared" si="179"/>
        <v>41867.34579861111</v>
      </c>
      <c r="U2253">
        <f t="shared" si="180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t="s">
        <v>8339</v>
      </c>
      <c r="R2254" t="s">
        <v>8357</v>
      </c>
      <c r="S2254" s="13">
        <f t="shared" si="178"/>
        <v>42573.327986111108</v>
      </c>
      <c r="T2254" s="13">
        <f t="shared" si="179"/>
        <v>42588.327986111108</v>
      </c>
      <c r="U2254">
        <f t="shared" si="180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t="s">
        <v>8339</v>
      </c>
      <c r="R2255" t="s">
        <v>8357</v>
      </c>
      <c r="S2255" s="13">
        <f t="shared" si="178"/>
        <v>42296.631331018521</v>
      </c>
      <c r="T2255" s="13">
        <f t="shared" si="179"/>
        <v>42326.672997685186</v>
      </c>
      <c r="U2255">
        <f t="shared" si="180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t="s">
        <v>8339</v>
      </c>
      <c r="R2256" t="s">
        <v>8357</v>
      </c>
      <c r="S2256" s="13">
        <f t="shared" si="178"/>
        <v>42752.647777777776</v>
      </c>
      <c r="T2256" s="13">
        <f t="shared" si="179"/>
        <v>42759.647777777776</v>
      </c>
      <c r="U2256">
        <f t="shared" si="180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t="s">
        <v>8339</v>
      </c>
      <c r="R2257" t="s">
        <v>8357</v>
      </c>
      <c r="S2257" s="13">
        <f t="shared" si="178"/>
        <v>42467.951979166668</v>
      </c>
      <c r="T2257" s="13">
        <f t="shared" si="179"/>
        <v>42497.951979166668</v>
      </c>
      <c r="U2257">
        <f t="shared" si="180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t="s">
        <v>8339</v>
      </c>
      <c r="R2258" t="s">
        <v>8357</v>
      </c>
      <c r="S2258" s="13">
        <f t="shared" si="178"/>
        <v>42682.451921296291</v>
      </c>
      <c r="T2258" s="13">
        <f t="shared" si="179"/>
        <v>42696.451921296291</v>
      </c>
      <c r="U2258">
        <f t="shared" si="180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t="s">
        <v>8339</v>
      </c>
      <c r="R2259" t="s">
        <v>8357</v>
      </c>
      <c r="S2259" s="13">
        <f t="shared" si="178"/>
        <v>42505.936678240745</v>
      </c>
      <c r="T2259" s="13">
        <f t="shared" si="179"/>
        <v>42540.958333333328</v>
      </c>
      <c r="U2259">
        <f t="shared" si="180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t="s">
        <v>8339</v>
      </c>
      <c r="R2260" t="s">
        <v>8357</v>
      </c>
      <c r="S2260" s="13">
        <f t="shared" si="178"/>
        <v>42136.75100694444</v>
      </c>
      <c r="T2260" s="13">
        <f t="shared" si="179"/>
        <v>42166.75100694444</v>
      </c>
      <c r="U2260">
        <f t="shared" si="180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t="s">
        <v>8339</v>
      </c>
      <c r="R2261" t="s">
        <v>8357</v>
      </c>
      <c r="S2261" s="13">
        <f t="shared" si="178"/>
        <v>42702.804814814815</v>
      </c>
      <c r="T2261" s="13">
        <f t="shared" si="179"/>
        <v>42712.804814814815</v>
      </c>
      <c r="U2261">
        <f t="shared" si="180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t="s">
        <v>8339</v>
      </c>
      <c r="R2262" t="s">
        <v>8357</v>
      </c>
      <c r="S2262" s="13">
        <f t="shared" si="178"/>
        <v>41695.016782407409</v>
      </c>
      <c r="T2262" s="13">
        <f t="shared" si="179"/>
        <v>41724.975115740745</v>
      </c>
      <c r="U2262">
        <f t="shared" si="180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t="s">
        <v>8339</v>
      </c>
      <c r="R2263" t="s">
        <v>8357</v>
      </c>
      <c r="S2263" s="13">
        <f t="shared" si="178"/>
        <v>42759.724768518514</v>
      </c>
      <c r="T2263" s="13">
        <f t="shared" si="179"/>
        <v>42780.724768518514</v>
      </c>
      <c r="U2263">
        <f t="shared" si="180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t="s">
        <v>8339</v>
      </c>
      <c r="R2264" t="s">
        <v>8357</v>
      </c>
      <c r="S2264" s="13">
        <f t="shared" si="178"/>
        <v>41926.585162037038</v>
      </c>
      <c r="T2264" s="13">
        <f t="shared" si="179"/>
        <v>41961</v>
      </c>
      <c r="U2264">
        <f t="shared" si="180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t="s">
        <v>8339</v>
      </c>
      <c r="R2265" t="s">
        <v>8357</v>
      </c>
      <c r="S2265" s="13">
        <f t="shared" si="178"/>
        <v>42014.832326388889</v>
      </c>
      <c r="T2265" s="13">
        <f t="shared" si="179"/>
        <v>42035.832326388889</v>
      </c>
      <c r="U2265">
        <f t="shared" si="180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t="s">
        <v>8339</v>
      </c>
      <c r="R2266" t="s">
        <v>8357</v>
      </c>
      <c r="S2266" s="13">
        <f t="shared" si="178"/>
        <v>42496.582337962958</v>
      </c>
      <c r="T2266" s="13">
        <f t="shared" si="179"/>
        <v>42513.125</v>
      </c>
      <c r="U2266">
        <f t="shared" si="180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t="s">
        <v>8339</v>
      </c>
      <c r="R2267" t="s">
        <v>8357</v>
      </c>
      <c r="S2267" s="13">
        <f t="shared" si="178"/>
        <v>42689.853090277778</v>
      </c>
      <c r="T2267" s="13">
        <f t="shared" si="179"/>
        <v>42696.853090277778</v>
      </c>
      <c r="U2267">
        <f t="shared" si="180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t="s">
        <v>8339</v>
      </c>
      <c r="R2268" t="s">
        <v>8357</v>
      </c>
      <c r="S2268" s="13">
        <f t="shared" si="178"/>
        <v>42469.874907407408</v>
      </c>
      <c r="T2268" s="13">
        <f t="shared" si="179"/>
        <v>42487.083333333328</v>
      </c>
      <c r="U2268">
        <f t="shared" si="180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t="s">
        <v>8339</v>
      </c>
      <c r="R2269" t="s">
        <v>8357</v>
      </c>
      <c r="S2269" s="13">
        <f t="shared" si="178"/>
        <v>41968.829826388886</v>
      </c>
      <c r="T2269" s="13">
        <f t="shared" si="179"/>
        <v>41994.041666666672</v>
      </c>
      <c r="U2269">
        <f t="shared" si="180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t="s">
        <v>8339</v>
      </c>
      <c r="R2270" t="s">
        <v>8357</v>
      </c>
      <c r="S2270" s="13">
        <f t="shared" si="178"/>
        <v>42776.082349537035</v>
      </c>
      <c r="T2270" s="13">
        <f t="shared" si="179"/>
        <v>42806.082349537035</v>
      </c>
      <c r="U2270">
        <f t="shared" si="180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t="s">
        <v>8339</v>
      </c>
      <c r="R2271" t="s">
        <v>8357</v>
      </c>
      <c r="S2271" s="13">
        <f t="shared" si="178"/>
        <v>42776.704432870371</v>
      </c>
      <c r="T2271" s="13">
        <f t="shared" si="179"/>
        <v>42801.208333333328</v>
      </c>
      <c r="U2271">
        <f t="shared" si="180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t="s">
        <v>8339</v>
      </c>
      <c r="R2272" t="s">
        <v>8357</v>
      </c>
      <c r="S2272" s="13">
        <f t="shared" si="178"/>
        <v>42725.869363425925</v>
      </c>
      <c r="T2272" s="13">
        <f t="shared" si="179"/>
        <v>42745.915972222225</v>
      </c>
      <c r="U2272">
        <f t="shared" si="180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t="s">
        <v>8339</v>
      </c>
      <c r="R2273" t="s">
        <v>8357</v>
      </c>
      <c r="S2273" s="13">
        <f t="shared" si="178"/>
        <v>42684.000046296293</v>
      </c>
      <c r="T2273" s="13">
        <f t="shared" si="179"/>
        <v>42714.000046296293</v>
      </c>
      <c r="U2273">
        <f t="shared" si="180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t="s">
        <v>8339</v>
      </c>
      <c r="R2274" t="s">
        <v>8357</v>
      </c>
      <c r="S2274" s="13">
        <f t="shared" si="178"/>
        <v>42315.699490740735</v>
      </c>
      <c r="T2274" s="13">
        <f t="shared" si="179"/>
        <v>42345.699490740735</v>
      </c>
      <c r="U2274">
        <f t="shared" si="180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t="s">
        <v>8339</v>
      </c>
      <c r="R2275" t="s">
        <v>8357</v>
      </c>
      <c r="S2275" s="13">
        <f t="shared" si="178"/>
        <v>42781.549097222218</v>
      </c>
      <c r="T2275" s="13">
        <f t="shared" si="179"/>
        <v>42806.507430555561</v>
      </c>
      <c r="U2275">
        <f t="shared" si="180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t="s">
        <v>8339</v>
      </c>
      <c r="R2276" t="s">
        <v>8357</v>
      </c>
      <c r="S2276" s="13">
        <f t="shared" si="178"/>
        <v>41663.500659722224</v>
      </c>
      <c r="T2276" s="13">
        <f t="shared" si="179"/>
        <v>41693.500659722224</v>
      </c>
      <c r="U2276">
        <f t="shared" si="180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t="s">
        <v>8339</v>
      </c>
      <c r="R2277" t="s">
        <v>8357</v>
      </c>
      <c r="S2277" s="13">
        <f t="shared" si="178"/>
        <v>41965.616655092599</v>
      </c>
      <c r="T2277" s="13">
        <f t="shared" si="179"/>
        <v>41995.616655092599</v>
      </c>
      <c r="U2277">
        <f t="shared" si="180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t="s">
        <v>8339</v>
      </c>
      <c r="R2278" t="s">
        <v>8357</v>
      </c>
      <c r="S2278" s="13">
        <f t="shared" si="178"/>
        <v>41614.651493055557</v>
      </c>
      <c r="T2278" s="13">
        <f t="shared" si="179"/>
        <v>41644.651493055557</v>
      </c>
      <c r="U2278">
        <f t="shared" si="180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t="s">
        <v>8339</v>
      </c>
      <c r="R2279" t="s">
        <v>8357</v>
      </c>
      <c r="S2279" s="13">
        <f t="shared" si="178"/>
        <v>40936.678506944445</v>
      </c>
      <c r="T2279" s="13">
        <f t="shared" si="179"/>
        <v>40966.678506944445</v>
      </c>
      <c r="U2279">
        <f t="shared" si="180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t="s">
        <v>8339</v>
      </c>
      <c r="R2280" t="s">
        <v>8357</v>
      </c>
      <c r="S2280" s="13">
        <f t="shared" si="178"/>
        <v>42338.709108796291</v>
      </c>
      <c r="T2280" s="13">
        <f t="shared" si="179"/>
        <v>42372.957638888889</v>
      </c>
      <c r="U2280">
        <f t="shared" si="180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t="s">
        <v>8339</v>
      </c>
      <c r="R2281" t="s">
        <v>8357</v>
      </c>
      <c r="S2281" s="13">
        <f t="shared" si="178"/>
        <v>42020.806701388887</v>
      </c>
      <c r="T2281" s="13">
        <f t="shared" si="179"/>
        <v>42039.166666666672</v>
      </c>
      <c r="U2281">
        <f t="shared" si="180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t="s">
        <v>8339</v>
      </c>
      <c r="R2282" t="s">
        <v>8357</v>
      </c>
      <c r="S2282" s="13">
        <f t="shared" si="178"/>
        <v>42234.624895833331</v>
      </c>
      <c r="T2282" s="13">
        <f t="shared" si="179"/>
        <v>42264.624895833331</v>
      </c>
      <c r="U2282">
        <f t="shared" si="180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t="s">
        <v>8331</v>
      </c>
      <c r="R2283" t="s">
        <v>8332</v>
      </c>
      <c r="S2283" s="13">
        <f t="shared" si="178"/>
        <v>40687.285844907405</v>
      </c>
      <c r="T2283" s="13">
        <f t="shared" si="179"/>
        <v>40749.284722222219</v>
      </c>
      <c r="U2283">
        <f t="shared" si="180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t="s">
        <v>8331</v>
      </c>
      <c r="R2284" t="s">
        <v>8332</v>
      </c>
      <c r="S2284" s="13">
        <f t="shared" si="178"/>
        <v>42323.17460648148</v>
      </c>
      <c r="T2284" s="13">
        <f t="shared" si="179"/>
        <v>42383.17460648148</v>
      </c>
      <c r="U2284">
        <f t="shared" si="180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t="s">
        <v>8331</v>
      </c>
      <c r="R2285" t="s">
        <v>8332</v>
      </c>
      <c r="S2285" s="13">
        <f t="shared" si="178"/>
        <v>40978.125046296293</v>
      </c>
      <c r="T2285" s="13">
        <f t="shared" si="179"/>
        <v>41038.083379629628</v>
      </c>
      <c r="U2285">
        <f t="shared" si="180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t="s">
        <v>8331</v>
      </c>
      <c r="R2286" t="s">
        <v>8332</v>
      </c>
      <c r="S2286" s="13">
        <f t="shared" si="178"/>
        <v>40585.796817129631</v>
      </c>
      <c r="T2286" s="13">
        <f t="shared" si="179"/>
        <v>40614.166666666664</v>
      </c>
      <c r="U2286">
        <f t="shared" si="180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t="s">
        <v>8331</v>
      </c>
      <c r="R2287" t="s">
        <v>8332</v>
      </c>
      <c r="S2287" s="13">
        <f t="shared" si="178"/>
        <v>41059.185682870368</v>
      </c>
      <c r="T2287" s="13">
        <f t="shared" si="179"/>
        <v>41089.185682870368</v>
      </c>
      <c r="U2287">
        <f t="shared" si="180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t="s">
        <v>8331</v>
      </c>
      <c r="R2288" t="s">
        <v>8332</v>
      </c>
      <c r="S2288" s="13">
        <f t="shared" si="178"/>
        <v>41494.963587962964</v>
      </c>
      <c r="T2288" s="13">
        <f t="shared" si="179"/>
        <v>41523.165972222225</v>
      </c>
      <c r="U2288">
        <f t="shared" si="180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t="s">
        <v>8331</v>
      </c>
      <c r="R2289" t="s">
        <v>8332</v>
      </c>
      <c r="S2289" s="13">
        <f t="shared" si="178"/>
        <v>41792.667361111111</v>
      </c>
      <c r="T2289" s="13">
        <f t="shared" si="179"/>
        <v>41813.667361111111</v>
      </c>
      <c r="U2289">
        <f t="shared" si="180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t="s">
        <v>8331</v>
      </c>
      <c r="R2290" t="s">
        <v>8332</v>
      </c>
      <c r="S2290" s="13">
        <f t="shared" si="178"/>
        <v>41067.827418981484</v>
      </c>
      <c r="T2290" s="13">
        <f t="shared" si="179"/>
        <v>41086.75</v>
      </c>
      <c r="U2290">
        <f t="shared" si="180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t="s">
        <v>8331</v>
      </c>
      <c r="R2291" t="s">
        <v>8332</v>
      </c>
      <c r="S2291" s="13">
        <f t="shared" si="178"/>
        <v>41571.998379629629</v>
      </c>
      <c r="T2291" s="13">
        <f t="shared" si="179"/>
        <v>41614.973611111112</v>
      </c>
      <c r="U2291">
        <f t="shared" si="180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t="s">
        <v>8331</v>
      </c>
      <c r="R2292" t="s">
        <v>8332</v>
      </c>
      <c r="S2292" s="13">
        <f t="shared" si="178"/>
        <v>40070.253819444442</v>
      </c>
      <c r="T2292" s="13">
        <f t="shared" si="179"/>
        <v>40148.708333333336</v>
      </c>
      <c r="U2292">
        <f t="shared" si="180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t="s">
        <v>8331</v>
      </c>
      <c r="R2293" t="s">
        <v>8332</v>
      </c>
      <c r="S2293" s="13">
        <f t="shared" si="178"/>
        <v>40987.977060185185</v>
      </c>
      <c r="T2293" s="13">
        <f t="shared" si="179"/>
        <v>41022.166666666664</v>
      </c>
      <c r="U2293">
        <f t="shared" si="180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t="s">
        <v>8331</v>
      </c>
      <c r="R2294" t="s">
        <v>8332</v>
      </c>
      <c r="S2294" s="13">
        <f t="shared" si="178"/>
        <v>40987.697638888887</v>
      </c>
      <c r="T2294" s="13">
        <f t="shared" si="179"/>
        <v>41017.697638888887</v>
      </c>
      <c r="U2294">
        <f t="shared" si="180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t="s">
        <v>8331</v>
      </c>
      <c r="R2295" t="s">
        <v>8332</v>
      </c>
      <c r="S2295" s="13">
        <f t="shared" si="178"/>
        <v>41151.708321759259</v>
      </c>
      <c r="T2295" s="13">
        <f t="shared" si="179"/>
        <v>41177.165972222225</v>
      </c>
      <c r="U2295">
        <f t="shared" si="180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t="s">
        <v>8331</v>
      </c>
      <c r="R2296" t="s">
        <v>8332</v>
      </c>
      <c r="S2296" s="13">
        <f t="shared" si="178"/>
        <v>41264.72314814815</v>
      </c>
      <c r="T2296" s="13">
        <f t="shared" si="179"/>
        <v>41294.72314814815</v>
      </c>
      <c r="U2296">
        <f t="shared" si="180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t="s">
        <v>8331</v>
      </c>
      <c r="R2297" t="s">
        <v>8332</v>
      </c>
      <c r="S2297" s="13">
        <f t="shared" si="178"/>
        <v>41270.954351851848</v>
      </c>
      <c r="T2297" s="13">
        <f t="shared" si="179"/>
        <v>41300.954351851848</v>
      </c>
      <c r="U2297">
        <f t="shared" si="180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t="s">
        <v>8331</v>
      </c>
      <c r="R2298" t="s">
        <v>8332</v>
      </c>
      <c r="S2298" s="13">
        <f t="shared" si="178"/>
        <v>40927.731782407405</v>
      </c>
      <c r="T2298" s="13">
        <f t="shared" si="179"/>
        <v>40962.731782407405</v>
      </c>
      <c r="U2298">
        <f t="shared" si="180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t="s">
        <v>8331</v>
      </c>
      <c r="R2299" t="s">
        <v>8332</v>
      </c>
      <c r="S2299" s="13">
        <f t="shared" si="178"/>
        <v>40948.042233796295</v>
      </c>
      <c r="T2299" s="13">
        <f t="shared" si="179"/>
        <v>40982.165972222225</v>
      </c>
      <c r="U2299">
        <f t="shared" si="180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t="s">
        <v>8331</v>
      </c>
      <c r="R2300" t="s">
        <v>8332</v>
      </c>
      <c r="S2300" s="13">
        <f t="shared" si="178"/>
        <v>41694.84065972222</v>
      </c>
      <c r="T2300" s="13">
        <f t="shared" si="179"/>
        <v>41724.798993055556</v>
      </c>
      <c r="U2300">
        <f t="shared" si="180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t="s">
        <v>8331</v>
      </c>
      <c r="R2301" t="s">
        <v>8332</v>
      </c>
      <c r="S2301" s="13">
        <f t="shared" si="178"/>
        <v>40565.032511574071</v>
      </c>
      <c r="T2301" s="13">
        <f t="shared" si="179"/>
        <v>40580.032511574071</v>
      </c>
      <c r="U2301">
        <f t="shared" si="180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t="s">
        <v>8331</v>
      </c>
      <c r="R2302" t="s">
        <v>8332</v>
      </c>
      <c r="S2302" s="13">
        <f t="shared" si="178"/>
        <v>41074.727037037039</v>
      </c>
      <c r="T2302" s="13">
        <f t="shared" si="179"/>
        <v>41088.727037037039</v>
      </c>
      <c r="U2302">
        <f t="shared" si="180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t="s">
        <v>8331</v>
      </c>
      <c r="R2303" t="s">
        <v>8335</v>
      </c>
      <c r="S2303" s="13">
        <f t="shared" si="178"/>
        <v>41416.146944444445</v>
      </c>
      <c r="T2303" s="13">
        <f t="shared" si="179"/>
        <v>41446.146944444445</v>
      </c>
      <c r="U2303">
        <f t="shared" si="180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t="s">
        <v>8331</v>
      </c>
      <c r="R2304" t="s">
        <v>8335</v>
      </c>
      <c r="S2304" s="13">
        <f t="shared" si="178"/>
        <v>41605.868449074071</v>
      </c>
      <c r="T2304" s="13">
        <f t="shared" si="179"/>
        <v>41639.291666666664</v>
      </c>
      <c r="U2304">
        <f t="shared" si="180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t="s">
        <v>8331</v>
      </c>
      <c r="R2305" t="s">
        <v>8335</v>
      </c>
      <c r="S2305" s="13">
        <f t="shared" si="178"/>
        <v>40850.111064814817</v>
      </c>
      <c r="T2305" s="13">
        <f t="shared" si="179"/>
        <v>40890.152731481481</v>
      </c>
      <c r="U2305">
        <f t="shared" si="180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t="s">
        <v>8331</v>
      </c>
      <c r="R2306" t="s">
        <v>8335</v>
      </c>
      <c r="S2306" s="13">
        <f t="shared" si="178"/>
        <v>40502.815868055557</v>
      </c>
      <c r="T2306" s="13">
        <f t="shared" si="179"/>
        <v>40544.207638888889</v>
      </c>
      <c r="U2306">
        <f t="shared" si="180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ROUND(E2307/L2307,2)</f>
        <v>109.11</v>
      </c>
      <c r="Q2307" t="s">
        <v>8331</v>
      </c>
      <c r="R2307" t="s">
        <v>8335</v>
      </c>
      <c r="S2307" s="13">
        <f t="shared" ref="S2307:S2370" si="183">(((J2307/60)/60)/24)+DATE(1970,1,1)</f>
        <v>41834.695277777777</v>
      </c>
      <c r="T2307" s="13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t="s">
        <v>8331</v>
      </c>
      <c r="R2308" t="s">
        <v>8335</v>
      </c>
      <c r="S2308" s="13">
        <f t="shared" si="183"/>
        <v>40948.16815972222</v>
      </c>
      <c r="T2308" s="13">
        <f t="shared" si="184"/>
        <v>40978.16815972222</v>
      </c>
      <c r="U2308">
        <f t="shared" si="185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t="s">
        <v>8331</v>
      </c>
      <c r="R2309" t="s">
        <v>8335</v>
      </c>
      <c r="S2309" s="13">
        <f t="shared" si="183"/>
        <v>41004.802465277775</v>
      </c>
      <c r="T2309" s="13">
        <f t="shared" si="184"/>
        <v>41034.802407407406</v>
      </c>
      <c r="U2309">
        <f t="shared" si="185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t="s">
        <v>8331</v>
      </c>
      <c r="R2310" t="s">
        <v>8335</v>
      </c>
      <c r="S2310" s="13">
        <f t="shared" si="183"/>
        <v>41851.962916666671</v>
      </c>
      <c r="T2310" s="13">
        <f t="shared" si="184"/>
        <v>41880.041666666664</v>
      </c>
      <c r="U2310">
        <f t="shared" si="185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t="s">
        <v>8331</v>
      </c>
      <c r="R2311" t="s">
        <v>8335</v>
      </c>
      <c r="S2311" s="13">
        <f t="shared" si="183"/>
        <v>41307.987696759257</v>
      </c>
      <c r="T2311" s="13">
        <f t="shared" si="184"/>
        <v>41342.987696759257</v>
      </c>
      <c r="U2311">
        <f t="shared" si="185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t="s">
        <v>8331</v>
      </c>
      <c r="R2312" t="s">
        <v>8335</v>
      </c>
      <c r="S2312" s="13">
        <f t="shared" si="183"/>
        <v>41324.79415509259</v>
      </c>
      <c r="T2312" s="13">
        <f t="shared" si="184"/>
        <v>41354.752488425926</v>
      </c>
      <c r="U2312">
        <f t="shared" si="185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t="s">
        <v>8331</v>
      </c>
      <c r="R2313" t="s">
        <v>8335</v>
      </c>
      <c r="S2313" s="13">
        <f t="shared" si="183"/>
        <v>41736.004502314812</v>
      </c>
      <c r="T2313" s="13">
        <f t="shared" si="184"/>
        <v>41766.004502314812</v>
      </c>
      <c r="U2313">
        <f t="shared" si="185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t="s">
        <v>8331</v>
      </c>
      <c r="R2314" t="s">
        <v>8335</v>
      </c>
      <c r="S2314" s="13">
        <f t="shared" si="183"/>
        <v>41716.632847222223</v>
      </c>
      <c r="T2314" s="13">
        <f t="shared" si="184"/>
        <v>41747.958333333336</v>
      </c>
      <c r="U2314">
        <f t="shared" si="185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t="s">
        <v>8331</v>
      </c>
      <c r="R2315" t="s">
        <v>8335</v>
      </c>
      <c r="S2315" s="13">
        <f t="shared" si="183"/>
        <v>41002.958634259259</v>
      </c>
      <c r="T2315" s="13">
        <f t="shared" si="184"/>
        <v>41032.958634259259</v>
      </c>
      <c r="U2315">
        <f t="shared" si="185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t="s">
        <v>8331</v>
      </c>
      <c r="R2316" t="s">
        <v>8335</v>
      </c>
      <c r="S2316" s="13">
        <f t="shared" si="183"/>
        <v>41037.551585648151</v>
      </c>
      <c r="T2316" s="13">
        <f t="shared" si="184"/>
        <v>41067.551585648151</v>
      </c>
      <c r="U2316">
        <f t="shared" si="185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t="s">
        <v>8331</v>
      </c>
      <c r="R2317" t="s">
        <v>8335</v>
      </c>
      <c r="S2317" s="13">
        <f t="shared" si="183"/>
        <v>41004.72619212963</v>
      </c>
      <c r="T2317" s="13">
        <f t="shared" si="184"/>
        <v>41034.72619212963</v>
      </c>
      <c r="U2317">
        <f t="shared" si="185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t="s">
        <v>8331</v>
      </c>
      <c r="R2318" t="s">
        <v>8335</v>
      </c>
      <c r="S2318" s="13">
        <f t="shared" si="183"/>
        <v>40079.725115740745</v>
      </c>
      <c r="T2318" s="13">
        <f t="shared" si="184"/>
        <v>40156.76666666667</v>
      </c>
      <c r="U2318">
        <f t="shared" si="185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t="s">
        <v>8331</v>
      </c>
      <c r="R2319" t="s">
        <v>8335</v>
      </c>
      <c r="S2319" s="13">
        <f t="shared" si="183"/>
        <v>40192.542233796295</v>
      </c>
      <c r="T2319" s="13">
        <f t="shared" si="184"/>
        <v>40224.208333333336</v>
      </c>
      <c r="U2319">
        <f t="shared" si="185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t="s">
        <v>8331</v>
      </c>
      <c r="R2320" t="s">
        <v>8335</v>
      </c>
      <c r="S2320" s="13">
        <f t="shared" si="183"/>
        <v>40050.643680555557</v>
      </c>
      <c r="T2320" s="13">
        <f t="shared" si="184"/>
        <v>40082.165972222225</v>
      </c>
      <c r="U2320">
        <f t="shared" si="185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t="s">
        <v>8331</v>
      </c>
      <c r="R2321" t="s">
        <v>8335</v>
      </c>
      <c r="S2321" s="13">
        <f t="shared" si="183"/>
        <v>41593.082002314812</v>
      </c>
      <c r="T2321" s="13">
        <f t="shared" si="184"/>
        <v>41623.082002314812</v>
      </c>
      <c r="U2321">
        <f t="shared" si="185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t="s">
        <v>8331</v>
      </c>
      <c r="R2322" t="s">
        <v>8335</v>
      </c>
      <c r="S2322" s="13">
        <f t="shared" si="183"/>
        <v>41696.817129629628</v>
      </c>
      <c r="T2322" s="13">
        <f t="shared" si="184"/>
        <v>41731.775462962964</v>
      </c>
      <c r="U2322">
        <f t="shared" si="185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t="s">
        <v>8342</v>
      </c>
      <c r="R2323" t="s">
        <v>8358</v>
      </c>
      <c r="S2323" s="13">
        <f t="shared" si="183"/>
        <v>42799.260428240741</v>
      </c>
      <c r="T2323" s="13">
        <f t="shared" si="184"/>
        <v>42829.21876157407</v>
      </c>
      <c r="U2323">
        <f t="shared" si="185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t="s">
        <v>8342</v>
      </c>
      <c r="R2324" t="s">
        <v>8358</v>
      </c>
      <c r="S2324" s="13">
        <f t="shared" si="183"/>
        <v>42804.895474537043</v>
      </c>
      <c r="T2324" s="13">
        <f t="shared" si="184"/>
        <v>42834.853807870371</v>
      </c>
      <c r="U2324">
        <f t="shared" si="185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t="s">
        <v>8342</v>
      </c>
      <c r="R2325" t="s">
        <v>8358</v>
      </c>
      <c r="S2325" s="13">
        <f t="shared" si="183"/>
        <v>42807.755173611105</v>
      </c>
      <c r="T2325" s="13">
        <f t="shared" si="184"/>
        <v>42814.755173611105</v>
      </c>
      <c r="U2325">
        <f t="shared" si="185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t="s">
        <v>8342</v>
      </c>
      <c r="R2326" t="s">
        <v>8358</v>
      </c>
      <c r="S2326" s="13">
        <f t="shared" si="183"/>
        <v>42790.885243055556</v>
      </c>
      <c r="T2326" s="13">
        <f t="shared" si="184"/>
        <v>42820.843576388885</v>
      </c>
      <c r="U2326">
        <f t="shared" si="185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t="s">
        <v>8342</v>
      </c>
      <c r="R2327" t="s">
        <v>8358</v>
      </c>
      <c r="S2327" s="13">
        <f t="shared" si="183"/>
        <v>42794.022349537037</v>
      </c>
      <c r="T2327" s="13">
        <f t="shared" si="184"/>
        <v>42823.980682870373</v>
      </c>
      <c r="U2327">
        <f t="shared" si="185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t="s">
        <v>8342</v>
      </c>
      <c r="R2328" t="s">
        <v>8358</v>
      </c>
      <c r="S2328" s="13">
        <f t="shared" si="183"/>
        <v>42804.034120370372</v>
      </c>
      <c r="T2328" s="13">
        <f t="shared" si="184"/>
        <v>42855.708333333328</v>
      </c>
      <c r="U2328">
        <f t="shared" si="185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t="s">
        <v>8342</v>
      </c>
      <c r="R2329" t="s">
        <v>8358</v>
      </c>
      <c r="S2329" s="13">
        <f t="shared" si="183"/>
        <v>41842.917129629634</v>
      </c>
      <c r="T2329" s="13">
        <f t="shared" si="184"/>
        <v>41877.917129629634</v>
      </c>
      <c r="U2329">
        <f t="shared" si="185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t="s">
        <v>8342</v>
      </c>
      <c r="R2330" t="s">
        <v>8358</v>
      </c>
      <c r="S2330" s="13">
        <f t="shared" si="183"/>
        <v>42139.781678240746</v>
      </c>
      <c r="T2330" s="13">
        <f t="shared" si="184"/>
        <v>42169.781678240746</v>
      </c>
      <c r="U2330">
        <f t="shared" si="185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t="s">
        <v>8342</v>
      </c>
      <c r="R2331" t="s">
        <v>8358</v>
      </c>
      <c r="S2331" s="13">
        <f t="shared" si="183"/>
        <v>41807.624374999999</v>
      </c>
      <c r="T2331" s="13">
        <f t="shared" si="184"/>
        <v>41837.624374999999</v>
      </c>
      <c r="U2331">
        <f t="shared" si="185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t="s">
        <v>8342</v>
      </c>
      <c r="R2332" t="s">
        <v>8358</v>
      </c>
      <c r="S2332" s="13">
        <f t="shared" si="183"/>
        <v>42332.89980324074</v>
      </c>
      <c r="T2332" s="13">
        <f t="shared" si="184"/>
        <v>42363</v>
      </c>
      <c r="U2332">
        <f t="shared" si="185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t="s">
        <v>8342</v>
      </c>
      <c r="R2333" t="s">
        <v>8358</v>
      </c>
      <c r="S2333" s="13">
        <f t="shared" si="183"/>
        <v>41839.005671296298</v>
      </c>
      <c r="T2333" s="13">
        <f t="shared" si="184"/>
        <v>41869.005671296298</v>
      </c>
      <c r="U2333">
        <f t="shared" si="185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t="s">
        <v>8342</v>
      </c>
      <c r="R2334" t="s">
        <v>8358</v>
      </c>
      <c r="S2334" s="13">
        <f t="shared" si="183"/>
        <v>42011.628136574072</v>
      </c>
      <c r="T2334" s="13">
        <f t="shared" si="184"/>
        <v>42041.628136574072</v>
      </c>
      <c r="U2334">
        <f t="shared" si="185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t="s">
        <v>8342</v>
      </c>
      <c r="R2335" t="s">
        <v>8358</v>
      </c>
      <c r="S2335" s="13">
        <f t="shared" si="183"/>
        <v>41767.650347222225</v>
      </c>
      <c r="T2335" s="13">
        <f t="shared" si="184"/>
        <v>41788.743055555555</v>
      </c>
      <c r="U2335">
        <f t="shared" si="185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t="s">
        <v>8342</v>
      </c>
      <c r="R2336" t="s">
        <v>8358</v>
      </c>
      <c r="S2336" s="13">
        <f t="shared" si="183"/>
        <v>41918.670115740737</v>
      </c>
      <c r="T2336" s="13">
        <f t="shared" si="184"/>
        <v>41948.731944444444</v>
      </c>
      <c r="U2336">
        <f t="shared" si="185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t="s">
        <v>8342</v>
      </c>
      <c r="R2337" t="s">
        <v>8358</v>
      </c>
      <c r="S2337" s="13">
        <f t="shared" si="183"/>
        <v>41771.572256944448</v>
      </c>
      <c r="T2337" s="13">
        <f t="shared" si="184"/>
        <v>41801.572256944448</v>
      </c>
      <c r="U2337">
        <f t="shared" si="185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t="s">
        <v>8342</v>
      </c>
      <c r="R2338" t="s">
        <v>8358</v>
      </c>
      <c r="S2338" s="13">
        <f t="shared" si="183"/>
        <v>41666.924710648149</v>
      </c>
      <c r="T2338" s="13">
        <f t="shared" si="184"/>
        <v>41706.924710648149</v>
      </c>
      <c r="U2338">
        <f t="shared" si="185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t="s">
        <v>8342</v>
      </c>
      <c r="R2339" t="s">
        <v>8358</v>
      </c>
      <c r="S2339" s="13">
        <f t="shared" si="183"/>
        <v>41786.640543981484</v>
      </c>
      <c r="T2339" s="13">
        <f t="shared" si="184"/>
        <v>41816.640543981484</v>
      </c>
      <c r="U2339">
        <f t="shared" si="185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t="s">
        <v>8342</v>
      </c>
      <c r="R2340" t="s">
        <v>8358</v>
      </c>
      <c r="S2340" s="13">
        <f t="shared" si="183"/>
        <v>41789.896805555552</v>
      </c>
      <c r="T2340" s="13">
        <f t="shared" si="184"/>
        <v>41819.896805555552</v>
      </c>
      <c r="U2340">
        <f t="shared" si="185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t="s">
        <v>8342</v>
      </c>
      <c r="R2341" t="s">
        <v>8358</v>
      </c>
      <c r="S2341" s="13">
        <f t="shared" si="183"/>
        <v>42692.79987268518</v>
      </c>
      <c r="T2341" s="13">
        <f t="shared" si="184"/>
        <v>42723.332638888889</v>
      </c>
      <c r="U2341">
        <f t="shared" si="185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t="s">
        <v>8342</v>
      </c>
      <c r="R2342" t="s">
        <v>8358</v>
      </c>
      <c r="S2342" s="13">
        <f t="shared" si="183"/>
        <v>42643.642800925925</v>
      </c>
      <c r="T2342" s="13">
        <f t="shared" si="184"/>
        <v>42673.642800925925</v>
      </c>
      <c r="U2342">
        <f t="shared" si="185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 t="e">
        <f t="shared" si="182"/>
        <v>#DIV/0!</v>
      </c>
      <c r="Q2343" t="s">
        <v>8325</v>
      </c>
      <c r="R2343" t="s">
        <v>8326</v>
      </c>
      <c r="S2343" s="13">
        <f t="shared" si="183"/>
        <v>42167.813703703709</v>
      </c>
      <c r="T2343" s="13">
        <f t="shared" si="184"/>
        <v>42197.813703703709</v>
      </c>
      <c r="U2343">
        <f t="shared" si="185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 t="e">
        <f t="shared" si="182"/>
        <v>#DIV/0!</v>
      </c>
      <c r="Q2344" t="s">
        <v>8325</v>
      </c>
      <c r="R2344" t="s">
        <v>8326</v>
      </c>
      <c r="S2344" s="13">
        <f t="shared" si="183"/>
        <v>41897.702199074076</v>
      </c>
      <c r="T2344" s="13">
        <f t="shared" si="184"/>
        <v>41918.208333333336</v>
      </c>
      <c r="U2344">
        <f t="shared" si="185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t="s">
        <v>8325</v>
      </c>
      <c r="R2345" t="s">
        <v>8326</v>
      </c>
      <c r="S2345" s="13">
        <f t="shared" si="183"/>
        <v>42327.825289351851</v>
      </c>
      <c r="T2345" s="13">
        <f t="shared" si="184"/>
        <v>42377.82430555555</v>
      </c>
      <c r="U2345">
        <f t="shared" si="185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t="s">
        <v>8325</v>
      </c>
      <c r="R2346" t="s">
        <v>8326</v>
      </c>
      <c r="S2346" s="13">
        <f t="shared" si="183"/>
        <v>42515.727650462963</v>
      </c>
      <c r="T2346" s="13">
        <f t="shared" si="184"/>
        <v>42545.727650462963</v>
      </c>
      <c r="U2346">
        <f t="shared" si="185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 t="e">
        <f t="shared" si="182"/>
        <v>#DIV/0!</v>
      </c>
      <c r="Q2347" t="s">
        <v>8325</v>
      </c>
      <c r="R2347" t="s">
        <v>8326</v>
      </c>
      <c r="S2347" s="13">
        <f t="shared" si="183"/>
        <v>42060.001805555556</v>
      </c>
      <c r="T2347" s="13">
        <f t="shared" si="184"/>
        <v>42094.985416666663</v>
      </c>
      <c r="U2347">
        <f t="shared" si="185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t="s">
        <v>8325</v>
      </c>
      <c r="R2348" t="s">
        <v>8326</v>
      </c>
      <c r="S2348" s="13">
        <f t="shared" si="183"/>
        <v>42615.79896990741</v>
      </c>
      <c r="T2348" s="13">
        <f t="shared" si="184"/>
        <v>42660.79896990741</v>
      </c>
      <c r="U2348">
        <f t="shared" si="185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t="s">
        <v>8325</v>
      </c>
      <c r="R2349" t="s">
        <v>8326</v>
      </c>
      <c r="S2349" s="13">
        <f t="shared" si="183"/>
        <v>42577.607361111113</v>
      </c>
      <c r="T2349" s="13">
        <f t="shared" si="184"/>
        <v>42607.607361111113</v>
      </c>
      <c r="U2349">
        <f t="shared" si="185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t="s">
        <v>8325</v>
      </c>
      <c r="R2350" t="s">
        <v>8326</v>
      </c>
      <c r="S2350" s="13">
        <f t="shared" si="183"/>
        <v>42360.932152777779</v>
      </c>
      <c r="T2350" s="13">
        <f t="shared" si="184"/>
        <v>42420.932152777779</v>
      </c>
      <c r="U2350">
        <f t="shared" si="185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t="e">
        <f t="shared" si="182"/>
        <v>#DIV/0!</v>
      </c>
      <c r="Q2351" t="s">
        <v>8325</v>
      </c>
      <c r="R2351" t="s">
        <v>8326</v>
      </c>
      <c r="S2351" s="13">
        <f t="shared" si="183"/>
        <v>42198.775787037041</v>
      </c>
      <c r="T2351" s="13">
        <f t="shared" si="184"/>
        <v>42227.775787037041</v>
      </c>
      <c r="U2351">
        <f t="shared" si="185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 t="e">
        <f t="shared" si="182"/>
        <v>#DIV/0!</v>
      </c>
      <c r="Q2352" t="s">
        <v>8325</v>
      </c>
      <c r="R2352" t="s">
        <v>8326</v>
      </c>
      <c r="S2352" s="13">
        <f t="shared" si="183"/>
        <v>42708.842245370368</v>
      </c>
      <c r="T2352" s="13">
        <f t="shared" si="184"/>
        <v>42738.842245370368</v>
      </c>
      <c r="U2352">
        <f t="shared" si="185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t="s">
        <v>8325</v>
      </c>
      <c r="R2353" t="s">
        <v>8326</v>
      </c>
      <c r="S2353" s="13">
        <f t="shared" si="183"/>
        <v>42094.101145833338</v>
      </c>
      <c r="T2353" s="13">
        <f t="shared" si="184"/>
        <v>42124.101145833338</v>
      </c>
      <c r="U2353">
        <f t="shared" si="185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 t="e">
        <f t="shared" si="182"/>
        <v>#DIV/0!</v>
      </c>
      <c r="Q2354" t="s">
        <v>8325</v>
      </c>
      <c r="R2354" t="s">
        <v>8326</v>
      </c>
      <c r="S2354" s="13">
        <f t="shared" si="183"/>
        <v>42101.633703703701</v>
      </c>
      <c r="T2354" s="13">
        <f t="shared" si="184"/>
        <v>42161.633703703701</v>
      </c>
      <c r="U2354">
        <f t="shared" si="185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 t="e">
        <f t="shared" si="182"/>
        <v>#DIV/0!</v>
      </c>
      <c r="Q2355" t="s">
        <v>8325</v>
      </c>
      <c r="R2355" t="s">
        <v>8326</v>
      </c>
      <c r="S2355" s="13">
        <f t="shared" si="183"/>
        <v>42103.676180555558</v>
      </c>
      <c r="T2355" s="13">
        <f t="shared" si="184"/>
        <v>42115.676180555558</v>
      </c>
      <c r="U2355">
        <f t="shared" si="185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t="s">
        <v>8325</v>
      </c>
      <c r="R2356" t="s">
        <v>8326</v>
      </c>
      <c r="S2356" s="13">
        <f t="shared" si="183"/>
        <v>41954.722916666666</v>
      </c>
      <c r="T2356" s="13">
        <f t="shared" si="184"/>
        <v>42014.722916666666</v>
      </c>
      <c r="U2356">
        <f t="shared" si="185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t="s">
        <v>8325</v>
      </c>
      <c r="R2357" t="s">
        <v>8326</v>
      </c>
      <c r="S2357" s="13">
        <f t="shared" si="183"/>
        <v>42096.918240740735</v>
      </c>
      <c r="T2357" s="13">
        <f t="shared" si="184"/>
        <v>42126.918240740735</v>
      </c>
      <c r="U2357">
        <f t="shared" si="185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 t="e">
        <f t="shared" si="182"/>
        <v>#DIV/0!</v>
      </c>
      <c r="Q2358" t="s">
        <v>8325</v>
      </c>
      <c r="R2358" t="s">
        <v>8326</v>
      </c>
      <c r="S2358" s="13">
        <f t="shared" si="183"/>
        <v>42130.78361111111</v>
      </c>
      <c r="T2358" s="13">
        <f t="shared" si="184"/>
        <v>42160.78361111111</v>
      </c>
      <c r="U2358">
        <f t="shared" si="185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 t="e">
        <f t="shared" si="182"/>
        <v>#DIV/0!</v>
      </c>
      <c r="Q2359" t="s">
        <v>8325</v>
      </c>
      <c r="R2359" t="s">
        <v>8326</v>
      </c>
      <c r="S2359" s="13">
        <f t="shared" si="183"/>
        <v>42264.620115740734</v>
      </c>
      <c r="T2359" s="13">
        <f t="shared" si="184"/>
        <v>42294.620115740734</v>
      </c>
      <c r="U2359">
        <f t="shared" si="185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 t="e">
        <f t="shared" si="182"/>
        <v>#DIV/0!</v>
      </c>
      <c r="Q2360" t="s">
        <v>8325</v>
      </c>
      <c r="R2360" t="s">
        <v>8326</v>
      </c>
      <c r="S2360" s="13">
        <f t="shared" si="183"/>
        <v>41978.930972222224</v>
      </c>
      <c r="T2360" s="13">
        <f t="shared" si="184"/>
        <v>42035.027083333334</v>
      </c>
      <c r="U2360">
        <f t="shared" si="185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t="s">
        <v>8325</v>
      </c>
      <c r="R2361" t="s">
        <v>8326</v>
      </c>
      <c r="S2361" s="13">
        <f t="shared" si="183"/>
        <v>42159.649583333332</v>
      </c>
      <c r="T2361" s="13">
        <f t="shared" si="184"/>
        <v>42219.649583333332</v>
      </c>
      <c r="U2361">
        <f t="shared" si="185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t="s">
        <v>8325</v>
      </c>
      <c r="R2362" t="s">
        <v>8326</v>
      </c>
      <c r="S2362" s="13">
        <f t="shared" si="183"/>
        <v>42377.70694444445</v>
      </c>
      <c r="T2362" s="13">
        <f t="shared" si="184"/>
        <v>42407.70694444445</v>
      </c>
      <c r="U2362">
        <f t="shared" si="185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 t="e">
        <f t="shared" si="182"/>
        <v>#DIV/0!</v>
      </c>
      <c r="Q2363" t="s">
        <v>8325</v>
      </c>
      <c r="R2363" t="s">
        <v>8326</v>
      </c>
      <c r="S2363" s="13">
        <f t="shared" si="183"/>
        <v>42466.858888888892</v>
      </c>
      <c r="T2363" s="13">
        <f t="shared" si="184"/>
        <v>42490.916666666672</v>
      </c>
      <c r="U2363">
        <f t="shared" si="185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t="s">
        <v>8325</v>
      </c>
      <c r="R2364" t="s">
        <v>8326</v>
      </c>
      <c r="S2364" s="13">
        <f t="shared" si="183"/>
        <v>41954.688310185185</v>
      </c>
      <c r="T2364" s="13">
        <f t="shared" si="184"/>
        <v>41984.688310185185</v>
      </c>
      <c r="U2364">
        <f t="shared" si="185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 t="e">
        <f t="shared" si="182"/>
        <v>#DIV/0!</v>
      </c>
      <c r="Q2365" t="s">
        <v>8325</v>
      </c>
      <c r="R2365" t="s">
        <v>8326</v>
      </c>
      <c r="S2365" s="13">
        <f t="shared" si="183"/>
        <v>42322.011574074073</v>
      </c>
      <c r="T2365" s="13">
        <f t="shared" si="184"/>
        <v>42367.011574074073</v>
      </c>
      <c r="U2365">
        <f t="shared" si="185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 t="e">
        <f t="shared" si="182"/>
        <v>#DIV/0!</v>
      </c>
      <c r="Q2366" t="s">
        <v>8325</v>
      </c>
      <c r="R2366" t="s">
        <v>8326</v>
      </c>
      <c r="S2366" s="13">
        <f t="shared" si="183"/>
        <v>42248.934675925921</v>
      </c>
      <c r="T2366" s="13">
        <f t="shared" si="184"/>
        <v>42303.934675925921</v>
      </c>
      <c r="U2366">
        <f t="shared" si="185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 t="e">
        <f t="shared" si="182"/>
        <v>#DIV/0!</v>
      </c>
      <c r="Q2367" t="s">
        <v>8325</v>
      </c>
      <c r="R2367" t="s">
        <v>8326</v>
      </c>
      <c r="S2367" s="13">
        <f t="shared" si="183"/>
        <v>42346.736400462964</v>
      </c>
      <c r="T2367" s="13">
        <f t="shared" si="184"/>
        <v>42386.958333333328</v>
      </c>
      <c r="U2367">
        <f t="shared" si="185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t="s">
        <v>8325</v>
      </c>
      <c r="R2368" t="s">
        <v>8326</v>
      </c>
      <c r="S2368" s="13">
        <f t="shared" si="183"/>
        <v>42268.531631944439</v>
      </c>
      <c r="T2368" s="13">
        <f t="shared" si="184"/>
        <v>42298.531631944439</v>
      </c>
      <c r="U2368">
        <f t="shared" si="185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t="s">
        <v>8325</v>
      </c>
      <c r="R2369" t="s">
        <v>8326</v>
      </c>
      <c r="S2369" s="13">
        <f t="shared" si="183"/>
        <v>42425.970092592594</v>
      </c>
      <c r="T2369" s="13">
        <f t="shared" si="184"/>
        <v>42485.928425925929</v>
      </c>
      <c r="U2369">
        <f t="shared" si="185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t="s">
        <v>8325</v>
      </c>
      <c r="R2370" t="s">
        <v>8326</v>
      </c>
      <c r="S2370" s="13">
        <f t="shared" si="183"/>
        <v>42063.721817129626</v>
      </c>
      <c r="T2370" s="13">
        <f t="shared" si="184"/>
        <v>42108.680150462969</v>
      </c>
      <c r="U2370">
        <f t="shared" si="185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 t="e">
        <f t="shared" ref="P2371:P2434" si="187">ROUND(E2371/L2371,2)</f>
        <v>#DIV/0!</v>
      </c>
      <c r="Q2371" t="s">
        <v>8325</v>
      </c>
      <c r="R2371" t="s">
        <v>8326</v>
      </c>
      <c r="S2371" s="13">
        <f t="shared" ref="S2371:S2434" si="188">(((J2371/60)/60)/24)+DATE(1970,1,1)</f>
        <v>42380.812627314815</v>
      </c>
      <c r="T2371" s="13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t="s">
        <v>8325</v>
      </c>
      <c r="R2372" t="s">
        <v>8326</v>
      </c>
      <c r="S2372" s="13">
        <f t="shared" si="188"/>
        <v>41961.18913194444</v>
      </c>
      <c r="T2372" s="13">
        <f t="shared" si="189"/>
        <v>41991.18913194444</v>
      </c>
      <c r="U2372">
        <f t="shared" si="190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 t="e">
        <f t="shared" si="187"/>
        <v>#DIV/0!</v>
      </c>
      <c r="Q2373" t="s">
        <v>8325</v>
      </c>
      <c r="R2373" t="s">
        <v>8326</v>
      </c>
      <c r="S2373" s="13">
        <f t="shared" si="188"/>
        <v>42150.777731481481</v>
      </c>
      <c r="T2373" s="13">
        <f t="shared" si="189"/>
        <v>42180.777731481481</v>
      </c>
      <c r="U2373">
        <f t="shared" si="190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t="s">
        <v>8325</v>
      </c>
      <c r="R2374" t="s">
        <v>8326</v>
      </c>
      <c r="S2374" s="13">
        <f t="shared" si="188"/>
        <v>42088.069108796291</v>
      </c>
      <c r="T2374" s="13">
        <f t="shared" si="189"/>
        <v>42118.069108796291</v>
      </c>
      <c r="U2374">
        <f t="shared" si="190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t="s">
        <v>8325</v>
      </c>
      <c r="R2375" t="s">
        <v>8326</v>
      </c>
      <c r="S2375" s="13">
        <f t="shared" si="188"/>
        <v>42215.662314814821</v>
      </c>
      <c r="T2375" s="13">
        <f t="shared" si="189"/>
        <v>42245.662314814821</v>
      </c>
      <c r="U2375">
        <f t="shared" si="190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t="s">
        <v>8325</v>
      </c>
      <c r="R2376" t="s">
        <v>8326</v>
      </c>
      <c r="S2376" s="13">
        <f t="shared" si="188"/>
        <v>42017.843287037031</v>
      </c>
      <c r="T2376" s="13">
        <f t="shared" si="189"/>
        <v>42047.843287037031</v>
      </c>
      <c r="U2376">
        <f t="shared" si="190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 t="e">
        <f t="shared" si="187"/>
        <v>#DIV/0!</v>
      </c>
      <c r="Q2377" t="s">
        <v>8325</v>
      </c>
      <c r="R2377" t="s">
        <v>8326</v>
      </c>
      <c r="S2377" s="13">
        <f t="shared" si="188"/>
        <v>42592.836076388892</v>
      </c>
      <c r="T2377" s="13">
        <f t="shared" si="189"/>
        <v>42622.836076388892</v>
      </c>
      <c r="U2377">
        <f t="shared" si="190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t="s">
        <v>8325</v>
      </c>
      <c r="R2378" t="s">
        <v>8326</v>
      </c>
      <c r="S2378" s="13">
        <f t="shared" si="188"/>
        <v>42318.925532407404</v>
      </c>
      <c r="T2378" s="13">
        <f t="shared" si="189"/>
        <v>42348.925532407404</v>
      </c>
      <c r="U2378">
        <f t="shared" si="190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 t="e">
        <f t="shared" si="187"/>
        <v>#DIV/0!</v>
      </c>
      <c r="Q2379" t="s">
        <v>8325</v>
      </c>
      <c r="R2379" t="s">
        <v>8326</v>
      </c>
      <c r="S2379" s="13">
        <f t="shared" si="188"/>
        <v>42669.870173611111</v>
      </c>
      <c r="T2379" s="13">
        <f t="shared" si="189"/>
        <v>42699.911840277782</v>
      </c>
      <c r="U2379">
        <f t="shared" si="190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 t="e">
        <f t="shared" si="187"/>
        <v>#DIV/0!</v>
      </c>
      <c r="Q2380" t="s">
        <v>8325</v>
      </c>
      <c r="R2380" t="s">
        <v>8326</v>
      </c>
      <c r="S2380" s="13">
        <f t="shared" si="188"/>
        <v>42213.013078703705</v>
      </c>
      <c r="T2380" s="13">
        <f t="shared" si="189"/>
        <v>42242.013078703705</v>
      </c>
      <c r="U2380">
        <f t="shared" si="190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 t="e">
        <f t="shared" si="187"/>
        <v>#DIV/0!</v>
      </c>
      <c r="Q2381" t="s">
        <v>8325</v>
      </c>
      <c r="R2381" t="s">
        <v>8326</v>
      </c>
      <c r="S2381" s="13">
        <f t="shared" si="188"/>
        <v>42237.016388888893</v>
      </c>
      <c r="T2381" s="13">
        <f t="shared" si="189"/>
        <v>42282.016388888893</v>
      </c>
      <c r="U2381">
        <f t="shared" si="190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t="s">
        <v>8325</v>
      </c>
      <c r="R2382" t="s">
        <v>8326</v>
      </c>
      <c r="S2382" s="13">
        <f t="shared" si="188"/>
        <v>42248.793310185181</v>
      </c>
      <c r="T2382" s="13">
        <f t="shared" si="189"/>
        <v>42278.793310185181</v>
      </c>
      <c r="U2382">
        <f t="shared" si="190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t="s">
        <v>8325</v>
      </c>
      <c r="R2383" t="s">
        <v>8326</v>
      </c>
      <c r="S2383" s="13">
        <f t="shared" si="188"/>
        <v>42074.935740740737</v>
      </c>
      <c r="T2383" s="13">
        <f t="shared" si="189"/>
        <v>42104.935740740737</v>
      </c>
      <c r="U2383">
        <f t="shared" si="190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t="s">
        <v>8325</v>
      </c>
      <c r="R2384" t="s">
        <v>8326</v>
      </c>
      <c r="S2384" s="13">
        <f t="shared" si="188"/>
        <v>42195.187534722223</v>
      </c>
      <c r="T2384" s="13">
        <f t="shared" si="189"/>
        <v>42220.187534722223</v>
      </c>
      <c r="U2384">
        <f t="shared" si="190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t="s">
        <v>8325</v>
      </c>
      <c r="R2385" t="s">
        <v>8326</v>
      </c>
      <c r="S2385" s="13">
        <f t="shared" si="188"/>
        <v>42027.056793981479</v>
      </c>
      <c r="T2385" s="13">
        <f t="shared" si="189"/>
        <v>42057.056793981479</v>
      </c>
      <c r="U2385">
        <f t="shared" si="190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t="s">
        <v>8325</v>
      </c>
      <c r="R2386" t="s">
        <v>8326</v>
      </c>
      <c r="S2386" s="13">
        <f t="shared" si="188"/>
        <v>41927.067627314813</v>
      </c>
      <c r="T2386" s="13">
        <f t="shared" si="189"/>
        <v>41957.109293981484</v>
      </c>
      <c r="U2386">
        <f t="shared" si="190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t="s">
        <v>8325</v>
      </c>
      <c r="R2387" t="s">
        <v>8326</v>
      </c>
      <c r="S2387" s="13">
        <f t="shared" si="188"/>
        <v>42191.70175925926</v>
      </c>
      <c r="T2387" s="13">
        <f t="shared" si="189"/>
        <v>42221.70175925926</v>
      </c>
      <c r="U2387">
        <f t="shared" si="190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 t="e">
        <f t="shared" si="187"/>
        <v>#DIV/0!</v>
      </c>
      <c r="Q2388" t="s">
        <v>8325</v>
      </c>
      <c r="R2388" t="s">
        <v>8326</v>
      </c>
      <c r="S2388" s="13">
        <f t="shared" si="188"/>
        <v>41954.838240740741</v>
      </c>
      <c r="T2388" s="13">
        <f t="shared" si="189"/>
        <v>42014.838240740741</v>
      </c>
      <c r="U2388">
        <f t="shared" si="190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t="s">
        <v>8325</v>
      </c>
      <c r="R2389" t="s">
        <v>8326</v>
      </c>
      <c r="S2389" s="13">
        <f t="shared" si="188"/>
        <v>42528.626620370371</v>
      </c>
      <c r="T2389" s="13">
        <f t="shared" si="189"/>
        <v>42573.626620370371</v>
      </c>
      <c r="U2389">
        <f t="shared" si="190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t="s">
        <v>8325</v>
      </c>
      <c r="R2390" t="s">
        <v>8326</v>
      </c>
      <c r="S2390" s="13">
        <f t="shared" si="188"/>
        <v>41989.853692129633</v>
      </c>
      <c r="T2390" s="13">
        <f t="shared" si="189"/>
        <v>42019.811805555553</v>
      </c>
      <c r="U2390">
        <f t="shared" si="190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t="s">
        <v>8325</v>
      </c>
      <c r="R2391" t="s">
        <v>8326</v>
      </c>
      <c r="S2391" s="13">
        <f t="shared" si="188"/>
        <v>42179.653379629628</v>
      </c>
      <c r="T2391" s="13">
        <f t="shared" si="189"/>
        <v>42210.915972222225</v>
      </c>
      <c r="U2391">
        <f t="shared" si="190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t="e">
        <f t="shared" si="187"/>
        <v>#DIV/0!</v>
      </c>
      <c r="Q2392" t="s">
        <v>8325</v>
      </c>
      <c r="R2392" t="s">
        <v>8326</v>
      </c>
      <c r="S2392" s="13">
        <f t="shared" si="188"/>
        <v>41968.262314814812</v>
      </c>
      <c r="T2392" s="13">
        <f t="shared" si="189"/>
        <v>42008.262314814812</v>
      </c>
      <c r="U2392">
        <f t="shared" si="190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t="s">
        <v>8325</v>
      </c>
      <c r="R2393" t="s">
        <v>8326</v>
      </c>
      <c r="S2393" s="13">
        <f t="shared" si="188"/>
        <v>42064.794490740736</v>
      </c>
      <c r="T2393" s="13">
        <f t="shared" si="189"/>
        <v>42094.752824074079</v>
      </c>
      <c r="U2393">
        <f t="shared" si="190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 t="e">
        <f t="shared" si="187"/>
        <v>#DIV/0!</v>
      </c>
      <c r="Q2394" t="s">
        <v>8325</v>
      </c>
      <c r="R2394" t="s">
        <v>8326</v>
      </c>
      <c r="S2394" s="13">
        <f t="shared" si="188"/>
        <v>42276.120636574073</v>
      </c>
      <c r="T2394" s="13">
        <f t="shared" si="189"/>
        <v>42306.120636574073</v>
      </c>
      <c r="U2394">
        <f t="shared" si="190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t="s">
        <v>8325</v>
      </c>
      <c r="R2395" t="s">
        <v>8326</v>
      </c>
      <c r="S2395" s="13">
        <f t="shared" si="188"/>
        <v>42194.648344907408</v>
      </c>
      <c r="T2395" s="13">
        <f t="shared" si="189"/>
        <v>42224.648344907408</v>
      </c>
      <c r="U2395">
        <f t="shared" si="190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t="s">
        <v>8325</v>
      </c>
      <c r="R2396" t="s">
        <v>8326</v>
      </c>
      <c r="S2396" s="13">
        <f t="shared" si="188"/>
        <v>42031.362187499995</v>
      </c>
      <c r="T2396" s="13">
        <f t="shared" si="189"/>
        <v>42061.362187499995</v>
      </c>
      <c r="U2396">
        <f t="shared" si="190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 t="e">
        <f t="shared" si="187"/>
        <v>#DIV/0!</v>
      </c>
      <c r="Q2397" t="s">
        <v>8325</v>
      </c>
      <c r="R2397" t="s">
        <v>8326</v>
      </c>
      <c r="S2397" s="13">
        <f t="shared" si="188"/>
        <v>42717.121377314819</v>
      </c>
      <c r="T2397" s="13">
        <f t="shared" si="189"/>
        <v>42745.372916666667</v>
      </c>
      <c r="U2397">
        <f t="shared" si="190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t="s">
        <v>8325</v>
      </c>
      <c r="R2398" t="s">
        <v>8326</v>
      </c>
      <c r="S2398" s="13">
        <f t="shared" si="188"/>
        <v>42262.849050925928</v>
      </c>
      <c r="T2398" s="13">
        <f t="shared" si="189"/>
        <v>42292.849050925928</v>
      </c>
      <c r="U2398">
        <f t="shared" si="190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 t="e">
        <f t="shared" si="187"/>
        <v>#DIV/0!</v>
      </c>
      <c r="Q2399" t="s">
        <v>8325</v>
      </c>
      <c r="R2399" t="s">
        <v>8326</v>
      </c>
      <c r="S2399" s="13">
        <f t="shared" si="188"/>
        <v>41976.88490740741</v>
      </c>
      <c r="T2399" s="13">
        <f t="shared" si="189"/>
        <v>42006.88490740741</v>
      </c>
      <c r="U2399">
        <f t="shared" si="190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 t="e">
        <f t="shared" si="187"/>
        <v>#DIV/0!</v>
      </c>
      <c r="Q2400" t="s">
        <v>8325</v>
      </c>
      <c r="R2400" t="s">
        <v>8326</v>
      </c>
      <c r="S2400" s="13">
        <f t="shared" si="188"/>
        <v>42157.916481481487</v>
      </c>
      <c r="T2400" s="13">
        <f t="shared" si="189"/>
        <v>42187.916481481487</v>
      </c>
      <c r="U2400">
        <f t="shared" si="190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 t="e">
        <f t="shared" si="187"/>
        <v>#DIV/0!</v>
      </c>
      <c r="Q2401" t="s">
        <v>8325</v>
      </c>
      <c r="R2401" t="s">
        <v>8326</v>
      </c>
      <c r="S2401" s="13">
        <f t="shared" si="188"/>
        <v>41956.853078703702</v>
      </c>
      <c r="T2401" s="13">
        <f t="shared" si="189"/>
        <v>41991.853078703702</v>
      </c>
      <c r="U2401">
        <f t="shared" si="190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 t="e">
        <f t="shared" si="187"/>
        <v>#DIV/0!</v>
      </c>
      <c r="Q2402" t="s">
        <v>8325</v>
      </c>
      <c r="R2402" t="s">
        <v>8326</v>
      </c>
      <c r="S2402" s="13">
        <f t="shared" si="188"/>
        <v>42444.268101851849</v>
      </c>
      <c r="T2402" s="13">
        <f t="shared" si="189"/>
        <v>42474.268101851849</v>
      </c>
      <c r="U2402">
        <f t="shared" si="190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t="s">
        <v>8342</v>
      </c>
      <c r="R2403" t="s">
        <v>8343</v>
      </c>
      <c r="S2403" s="13">
        <f t="shared" si="188"/>
        <v>42374.822870370372</v>
      </c>
      <c r="T2403" s="13">
        <f t="shared" si="189"/>
        <v>42434.822870370372</v>
      </c>
      <c r="U2403">
        <f t="shared" si="190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t="s">
        <v>8342</v>
      </c>
      <c r="R2404" t="s">
        <v>8343</v>
      </c>
      <c r="S2404" s="13">
        <f t="shared" si="188"/>
        <v>42107.679756944446</v>
      </c>
      <c r="T2404" s="13">
        <f t="shared" si="189"/>
        <v>42137.679756944446</v>
      </c>
      <c r="U2404">
        <f t="shared" si="190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t="s">
        <v>8342</v>
      </c>
      <c r="R2405" t="s">
        <v>8343</v>
      </c>
      <c r="S2405" s="13">
        <f t="shared" si="188"/>
        <v>42399.882615740738</v>
      </c>
      <c r="T2405" s="13">
        <f t="shared" si="189"/>
        <v>42459.840949074074</v>
      </c>
      <c r="U2405">
        <f t="shared" si="190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 t="e">
        <f t="shared" si="187"/>
        <v>#DIV/0!</v>
      </c>
      <c r="Q2406" t="s">
        <v>8342</v>
      </c>
      <c r="R2406" t="s">
        <v>8343</v>
      </c>
      <c r="S2406" s="13">
        <f t="shared" si="188"/>
        <v>42342.03943287037</v>
      </c>
      <c r="T2406" s="13">
        <f t="shared" si="189"/>
        <v>42372.03943287037</v>
      </c>
      <c r="U2406">
        <f t="shared" si="190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t="s">
        <v>8342</v>
      </c>
      <c r="R2407" t="s">
        <v>8343</v>
      </c>
      <c r="S2407" s="13">
        <f t="shared" si="188"/>
        <v>42595.585358796292</v>
      </c>
      <c r="T2407" s="13">
        <f t="shared" si="189"/>
        <v>42616.585358796292</v>
      </c>
      <c r="U2407">
        <f t="shared" si="190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t="s">
        <v>8342</v>
      </c>
      <c r="R2408" t="s">
        <v>8343</v>
      </c>
      <c r="S2408" s="13">
        <f t="shared" si="188"/>
        <v>41983.110995370371</v>
      </c>
      <c r="T2408" s="13">
        <f t="shared" si="189"/>
        <v>42023.110995370371</v>
      </c>
      <c r="U2408">
        <f t="shared" si="190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t="s">
        <v>8342</v>
      </c>
      <c r="R2409" t="s">
        <v>8343</v>
      </c>
      <c r="S2409" s="13">
        <f t="shared" si="188"/>
        <v>42082.575555555552</v>
      </c>
      <c r="T2409" s="13">
        <f t="shared" si="189"/>
        <v>42105.25</v>
      </c>
      <c r="U2409">
        <f t="shared" si="190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t="s">
        <v>8342</v>
      </c>
      <c r="R2410" t="s">
        <v>8343</v>
      </c>
      <c r="S2410" s="13">
        <f t="shared" si="188"/>
        <v>41919.140706018516</v>
      </c>
      <c r="T2410" s="13">
        <f t="shared" si="189"/>
        <v>41949.182372685187</v>
      </c>
      <c r="U2410">
        <f t="shared" si="190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t="s">
        <v>8342</v>
      </c>
      <c r="R2411" t="s">
        <v>8343</v>
      </c>
      <c r="S2411" s="13">
        <f t="shared" si="188"/>
        <v>42204.875868055555</v>
      </c>
      <c r="T2411" s="13">
        <f t="shared" si="189"/>
        <v>42234.875868055555</v>
      </c>
      <c r="U2411">
        <f t="shared" si="190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 t="e">
        <f t="shared" si="187"/>
        <v>#DIV/0!</v>
      </c>
      <c r="Q2412" t="s">
        <v>8342</v>
      </c>
      <c r="R2412" t="s">
        <v>8343</v>
      </c>
      <c r="S2412" s="13">
        <f t="shared" si="188"/>
        <v>42224.408275462964</v>
      </c>
      <c r="T2412" s="13">
        <f t="shared" si="189"/>
        <v>42254.408275462964</v>
      </c>
      <c r="U2412">
        <f t="shared" si="190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t="s">
        <v>8342</v>
      </c>
      <c r="R2413" t="s">
        <v>8343</v>
      </c>
      <c r="S2413" s="13">
        <f t="shared" si="188"/>
        <v>42211.732430555552</v>
      </c>
      <c r="T2413" s="13">
        <f t="shared" si="189"/>
        <v>42241.732430555552</v>
      </c>
      <c r="U2413">
        <f t="shared" si="190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 t="e">
        <f t="shared" si="187"/>
        <v>#DIV/0!</v>
      </c>
      <c r="Q2414" t="s">
        <v>8342</v>
      </c>
      <c r="R2414" t="s">
        <v>8343</v>
      </c>
      <c r="S2414" s="13">
        <f t="shared" si="188"/>
        <v>42655.736956018518</v>
      </c>
      <c r="T2414" s="13">
        <f t="shared" si="189"/>
        <v>42700.778622685189</v>
      </c>
      <c r="U2414">
        <f t="shared" si="190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t="s">
        <v>8342</v>
      </c>
      <c r="R2415" t="s">
        <v>8343</v>
      </c>
      <c r="S2415" s="13">
        <f t="shared" si="188"/>
        <v>41760.10974537037</v>
      </c>
      <c r="T2415" s="13">
        <f t="shared" si="189"/>
        <v>41790.979166666664</v>
      </c>
      <c r="U2415">
        <f t="shared" si="190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t="s">
        <v>8342</v>
      </c>
      <c r="R2416" t="s">
        <v>8343</v>
      </c>
      <c r="S2416" s="13">
        <f t="shared" si="188"/>
        <v>42198.695138888885</v>
      </c>
      <c r="T2416" s="13">
        <f t="shared" si="189"/>
        <v>42238.165972222225</v>
      </c>
      <c r="U2416">
        <f t="shared" si="190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t="s">
        <v>8342</v>
      </c>
      <c r="R2417" t="s">
        <v>8343</v>
      </c>
      <c r="S2417" s="13">
        <f t="shared" si="188"/>
        <v>42536.862800925926</v>
      </c>
      <c r="T2417" s="13">
        <f t="shared" si="189"/>
        <v>42566.862800925926</v>
      </c>
      <c r="U2417">
        <f t="shared" si="190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t="s">
        <v>8342</v>
      </c>
      <c r="R2418" t="s">
        <v>8343</v>
      </c>
      <c r="S2418" s="13">
        <f t="shared" si="188"/>
        <v>42019.737766203703</v>
      </c>
      <c r="T2418" s="13">
        <f t="shared" si="189"/>
        <v>42077.625</v>
      </c>
      <c r="U2418">
        <f t="shared" si="190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 t="e">
        <f t="shared" si="187"/>
        <v>#DIV/0!</v>
      </c>
      <c r="Q2419" t="s">
        <v>8342</v>
      </c>
      <c r="R2419" t="s">
        <v>8343</v>
      </c>
      <c r="S2419" s="13">
        <f t="shared" si="188"/>
        <v>41831.884108796294</v>
      </c>
      <c r="T2419" s="13">
        <f t="shared" si="189"/>
        <v>41861.884108796294</v>
      </c>
      <c r="U2419">
        <f t="shared" si="190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t="s">
        <v>8342</v>
      </c>
      <c r="R2420" t="s">
        <v>8343</v>
      </c>
      <c r="S2420" s="13">
        <f t="shared" si="188"/>
        <v>42027.856990740736</v>
      </c>
      <c r="T2420" s="13">
        <f t="shared" si="189"/>
        <v>42087.815324074079</v>
      </c>
      <c r="U2420">
        <f t="shared" si="190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 t="e">
        <f t="shared" si="187"/>
        <v>#DIV/0!</v>
      </c>
      <c r="Q2421" t="s">
        <v>8342</v>
      </c>
      <c r="R2421" t="s">
        <v>8343</v>
      </c>
      <c r="S2421" s="13">
        <f t="shared" si="188"/>
        <v>41993.738298611104</v>
      </c>
      <c r="T2421" s="13">
        <f t="shared" si="189"/>
        <v>42053.738298611104</v>
      </c>
      <c r="U2421">
        <f t="shared" si="190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t="s">
        <v>8342</v>
      </c>
      <c r="R2422" t="s">
        <v>8343</v>
      </c>
      <c r="S2422" s="13">
        <f t="shared" si="188"/>
        <v>41893.028877314813</v>
      </c>
      <c r="T2422" s="13">
        <f t="shared" si="189"/>
        <v>41953.070543981477</v>
      </c>
      <c r="U2422">
        <f t="shared" si="190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t="s">
        <v>8342</v>
      </c>
      <c r="R2423" t="s">
        <v>8343</v>
      </c>
      <c r="S2423" s="13">
        <f t="shared" si="188"/>
        <v>42026.687453703707</v>
      </c>
      <c r="T2423" s="13">
        <f t="shared" si="189"/>
        <v>42056.687453703707</v>
      </c>
      <c r="U2423">
        <f t="shared" si="190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t="s">
        <v>8342</v>
      </c>
      <c r="R2424" t="s">
        <v>8343</v>
      </c>
      <c r="S2424" s="13">
        <f t="shared" si="188"/>
        <v>42044.724953703699</v>
      </c>
      <c r="T2424" s="13">
        <f t="shared" si="189"/>
        <v>42074.683287037042</v>
      </c>
      <c r="U2424">
        <f t="shared" si="190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t="s">
        <v>8342</v>
      </c>
      <c r="R2425" t="s">
        <v>8343</v>
      </c>
      <c r="S2425" s="13">
        <f t="shared" si="188"/>
        <v>41974.704745370371</v>
      </c>
      <c r="T2425" s="13">
        <f t="shared" si="189"/>
        <v>42004.704745370371</v>
      </c>
      <c r="U2425">
        <f t="shared" si="190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t="s">
        <v>8342</v>
      </c>
      <c r="R2426" t="s">
        <v>8343</v>
      </c>
      <c r="S2426" s="13">
        <f t="shared" si="188"/>
        <v>41909.892453703702</v>
      </c>
      <c r="T2426" s="13">
        <f t="shared" si="189"/>
        <v>41939.892453703702</v>
      </c>
      <c r="U2426">
        <f t="shared" si="190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t="s">
        <v>8342</v>
      </c>
      <c r="R2427" t="s">
        <v>8343</v>
      </c>
      <c r="S2427" s="13">
        <f t="shared" si="188"/>
        <v>42502.913761574076</v>
      </c>
      <c r="T2427" s="13">
        <f t="shared" si="189"/>
        <v>42517.919444444444</v>
      </c>
      <c r="U2427">
        <f t="shared" si="190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 t="e">
        <f t="shared" si="187"/>
        <v>#DIV/0!</v>
      </c>
      <c r="Q2428" t="s">
        <v>8342</v>
      </c>
      <c r="R2428" t="s">
        <v>8343</v>
      </c>
      <c r="S2428" s="13">
        <f t="shared" si="188"/>
        <v>42164.170046296291</v>
      </c>
      <c r="T2428" s="13">
        <f t="shared" si="189"/>
        <v>42224.170046296291</v>
      </c>
      <c r="U2428">
        <f t="shared" si="190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t="s">
        <v>8342</v>
      </c>
      <c r="R2429" t="s">
        <v>8343</v>
      </c>
      <c r="S2429" s="13">
        <f t="shared" si="188"/>
        <v>42412.318668981476</v>
      </c>
      <c r="T2429" s="13">
        <f t="shared" si="189"/>
        <v>42452.277002314819</v>
      </c>
      <c r="U2429">
        <f t="shared" si="190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t="s">
        <v>8342</v>
      </c>
      <c r="R2430" t="s">
        <v>8343</v>
      </c>
      <c r="S2430" s="13">
        <f t="shared" si="188"/>
        <v>42045.784155092595</v>
      </c>
      <c r="T2430" s="13">
        <f t="shared" si="189"/>
        <v>42075.742488425924</v>
      </c>
      <c r="U2430">
        <f t="shared" si="190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t="s">
        <v>8342</v>
      </c>
      <c r="R2431" t="s">
        <v>8343</v>
      </c>
      <c r="S2431" s="13">
        <f t="shared" si="188"/>
        <v>42734.879236111112</v>
      </c>
      <c r="T2431" s="13">
        <f t="shared" si="189"/>
        <v>42771.697222222225</v>
      </c>
      <c r="U2431">
        <f t="shared" si="190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t="s">
        <v>8342</v>
      </c>
      <c r="R2432" t="s">
        <v>8343</v>
      </c>
      <c r="S2432" s="13">
        <f t="shared" si="188"/>
        <v>42382.130833333329</v>
      </c>
      <c r="T2432" s="13">
        <f t="shared" si="189"/>
        <v>42412.130833333329</v>
      </c>
      <c r="U2432">
        <f t="shared" si="190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t="s">
        <v>8342</v>
      </c>
      <c r="R2433" t="s">
        <v>8343</v>
      </c>
      <c r="S2433" s="13">
        <f t="shared" si="188"/>
        <v>42489.099687499998</v>
      </c>
      <c r="T2433" s="13">
        <f t="shared" si="189"/>
        <v>42549.099687499998</v>
      </c>
      <c r="U2433">
        <f t="shared" si="190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t="s">
        <v>8342</v>
      </c>
      <c r="R2434" t="s">
        <v>8343</v>
      </c>
      <c r="S2434" s="13">
        <f t="shared" si="188"/>
        <v>42041.218715277777</v>
      </c>
      <c r="T2434" s="13">
        <f t="shared" si="189"/>
        <v>42071.218715277777</v>
      </c>
      <c r="U2434">
        <f t="shared" si="190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 t="e">
        <f t="shared" ref="P2435:P2498" si="192">ROUND(E2435/L2435,2)</f>
        <v>#DIV/0!</v>
      </c>
      <c r="Q2435" t="s">
        <v>8342</v>
      </c>
      <c r="R2435" t="s">
        <v>8343</v>
      </c>
      <c r="S2435" s="13">
        <f t="shared" ref="S2435:S2498" si="193">(((J2435/60)/60)/24)+DATE(1970,1,1)</f>
        <v>42397.89980324074</v>
      </c>
      <c r="T2435" s="13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t="s">
        <v>8342</v>
      </c>
      <c r="R2436" t="s">
        <v>8343</v>
      </c>
      <c r="S2436" s="13">
        <f t="shared" si="193"/>
        <v>42180.18604166666</v>
      </c>
      <c r="T2436" s="13">
        <f t="shared" si="194"/>
        <v>42220.18604166666</v>
      </c>
      <c r="U2436">
        <f t="shared" si="195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t="s">
        <v>8342</v>
      </c>
      <c r="R2437" t="s">
        <v>8343</v>
      </c>
      <c r="S2437" s="13">
        <f t="shared" si="193"/>
        <v>42252.277615740735</v>
      </c>
      <c r="T2437" s="13">
        <f t="shared" si="194"/>
        <v>42282.277615740735</v>
      </c>
      <c r="U2437">
        <f t="shared" si="195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t="s">
        <v>8342</v>
      </c>
      <c r="R2438" t="s">
        <v>8343</v>
      </c>
      <c r="S2438" s="13">
        <f t="shared" si="193"/>
        <v>42338.615393518514</v>
      </c>
      <c r="T2438" s="13">
        <f t="shared" si="194"/>
        <v>42398.615393518514</v>
      </c>
      <c r="U2438">
        <f t="shared" si="195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 t="e">
        <f t="shared" si="192"/>
        <v>#DIV/0!</v>
      </c>
      <c r="Q2439" t="s">
        <v>8342</v>
      </c>
      <c r="R2439" t="s">
        <v>8343</v>
      </c>
      <c r="S2439" s="13">
        <f t="shared" si="193"/>
        <v>42031.965138888889</v>
      </c>
      <c r="T2439" s="13">
        <f t="shared" si="194"/>
        <v>42080.75</v>
      </c>
      <c r="U2439">
        <f t="shared" si="195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t="s">
        <v>8342</v>
      </c>
      <c r="R2440" t="s">
        <v>8343</v>
      </c>
      <c r="S2440" s="13">
        <f t="shared" si="193"/>
        <v>42285.91506944444</v>
      </c>
      <c r="T2440" s="13">
        <f t="shared" si="194"/>
        <v>42345.956736111111</v>
      </c>
      <c r="U2440">
        <f t="shared" si="195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 t="e">
        <f t="shared" si="192"/>
        <v>#DIV/0!</v>
      </c>
      <c r="Q2441" t="s">
        <v>8342</v>
      </c>
      <c r="R2441" t="s">
        <v>8343</v>
      </c>
      <c r="S2441" s="13">
        <f t="shared" si="193"/>
        <v>42265.818622685183</v>
      </c>
      <c r="T2441" s="13">
        <f t="shared" si="194"/>
        <v>42295.818622685183</v>
      </c>
      <c r="U2441">
        <f t="shared" si="195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t="s">
        <v>8342</v>
      </c>
      <c r="R2442" t="s">
        <v>8343</v>
      </c>
      <c r="S2442" s="13">
        <f t="shared" si="193"/>
        <v>42383.899456018517</v>
      </c>
      <c r="T2442" s="13">
        <f t="shared" si="194"/>
        <v>42413.899456018517</v>
      </c>
      <c r="U2442">
        <f t="shared" si="195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t="s">
        <v>8342</v>
      </c>
      <c r="R2443" t="s">
        <v>8358</v>
      </c>
      <c r="S2443" s="13">
        <f t="shared" si="193"/>
        <v>42187.125625000001</v>
      </c>
      <c r="T2443" s="13">
        <f t="shared" si="194"/>
        <v>42208.207638888889</v>
      </c>
      <c r="U2443">
        <f t="shared" si="195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t="s">
        <v>8342</v>
      </c>
      <c r="R2444" t="s">
        <v>8358</v>
      </c>
      <c r="S2444" s="13">
        <f t="shared" si="193"/>
        <v>42052.666990740734</v>
      </c>
      <c r="T2444" s="13">
        <f t="shared" si="194"/>
        <v>42082.625324074077</v>
      </c>
      <c r="U2444">
        <f t="shared" si="195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t="s">
        <v>8342</v>
      </c>
      <c r="R2445" t="s">
        <v>8358</v>
      </c>
      <c r="S2445" s="13">
        <f t="shared" si="193"/>
        <v>41836.625254629631</v>
      </c>
      <c r="T2445" s="13">
        <f t="shared" si="194"/>
        <v>41866.625254629631</v>
      </c>
      <c r="U2445">
        <f t="shared" si="195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t="s">
        <v>8342</v>
      </c>
      <c r="R2446" t="s">
        <v>8358</v>
      </c>
      <c r="S2446" s="13">
        <f t="shared" si="193"/>
        <v>42485.754525462966</v>
      </c>
      <c r="T2446" s="13">
        <f t="shared" si="194"/>
        <v>42515.754525462966</v>
      </c>
      <c r="U2446">
        <f t="shared" si="195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t="s">
        <v>8342</v>
      </c>
      <c r="R2447" t="s">
        <v>8358</v>
      </c>
      <c r="S2447" s="13">
        <f t="shared" si="193"/>
        <v>42243.190057870372</v>
      </c>
      <c r="T2447" s="13">
        <f t="shared" si="194"/>
        <v>42273.190057870372</v>
      </c>
      <c r="U2447">
        <f t="shared" si="195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t="s">
        <v>8342</v>
      </c>
      <c r="R2448" t="s">
        <v>8358</v>
      </c>
      <c r="S2448" s="13">
        <f t="shared" si="193"/>
        <v>42670.602673611109</v>
      </c>
      <c r="T2448" s="13">
        <f t="shared" si="194"/>
        <v>42700.64434027778</v>
      </c>
      <c r="U2448">
        <f t="shared" si="195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t="s">
        <v>8342</v>
      </c>
      <c r="R2449" t="s">
        <v>8358</v>
      </c>
      <c r="S2449" s="13">
        <f t="shared" si="193"/>
        <v>42654.469826388886</v>
      </c>
      <c r="T2449" s="13">
        <f t="shared" si="194"/>
        <v>42686.166666666672</v>
      </c>
      <c r="U2449">
        <f t="shared" si="195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t="s">
        <v>8342</v>
      </c>
      <c r="R2450" t="s">
        <v>8358</v>
      </c>
      <c r="S2450" s="13">
        <f t="shared" si="193"/>
        <v>42607.316122685181</v>
      </c>
      <c r="T2450" s="13">
        <f t="shared" si="194"/>
        <v>42613.233333333337</v>
      </c>
      <c r="U2450">
        <f t="shared" si="195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t="s">
        <v>8342</v>
      </c>
      <c r="R2451" t="s">
        <v>8358</v>
      </c>
      <c r="S2451" s="13">
        <f t="shared" si="193"/>
        <v>41943.142534722225</v>
      </c>
      <c r="T2451" s="13">
        <f t="shared" si="194"/>
        <v>41973.184201388889</v>
      </c>
      <c r="U2451">
        <f t="shared" si="195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t="s">
        <v>8342</v>
      </c>
      <c r="R2452" t="s">
        <v>8358</v>
      </c>
      <c r="S2452" s="13">
        <f t="shared" si="193"/>
        <v>41902.07240740741</v>
      </c>
      <c r="T2452" s="13">
        <f t="shared" si="194"/>
        <v>41940.132638888892</v>
      </c>
      <c r="U2452">
        <f t="shared" si="195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t="s">
        <v>8342</v>
      </c>
      <c r="R2453" t="s">
        <v>8358</v>
      </c>
      <c r="S2453" s="13">
        <f t="shared" si="193"/>
        <v>42779.908449074079</v>
      </c>
      <c r="T2453" s="13">
        <f t="shared" si="194"/>
        <v>42799.908449074079</v>
      </c>
      <c r="U2453">
        <f t="shared" si="195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t="s">
        <v>8342</v>
      </c>
      <c r="R2454" t="s">
        <v>8358</v>
      </c>
      <c r="S2454" s="13">
        <f t="shared" si="193"/>
        <v>42338.84375</v>
      </c>
      <c r="T2454" s="13">
        <f t="shared" si="194"/>
        <v>42367.958333333328</v>
      </c>
      <c r="U2454">
        <f t="shared" si="195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t="s">
        <v>8342</v>
      </c>
      <c r="R2455" t="s">
        <v>8358</v>
      </c>
      <c r="S2455" s="13">
        <f t="shared" si="193"/>
        <v>42738.692233796297</v>
      </c>
      <c r="T2455" s="13">
        <f t="shared" si="194"/>
        <v>42768.692233796297</v>
      </c>
      <c r="U2455">
        <f t="shared" si="195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t="s">
        <v>8342</v>
      </c>
      <c r="R2456" t="s">
        <v>8358</v>
      </c>
      <c r="S2456" s="13">
        <f t="shared" si="193"/>
        <v>42770.201481481476</v>
      </c>
      <c r="T2456" s="13">
        <f t="shared" si="194"/>
        <v>42805.201481481476</v>
      </c>
      <c r="U2456">
        <f t="shared" si="195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t="s">
        <v>8342</v>
      </c>
      <c r="R2457" t="s">
        <v>8358</v>
      </c>
      <c r="S2457" s="13">
        <f t="shared" si="193"/>
        <v>42452.781828703708</v>
      </c>
      <c r="T2457" s="13">
        <f t="shared" si="194"/>
        <v>42480.781828703708</v>
      </c>
      <c r="U2457">
        <f t="shared" si="195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t="s">
        <v>8342</v>
      </c>
      <c r="R2458" t="s">
        <v>8358</v>
      </c>
      <c r="S2458" s="13">
        <f t="shared" si="193"/>
        <v>42761.961099537039</v>
      </c>
      <c r="T2458" s="13">
        <f t="shared" si="194"/>
        <v>42791.961099537039</v>
      </c>
      <c r="U2458">
        <f t="shared" si="195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t="s">
        <v>8342</v>
      </c>
      <c r="R2459" t="s">
        <v>8358</v>
      </c>
      <c r="S2459" s="13">
        <f t="shared" si="193"/>
        <v>42423.602500000001</v>
      </c>
      <c r="T2459" s="13">
        <f t="shared" si="194"/>
        <v>42453.560833333337</v>
      </c>
      <c r="U2459">
        <f t="shared" si="195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t="s">
        <v>8342</v>
      </c>
      <c r="R2460" t="s">
        <v>8358</v>
      </c>
      <c r="S2460" s="13">
        <f t="shared" si="193"/>
        <v>42495.871736111112</v>
      </c>
      <c r="T2460" s="13">
        <f t="shared" si="194"/>
        <v>42530.791666666672</v>
      </c>
      <c r="U2460">
        <f t="shared" si="195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t="s">
        <v>8342</v>
      </c>
      <c r="R2461" t="s">
        <v>8358</v>
      </c>
      <c r="S2461" s="13">
        <f t="shared" si="193"/>
        <v>42407.637557870374</v>
      </c>
      <c r="T2461" s="13">
        <f t="shared" si="194"/>
        <v>42452.595891203702</v>
      </c>
      <c r="U2461">
        <f t="shared" si="195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t="s">
        <v>8342</v>
      </c>
      <c r="R2462" t="s">
        <v>8358</v>
      </c>
      <c r="S2462" s="13">
        <f t="shared" si="193"/>
        <v>42704.187118055561</v>
      </c>
      <c r="T2462" s="13">
        <f t="shared" si="194"/>
        <v>42738.178472222222</v>
      </c>
      <c r="U2462">
        <f t="shared" si="195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t="s">
        <v>8331</v>
      </c>
      <c r="R2463" t="s">
        <v>8335</v>
      </c>
      <c r="S2463" s="13">
        <f t="shared" si="193"/>
        <v>40784.012696759259</v>
      </c>
      <c r="T2463" s="13">
        <f t="shared" si="194"/>
        <v>40817.125</v>
      </c>
      <c r="U2463">
        <f t="shared" si="195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t="s">
        <v>8331</v>
      </c>
      <c r="R2464" t="s">
        <v>8335</v>
      </c>
      <c r="S2464" s="13">
        <f t="shared" si="193"/>
        <v>41089.186296296299</v>
      </c>
      <c r="T2464" s="13">
        <f t="shared" si="194"/>
        <v>41109.186296296299</v>
      </c>
      <c r="U2464">
        <f t="shared" si="195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t="s">
        <v>8331</v>
      </c>
      <c r="R2465" t="s">
        <v>8335</v>
      </c>
      <c r="S2465" s="13">
        <f t="shared" si="193"/>
        <v>41341.111400462964</v>
      </c>
      <c r="T2465" s="13">
        <f t="shared" si="194"/>
        <v>41380.791666666664</v>
      </c>
      <c r="U2465">
        <f t="shared" si="195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t="s">
        <v>8331</v>
      </c>
      <c r="R2466" t="s">
        <v>8335</v>
      </c>
      <c r="S2466" s="13">
        <f t="shared" si="193"/>
        <v>42248.90042824074</v>
      </c>
      <c r="T2466" s="13">
        <f t="shared" si="194"/>
        <v>42277.811805555553</v>
      </c>
      <c r="U2466">
        <f t="shared" si="195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t="s">
        <v>8331</v>
      </c>
      <c r="R2467" t="s">
        <v>8335</v>
      </c>
      <c r="S2467" s="13">
        <f t="shared" si="193"/>
        <v>41145.719305555554</v>
      </c>
      <c r="T2467" s="13">
        <f t="shared" si="194"/>
        <v>41175.719305555554</v>
      </c>
      <c r="U2467">
        <f t="shared" si="195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t="s">
        <v>8331</v>
      </c>
      <c r="R2468" t="s">
        <v>8335</v>
      </c>
      <c r="S2468" s="13">
        <f t="shared" si="193"/>
        <v>41373.102465277778</v>
      </c>
      <c r="T2468" s="13">
        <f t="shared" si="194"/>
        <v>41403.102465277778</v>
      </c>
      <c r="U2468">
        <f t="shared" si="195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t="s">
        <v>8331</v>
      </c>
      <c r="R2469" t="s">
        <v>8335</v>
      </c>
      <c r="S2469" s="13">
        <f t="shared" si="193"/>
        <v>41025.874201388891</v>
      </c>
      <c r="T2469" s="13">
        <f t="shared" si="194"/>
        <v>41039.708333333336</v>
      </c>
      <c r="U2469">
        <f t="shared" si="195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t="s">
        <v>8331</v>
      </c>
      <c r="R2470" t="s">
        <v>8335</v>
      </c>
      <c r="S2470" s="13">
        <f t="shared" si="193"/>
        <v>41174.154178240737</v>
      </c>
      <c r="T2470" s="13">
        <f t="shared" si="194"/>
        <v>41210.208333333336</v>
      </c>
      <c r="U2470">
        <f t="shared" si="195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t="s">
        <v>8331</v>
      </c>
      <c r="R2471" t="s">
        <v>8335</v>
      </c>
      <c r="S2471" s="13">
        <f t="shared" si="193"/>
        <v>40557.429733796293</v>
      </c>
      <c r="T2471" s="13">
        <f t="shared" si="194"/>
        <v>40582.429733796293</v>
      </c>
      <c r="U2471">
        <f t="shared" si="195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t="s">
        <v>8331</v>
      </c>
      <c r="R2472" t="s">
        <v>8335</v>
      </c>
      <c r="S2472" s="13">
        <f t="shared" si="193"/>
        <v>41023.07471064815</v>
      </c>
      <c r="T2472" s="13">
        <f t="shared" si="194"/>
        <v>41053.07471064815</v>
      </c>
      <c r="U2472">
        <f t="shared" si="195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t="s">
        <v>8331</v>
      </c>
      <c r="R2473" t="s">
        <v>8335</v>
      </c>
      <c r="S2473" s="13">
        <f t="shared" si="193"/>
        <v>40893.992962962962</v>
      </c>
      <c r="T2473" s="13">
        <f t="shared" si="194"/>
        <v>40933.992962962962</v>
      </c>
      <c r="U2473">
        <f t="shared" si="195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t="s">
        <v>8331</v>
      </c>
      <c r="R2474" t="s">
        <v>8335</v>
      </c>
      <c r="S2474" s="13">
        <f t="shared" si="193"/>
        <v>40354.11550925926</v>
      </c>
      <c r="T2474" s="13">
        <f t="shared" si="194"/>
        <v>40425.043749999997</v>
      </c>
      <c r="U2474">
        <f t="shared" si="195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t="s">
        <v>8331</v>
      </c>
      <c r="R2475" t="s">
        <v>8335</v>
      </c>
      <c r="S2475" s="13">
        <f t="shared" si="193"/>
        <v>41193.748483796298</v>
      </c>
      <c r="T2475" s="13">
        <f t="shared" si="194"/>
        <v>41223.790150462963</v>
      </c>
      <c r="U2475">
        <f t="shared" si="195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t="s">
        <v>8331</v>
      </c>
      <c r="R2476" t="s">
        <v>8335</v>
      </c>
      <c r="S2476" s="13">
        <f t="shared" si="193"/>
        <v>40417.011296296296</v>
      </c>
      <c r="T2476" s="13">
        <f t="shared" si="194"/>
        <v>40462.011296296296</v>
      </c>
      <c r="U2476">
        <f t="shared" si="195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t="s">
        <v>8331</v>
      </c>
      <c r="R2477" t="s">
        <v>8335</v>
      </c>
      <c r="S2477" s="13">
        <f t="shared" si="193"/>
        <v>40310.287673611114</v>
      </c>
      <c r="T2477" s="13">
        <f t="shared" si="194"/>
        <v>40369.916666666664</v>
      </c>
      <c r="U2477">
        <f t="shared" si="195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t="s">
        <v>8331</v>
      </c>
      <c r="R2478" t="s">
        <v>8335</v>
      </c>
      <c r="S2478" s="13">
        <f t="shared" si="193"/>
        <v>41913.328356481477</v>
      </c>
      <c r="T2478" s="13">
        <f t="shared" si="194"/>
        <v>41946.370023148149</v>
      </c>
      <c r="U2478">
        <f t="shared" si="195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t="s">
        <v>8331</v>
      </c>
      <c r="R2479" t="s">
        <v>8335</v>
      </c>
      <c r="S2479" s="13">
        <f t="shared" si="193"/>
        <v>41088.691493055558</v>
      </c>
      <c r="T2479" s="13">
        <f t="shared" si="194"/>
        <v>41133.691493055558</v>
      </c>
      <c r="U2479">
        <f t="shared" si="195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t="s">
        <v>8331</v>
      </c>
      <c r="R2480" t="s">
        <v>8335</v>
      </c>
      <c r="S2480" s="13">
        <f t="shared" si="193"/>
        <v>41257.950381944444</v>
      </c>
      <c r="T2480" s="13">
        <f t="shared" si="194"/>
        <v>41287.950381944444</v>
      </c>
      <c r="U2480">
        <f t="shared" si="195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t="s">
        <v>8331</v>
      </c>
      <c r="R2481" t="s">
        <v>8335</v>
      </c>
      <c r="S2481" s="13">
        <f t="shared" si="193"/>
        <v>41107.726782407408</v>
      </c>
      <c r="T2481" s="13">
        <f t="shared" si="194"/>
        <v>41118.083333333336</v>
      </c>
      <c r="U2481">
        <f t="shared" si="195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t="s">
        <v>8331</v>
      </c>
      <c r="R2482" t="s">
        <v>8335</v>
      </c>
      <c r="S2482" s="13">
        <f t="shared" si="193"/>
        <v>42227.936157407406</v>
      </c>
      <c r="T2482" s="13">
        <f t="shared" si="194"/>
        <v>42287.936157407406</v>
      </c>
      <c r="U2482">
        <f t="shared" si="195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t="s">
        <v>8331</v>
      </c>
      <c r="R2483" t="s">
        <v>8335</v>
      </c>
      <c r="S2483" s="13">
        <f t="shared" si="193"/>
        <v>40999.645925925928</v>
      </c>
      <c r="T2483" s="13">
        <f t="shared" si="194"/>
        <v>41029.645925925928</v>
      </c>
      <c r="U2483">
        <f t="shared" si="195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t="s">
        <v>8331</v>
      </c>
      <c r="R2484" t="s">
        <v>8335</v>
      </c>
      <c r="S2484" s="13">
        <f t="shared" si="193"/>
        <v>40711.782210648147</v>
      </c>
      <c r="T2484" s="13">
        <f t="shared" si="194"/>
        <v>40756.782210648147</v>
      </c>
      <c r="U2484">
        <f t="shared" si="195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t="s">
        <v>8331</v>
      </c>
      <c r="R2485" t="s">
        <v>8335</v>
      </c>
      <c r="S2485" s="13">
        <f t="shared" si="193"/>
        <v>40970.750034722223</v>
      </c>
      <c r="T2485" s="13">
        <f t="shared" si="194"/>
        <v>41030.708368055559</v>
      </c>
      <c r="U2485">
        <f t="shared" si="195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t="s">
        <v>8331</v>
      </c>
      <c r="R2486" t="s">
        <v>8335</v>
      </c>
      <c r="S2486" s="13">
        <f t="shared" si="193"/>
        <v>40771.916701388887</v>
      </c>
      <c r="T2486" s="13">
        <f t="shared" si="194"/>
        <v>40801.916701388887</v>
      </c>
      <c r="U2486">
        <f t="shared" si="195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t="s">
        <v>8331</v>
      </c>
      <c r="R2487" t="s">
        <v>8335</v>
      </c>
      <c r="S2487" s="13">
        <f t="shared" si="193"/>
        <v>40793.998599537037</v>
      </c>
      <c r="T2487" s="13">
        <f t="shared" si="194"/>
        <v>40828.998599537037</v>
      </c>
      <c r="U2487">
        <f t="shared" si="195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t="s">
        <v>8331</v>
      </c>
      <c r="R2488" t="s">
        <v>8335</v>
      </c>
      <c r="S2488" s="13">
        <f t="shared" si="193"/>
        <v>40991.708055555559</v>
      </c>
      <c r="T2488" s="13">
        <f t="shared" si="194"/>
        <v>41021.708055555559</v>
      </c>
      <c r="U2488">
        <f t="shared" si="195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t="s">
        <v>8331</v>
      </c>
      <c r="R2489" t="s">
        <v>8335</v>
      </c>
      <c r="S2489" s="13">
        <f t="shared" si="193"/>
        <v>41026.083298611113</v>
      </c>
      <c r="T2489" s="13">
        <f t="shared" si="194"/>
        <v>41056.083298611113</v>
      </c>
      <c r="U2489">
        <f t="shared" si="195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t="s">
        <v>8331</v>
      </c>
      <c r="R2490" t="s">
        <v>8335</v>
      </c>
      <c r="S2490" s="13">
        <f t="shared" si="193"/>
        <v>40833.633194444446</v>
      </c>
      <c r="T2490" s="13">
        <f t="shared" si="194"/>
        <v>40863.674861111111</v>
      </c>
      <c r="U2490">
        <f t="shared" si="195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t="s">
        <v>8331</v>
      </c>
      <c r="R2491" t="s">
        <v>8335</v>
      </c>
      <c r="S2491" s="13">
        <f t="shared" si="193"/>
        <v>41373.690266203703</v>
      </c>
      <c r="T2491" s="13">
        <f t="shared" si="194"/>
        <v>41403.690266203703</v>
      </c>
      <c r="U2491">
        <f t="shared" si="195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t="s">
        <v>8331</v>
      </c>
      <c r="R2492" t="s">
        <v>8335</v>
      </c>
      <c r="S2492" s="13">
        <f t="shared" si="193"/>
        <v>41023.227731481478</v>
      </c>
      <c r="T2492" s="13">
        <f t="shared" si="194"/>
        <v>41083.227731481478</v>
      </c>
      <c r="U2492">
        <f t="shared" si="195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t="s">
        <v>8331</v>
      </c>
      <c r="R2493" t="s">
        <v>8335</v>
      </c>
      <c r="S2493" s="13">
        <f t="shared" si="193"/>
        <v>40542.839282407411</v>
      </c>
      <c r="T2493" s="13">
        <f t="shared" si="194"/>
        <v>40559.07708333333</v>
      </c>
      <c r="U2493">
        <f t="shared" si="195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t="s">
        <v>8331</v>
      </c>
      <c r="R2494" t="s">
        <v>8335</v>
      </c>
      <c r="S2494" s="13">
        <f t="shared" si="193"/>
        <v>41024.985972222225</v>
      </c>
      <c r="T2494" s="13">
        <f t="shared" si="194"/>
        <v>41076.415972222225</v>
      </c>
      <c r="U2494">
        <f t="shared" si="195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t="s">
        <v>8331</v>
      </c>
      <c r="R2495" t="s">
        <v>8335</v>
      </c>
      <c r="S2495" s="13">
        <f t="shared" si="193"/>
        <v>41348.168287037035</v>
      </c>
      <c r="T2495" s="13">
        <f t="shared" si="194"/>
        <v>41393.168287037035</v>
      </c>
      <c r="U2495">
        <f t="shared" si="195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t="s">
        <v>8331</v>
      </c>
      <c r="R2496" t="s">
        <v>8335</v>
      </c>
      <c r="S2496" s="13">
        <f t="shared" si="193"/>
        <v>41022.645185185182</v>
      </c>
      <c r="T2496" s="13">
        <f t="shared" si="194"/>
        <v>41052.645185185182</v>
      </c>
      <c r="U2496">
        <f t="shared" si="195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t="s">
        <v>8331</v>
      </c>
      <c r="R2497" t="s">
        <v>8335</v>
      </c>
      <c r="S2497" s="13">
        <f t="shared" si="193"/>
        <v>41036.946469907409</v>
      </c>
      <c r="T2497" s="13">
        <f t="shared" si="194"/>
        <v>41066.946469907409</v>
      </c>
      <c r="U2497">
        <f t="shared" si="195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t="s">
        <v>8331</v>
      </c>
      <c r="R2498" t="s">
        <v>8335</v>
      </c>
      <c r="S2498" s="13">
        <f t="shared" si="193"/>
        <v>41327.996435185189</v>
      </c>
      <c r="T2498" s="13">
        <f t="shared" si="194"/>
        <v>41362.954768518517</v>
      </c>
      <c r="U2498">
        <f t="shared" si="195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ROUND(E2499/L2499,2)</f>
        <v>80.55</v>
      </c>
      <c r="Q2499" t="s">
        <v>8331</v>
      </c>
      <c r="R2499" t="s">
        <v>8335</v>
      </c>
      <c r="S2499" s="13">
        <f t="shared" ref="S2499:S2562" si="198">(((J2499/60)/60)/24)+DATE(1970,1,1)</f>
        <v>40730.878912037035</v>
      </c>
      <c r="T2499" s="13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t="s">
        <v>8331</v>
      </c>
      <c r="R2500" t="s">
        <v>8335</v>
      </c>
      <c r="S2500" s="13">
        <f t="shared" si="198"/>
        <v>42017.967442129629</v>
      </c>
      <c r="T2500" s="13">
        <f t="shared" si="199"/>
        <v>42031.967442129629</v>
      </c>
      <c r="U2500">
        <f t="shared" si="200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t="s">
        <v>8331</v>
      </c>
      <c r="R2501" t="s">
        <v>8335</v>
      </c>
      <c r="S2501" s="13">
        <f t="shared" si="198"/>
        <v>41226.648576388885</v>
      </c>
      <c r="T2501" s="13">
        <f t="shared" si="199"/>
        <v>41274.75</v>
      </c>
      <c r="U2501">
        <f t="shared" si="200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t="s">
        <v>8331</v>
      </c>
      <c r="R2502" t="s">
        <v>8335</v>
      </c>
      <c r="S2502" s="13">
        <f t="shared" si="198"/>
        <v>41053.772858796299</v>
      </c>
      <c r="T2502" s="13">
        <f t="shared" si="199"/>
        <v>41083.772858796299</v>
      </c>
      <c r="U2502">
        <f t="shared" si="200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t="s">
        <v>8342</v>
      </c>
      <c r="R2503" t="s">
        <v>8359</v>
      </c>
      <c r="S2503" s="13">
        <f t="shared" si="198"/>
        <v>42244.776666666665</v>
      </c>
      <c r="T2503" s="13">
        <f t="shared" si="199"/>
        <v>42274.776666666665</v>
      </c>
      <c r="U2503">
        <f t="shared" si="200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t="s">
        <v>8342</v>
      </c>
      <c r="R2504" t="s">
        <v>8359</v>
      </c>
      <c r="S2504" s="13">
        <f t="shared" si="198"/>
        <v>41858.825439814813</v>
      </c>
      <c r="T2504" s="13">
        <f t="shared" si="199"/>
        <v>41903.825439814813</v>
      </c>
      <c r="U2504">
        <f t="shared" si="200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 t="e">
        <f t="shared" si="197"/>
        <v>#DIV/0!</v>
      </c>
      <c r="Q2505" t="s">
        <v>8342</v>
      </c>
      <c r="R2505" t="s">
        <v>8359</v>
      </c>
      <c r="S2505" s="13">
        <f t="shared" si="198"/>
        <v>42498.899398148147</v>
      </c>
      <c r="T2505" s="13">
        <f t="shared" si="199"/>
        <v>42528.879166666666</v>
      </c>
      <c r="U2505">
        <f t="shared" si="200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 t="e">
        <f t="shared" si="197"/>
        <v>#DIV/0!</v>
      </c>
      <c r="Q2506" t="s">
        <v>8342</v>
      </c>
      <c r="R2506" t="s">
        <v>8359</v>
      </c>
      <c r="S2506" s="13">
        <f t="shared" si="198"/>
        <v>41928.015439814815</v>
      </c>
      <c r="T2506" s="13">
        <f t="shared" si="199"/>
        <v>41958.057106481487</v>
      </c>
      <c r="U2506">
        <f t="shared" si="200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 t="e">
        <f t="shared" si="197"/>
        <v>#DIV/0!</v>
      </c>
      <c r="Q2507" t="s">
        <v>8342</v>
      </c>
      <c r="R2507" t="s">
        <v>8359</v>
      </c>
      <c r="S2507" s="13">
        <f t="shared" si="198"/>
        <v>42047.05574074074</v>
      </c>
      <c r="T2507" s="13">
        <f t="shared" si="199"/>
        <v>42077.014074074075</v>
      </c>
      <c r="U2507">
        <f t="shared" si="200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t="s">
        <v>8342</v>
      </c>
      <c r="R2508" t="s">
        <v>8359</v>
      </c>
      <c r="S2508" s="13">
        <f t="shared" si="198"/>
        <v>42258.297094907408</v>
      </c>
      <c r="T2508" s="13">
        <f t="shared" si="199"/>
        <v>42280.875</v>
      </c>
      <c r="U2508">
        <f t="shared" si="200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 t="e">
        <f t="shared" si="197"/>
        <v>#DIV/0!</v>
      </c>
      <c r="Q2509" t="s">
        <v>8342</v>
      </c>
      <c r="R2509" t="s">
        <v>8359</v>
      </c>
      <c r="S2509" s="13">
        <f t="shared" si="198"/>
        <v>42105.072962962964</v>
      </c>
      <c r="T2509" s="13">
        <f t="shared" si="199"/>
        <v>42135.072962962964</v>
      </c>
      <c r="U2509">
        <f t="shared" si="200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 t="e">
        <f t="shared" si="197"/>
        <v>#DIV/0!</v>
      </c>
      <c r="Q2510" t="s">
        <v>8342</v>
      </c>
      <c r="R2510" t="s">
        <v>8359</v>
      </c>
      <c r="S2510" s="13">
        <f t="shared" si="198"/>
        <v>41835.951782407406</v>
      </c>
      <c r="T2510" s="13">
        <f t="shared" si="199"/>
        <v>41865.951782407406</v>
      </c>
      <c r="U2510">
        <f t="shared" si="200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t="s">
        <v>8342</v>
      </c>
      <c r="R2511" t="s">
        <v>8359</v>
      </c>
      <c r="S2511" s="13">
        <f t="shared" si="198"/>
        <v>42058.809594907405</v>
      </c>
      <c r="T2511" s="13">
        <f t="shared" si="199"/>
        <v>42114.767928240741</v>
      </c>
      <c r="U2511">
        <f t="shared" si="200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t="s">
        <v>8342</v>
      </c>
      <c r="R2512" t="s">
        <v>8359</v>
      </c>
      <c r="S2512" s="13">
        <f t="shared" si="198"/>
        <v>42078.997361111105</v>
      </c>
      <c r="T2512" s="13">
        <f t="shared" si="199"/>
        <v>42138.997361111105</v>
      </c>
      <c r="U2512">
        <f t="shared" si="200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 t="e">
        <f t="shared" si="197"/>
        <v>#DIV/0!</v>
      </c>
      <c r="Q2513" t="s">
        <v>8342</v>
      </c>
      <c r="R2513" t="s">
        <v>8359</v>
      </c>
      <c r="S2513" s="13">
        <f t="shared" si="198"/>
        <v>42371.446909722217</v>
      </c>
      <c r="T2513" s="13">
        <f t="shared" si="199"/>
        <v>42401.446909722217</v>
      </c>
      <c r="U2513">
        <f t="shared" si="200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 t="e">
        <f t="shared" si="197"/>
        <v>#DIV/0!</v>
      </c>
      <c r="Q2514" t="s">
        <v>8342</v>
      </c>
      <c r="R2514" t="s">
        <v>8359</v>
      </c>
      <c r="S2514" s="13">
        <f t="shared" si="198"/>
        <v>41971.876863425925</v>
      </c>
      <c r="T2514" s="13">
        <f t="shared" si="199"/>
        <v>41986.876863425925</v>
      </c>
      <c r="U2514">
        <f t="shared" si="200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t="e">
        <f t="shared" si="197"/>
        <v>#DIV/0!</v>
      </c>
      <c r="Q2515" t="s">
        <v>8342</v>
      </c>
      <c r="R2515" t="s">
        <v>8359</v>
      </c>
      <c r="S2515" s="13">
        <f t="shared" si="198"/>
        <v>42732.00681712963</v>
      </c>
      <c r="T2515" s="13">
        <f t="shared" si="199"/>
        <v>42792.00681712963</v>
      </c>
      <c r="U2515">
        <f t="shared" si="200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t="s">
        <v>8342</v>
      </c>
      <c r="R2516" t="s">
        <v>8359</v>
      </c>
      <c r="S2516" s="13">
        <f t="shared" si="198"/>
        <v>41854.389780092592</v>
      </c>
      <c r="T2516" s="13">
        <f t="shared" si="199"/>
        <v>41871.389780092592</v>
      </c>
      <c r="U2516">
        <f t="shared" si="200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t="s">
        <v>8342</v>
      </c>
      <c r="R2517" t="s">
        <v>8359</v>
      </c>
      <c r="S2517" s="13">
        <f t="shared" si="198"/>
        <v>42027.839733796296</v>
      </c>
      <c r="T2517" s="13">
        <f t="shared" si="199"/>
        <v>42057.839733796296</v>
      </c>
      <c r="U2517">
        <f t="shared" si="200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 t="e">
        <f t="shared" si="197"/>
        <v>#DIV/0!</v>
      </c>
      <c r="Q2518" t="s">
        <v>8342</v>
      </c>
      <c r="R2518" t="s">
        <v>8359</v>
      </c>
      <c r="S2518" s="13">
        <f t="shared" si="198"/>
        <v>41942.653379629628</v>
      </c>
      <c r="T2518" s="13">
        <f t="shared" si="199"/>
        <v>41972.6950462963</v>
      </c>
      <c r="U2518">
        <f t="shared" si="200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t="s">
        <v>8342</v>
      </c>
      <c r="R2519" t="s">
        <v>8359</v>
      </c>
      <c r="S2519" s="13">
        <f t="shared" si="198"/>
        <v>42052.802430555559</v>
      </c>
      <c r="T2519" s="13">
        <f t="shared" si="199"/>
        <v>42082.760763888888</v>
      </c>
      <c r="U2519">
        <f t="shared" si="200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 t="e">
        <f t="shared" si="197"/>
        <v>#DIV/0!</v>
      </c>
      <c r="Q2520" t="s">
        <v>8342</v>
      </c>
      <c r="R2520" t="s">
        <v>8359</v>
      </c>
      <c r="S2520" s="13">
        <f t="shared" si="198"/>
        <v>41926.680879629632</v>
      </c>
      <c r="T2520" s="13">
        <f t="shared" si="199"/>
        <v>41956.722546296296</v>
      </c>
      <c r="U2520">
        <f t="shared" si="200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t="s">
        <v>8342</v>
      </c>
      <c r="R2521" t="s">
        <v>8359</v>
      </c>
      <c r="S2521" s="13">
        <f t="shared" si="198"/>
        <v>41809.155138888891</v>
      </c>
      <c r="T2521" s="13">
        <f t="shared" si="199"/>
        <v>41839.155138888891</v>
      </c>
      <c r="U2521">
        <f t="shared" si="200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 t="e">
        <f t="shared" si="197"/>
        <v>#DIV/0!</v>
      </c>
      <c r="Q2522" t="s">
        <v>8342</v>
      </c>
      <c r="R2522" t="s">
        <v>8359</v>
      </c>
      <c r="S2522" s="13">
        <f t="shared" si="198"/>
        <v>42612.600520833337</v>
      </c>
      <c r="T2522" s="13">
        <f t="shared" si="199"/>
        <v>42658.806249999994</v>
      </c>
      <c r="U2522">
        <f t="shared" si="200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t="s">
        <v>8331</v>
      </c>
      <c r="R2523" t="s">
        <v>8360</v>
      </c>
      <c r="S2523" s="13">
        <f t="shared" si="198"/>
        <v>42269.967835648145</v>
      </c>
      <c r="T2523" s="13">
        <f t="shared" si="199"/>
        <v>42290.967835648145</v>
      </c>
      <c r="U2523">
        <f t="shared" si="200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t="s">
        <v>8331</v>
      </c>
      <c r="R2524" t="s">
        <v>8360</v>
      </c>
      <c r="S2524" s="13">
        <f t="shared" si="198"/>
        <v>42460.573611111111</v>
      </c>
      <c r="T2524" s="13">
        <f t="shared" si="199"/>
        <v>42482.619444444441</v>
      </c>
      <c r="U2524">
        <f t="shared" si="200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t="s">
        <v>8331</v>
      </c>
      <c r="R2525" t="s">
        <v>8360</v>
      </c>
      <c r="S2525" s="13">
        <f t="shared" si="198"/>
        <v>41930.975601851853</v>
      </c>
      <c r="T2525" s="13">
        <f t="shared" si="199"/>
        <v>41961.017268518524</v>
      </c>
      <c r="U2525">
        <f t="shared" si="200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t="s">
        <v>8331</v>
      </c>
      <c r="R2526" t="s">
        <v>8360</v>
      </c>
      <c r="S2526" s="13">
        <f t="shared" si="198"/>
        <v>41961.807372685187</v>
      </c>
      <c r="T2526" s="13">
        <f t="shared" si="199"/>
        <v>41994.1875</v>
      </c>
      <c r="U2526">
        <f t="shared" si="200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t="s">
        <v>8331</v>
      </c>
      <c r="R2527" t="s">
        <v>8360</v>
      </c>
      <c r="S2527" s="13">
        <f t="shared" si="198"/>
        <v>41058.844571759262</v>
      </c>
      <c r="T2527" s="13">
        <f t="shared" si="199"/>
        <v>41088.844571759262</v>
      </c>
      <c r="U2527">
        <f t="shared" si="200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t="s">
        <v>8331</v>
      </c>
      <c r="R2528" t="s">
        <v>8360</v>
      </c>
      <c r="S2528" s="13">
        <f t="shared" si="198"/>
        <v>41953.091134259259</v>
      </c>
      <c r="T2528" s="13">
        <f t="shared" si="199"/>
        <v>41981.207638888889</v>
      </c>
      <c r="U2528">
        <f t="shared" si="200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t="s">
        <v>8331</v>
      </c>
      <c r="R2529" t="s">
        <v>8360</v>
      </c>
      <c r="S2529" s="13">
        <f t="shared" si="198"/>
        <v>41546.75105324074</v>
      </c>
      <c r="T2529" s="13">
        <f t="shared" si="199"/>
        <v>41565.165972222225</v>
      </c>
      <c r="U2529">
        <f t="shared" si="200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t="s">
        <v>8331</v>
      </c>
      <c r="R2530" t="s">
        <v>8360</v>
      </c>
      <c r="S2530" s="13">
        <f t="shared" si="198"/>
        <v>42217.834525462968</v>
      </c>
      <c r="T2530" s="13">
        <f t="shared" si="199"/>
        <v>42236.458333333328</v>
      </c>
      <c r="U2530">
        <f t="shared" si="200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t="s">
        <v>8331</v>
      </c>
      <c r="R2531" t="s">
        <v>8360</v>
      </c>
      <c r="S2531" s="13">
        <f t="shared" si="198"/>
        <v>40948.080729166664</v>
      </c>
      <c r="T2531" s="13">
        <f t="shared" si="199"/>
        <v>40993.0390625</v>
      </c>
      <c r="U2531">
        <f t="shared" si="200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t="s">
        <v>8331</v>
      </c>
      <c r="R2532" t="s">
        <v>8360</v>
      </c>
      <c r="S2532" s="13">
        <f t="shared" si="198"/>
        <v>42081.864641203705</v>
      </c>
      <c r="T2532" s="13">
        <f t="shared" si="199"/>
        <v>42114.201388888891</v>
      </c>
      <c r="U2532">
        <f t="shared" si="200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t="s">
        <v>8331</v>
      </c>
      <c r="R2533" t="s">
        <v>8360</v>
      </c>
      <c r="S2533" s="13">
        <f t="shared" si="198"/>
        <v>42208.680023148147</v>
      </c>
      <c r="T2533" s="13">
        <f t="shared" si="199"/>
        <v>42231.165972222225</v>
      </c>
      <c r="U2533">
        <f t="shared" si="200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t="s">
        <v>8331</v>
      </c>
      <c r="R2534" t="s">
        <v>8360</v>
      </c>
      <c r="S2534" s="13">
        <f t="shared" si="198"/>
        <v>41107.849143518521</v>
      </c>
      <c r="T2534" s="13">
        <f t="shared" si="199"/>
        <v>41137.849143518521</v>
      </c>
      <c r="U2534">
        <f t="shared" si="200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t="s">
        <v>8331</v>
      </c>
      <c r="R2535" t="s">
        <v>8360</v>
      </c>
      <c r="S2535" s="13">
        <f t="shared" si="198"/>
        <v>41304.751284722224</v>
      </c>
      <c r="T2535" s="13">
        <f t="shared" si="199"/>
        <v>41334.750787037039</v>
      </c>
      <c r="U2535">
        <f t="shared" si="200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t="s">
        <v>8331</v>
      </c>
      <c r="R2536" t="s">
        <v>8360</v>
      </c>
      <c r="S2536" s="13">
        <f t="shared" si="198"/>
        <v>40127.700370370374</v>
      </c>
      <c r="T2536" s="13">
        <f t="shared" si="199"/>
        <v>40179.25</v>
      </c>
      <c r="U2536">
        <f t="shared" si="200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t="s">
        <v>8331</v>
      </c>
      <c r="R2537" t="s">
        <v>8360</v>
      </c>
      <c r="S2537" s="13">
        <f t="shared" si="198"/>
        <v>41943.791030092594</v>
      </c>
      <c r="T2537" s="13">
        <f t="shared" si="199"/>
        <v>41974.832696759258</v>
      </c>
      <c r="U2537">
        <f t="shared" si="200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t="s">
        <v>8331</v>
      </c>
      <c r="R2538" t="s">
        <v>8360</v>
      </c>
      <c r="S2538" s="13">
        <f t="shared" si="198"/>
        <v>41464.106087962966</v>
      </c>
      <c r="T2538" s="13">
        <f t="shared" si="199"/>
        <v>41485.106087962966</v>
      </c>
      <c r="U2538">
        <f t="shared" si="200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t="s">
        <v>8331</v>
      </c>
      <c r="R2539" t="s">
        <v>8360</v>
      </c>
      <c r="S2539" s="13">
        <f t="shared" si="198"/>
        <v>40696.648784722223</v>
      </c>
      <c r="T2539" s="13">
        <f t="shared" si="199"/>
        <v>40756.648784722223</v>
      </c>
      <c r="U2539">
        <f t="shared" si="200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t="s">
        <v>8331</v>
      </c>
      <c r="R2540" t="s">
        <v>8360</v>
      </c>
      <c r="S2540" s="13">
        <f t="shared" si="198"/>
        <v>41298.509965277779</v>
      </c>
      <c r="T2540" s="13">
        <f t="shared" si="199"/>
        <v>41329.207638888889</v>
      </c>
      <c r="U2540">
        <f t="shared" si="200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t="s">
        <v>8331</v>
      </c>
      <c r="R2541" t="s">
        <v>8360</v>
      </c>
      <c r="S2541" s="13">
        <f t="shared" si="198"/>
        <v>41977.902222222227</v>
      </c>
      <c r="T2541" s="13">
        <f t="shared" si="199"/>
        <v>42037.902222222227</v>
      </c>
      <c r="U2541">
        <f t="shared" si="200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t="s">
        <v>8331</v>
      </c>
      <c r="R2542" t="s">
        <v>8360</v>
      </c>
      <c r="S2542" s="13">
        <f t="shared" si="198"/>
        <v>40785.675011574072</v>
      </c>
      <c r="T2542" s="13">
        <f t="shared" si="199"/>
        <v>40845.675011574072</v>
      </c>
      <c r="U2542">
        <f t="shared" si="200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t="s">
        <v>8331</v>
      </c>
      <c r="R2543" t="s">
        <v>8360</v>
      </c>
      <c r="S2543" s="13">
        <f t="shared" si="198"/>
        <v>41483.449282407404</v>
      </c>
      <c r="T2543" s="13">
        <f t="shared" si="199"/>
        <v>41543.449282407404</v>
      </c>
      <c r="U2543">
        <f t="shared" si="200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t="s">
        <v>8331</v>
      </c>
      <c r="R2544" t="s">
        <v>8360</v>
      </c>
      <c r="S2544" s="13">
        <f t="shared" si="198"/>
        <v>41509.426585648151</v>
      </c>
      <c r="T2544" s="13">
        <f t="shared" si="199"/>
        <v>41548.165972222225</v>
      </c>
      <c r="U2544">
        <f t="shared" si="200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t="s">
        <v>8331</v>
      </c>
      <c r="R2545" t="s">
        <v>8360</v>
      </c>
      <c r="S2545" s="13">
        <f t="shared" si="198"/>
        <v>40514.107615740737</v>
      </c>
      <c r="T2545" s="13">
        <f t="shared" si="199"/>
        <v>40545.125</v>
      </c>
      <c r="U2545">
        <f t="shared" si="200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t="s">
        <v>8331</v>
      </c>
      <c r="R2546" t="s">
        <v>8360</v>
      </c>
      <c r="S2546" s="13">
        <f t="shared" si="198"/>
        <v>41068.520474537036</v>
      </c>
      <c r="T2546" s="13">
        <f t="shared" si="199"/>
        <v>41098.520474537036</v>
      </c>
      <c r="U2546">
        <f t="shared" si="200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t="s">
        <v>8331</v>
      </c>
      <c r="R2547" t="s">
        <v>8360</v>
      </c>
      <c r="S2547" s="13">
        <f t="shared" si="198"/>
        <v>42027.13817129629</v>
      </c>
      <c r="T2547" s="13">
        <f t="shared" si="199"/>
        <v>42062.020833333328</v>
      </c>
      <c r="U2547">
        <f t="shared" si="200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t="s">
        <v>8331</v>
      </c>
      <c r="R2548" t="s">
        <v>8360</v>
      </c>
      <c r="S2548" s="13">
        <f t="shared" si="198"/>
        <v>41524.858553240738</v>
      </c>
      <c r="T2548" s="13">
        <f t="shared" si="199"/>
        <v>41552.208333333336</v>
      </c>
      <c r="U2548">
        <f t="shared" si="200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t="s">
        <v>8331</v>
      </c>
      <c r="R2549" t="s">
        <v>8360</v>
      </c>
      <c r="S2549" s="13">
        <f t="shared" si="198"/>
        <v>40973.773182870369</v>
      </c>
      <c r="T2549" s="13">
        <f t="shared" si="199"/>
        <v>41003.731516203705</v>
      </c>
      <c r="U2549">
        <f t="shared" si="200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t="s">
        <v>8331</v>
      </c>
      <c r="R2550" t="s">
        <v>8360</v>
      </c>
      <c r="S2550" s="13">
        <f t="shared" si="198"/>
        <v>42618.625428240746</v>
      </c>
      <c r="T2550" s="13">
        <f t="shared" si="199"/>
        <v>42643.185416666667</v>
      </c>
      <c r="U2550">
        <f t="shared" si="200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t="s">
        <v>8331</v>
      </c>
      <c r="R2551" t="s">
        <v>8360</v>
      </c>
      <c r="S2551" s="13">
        <f t="shared" si="198"/>
        <v>41390.757754629631</v>
      </c>
      <c r="T2551" s="13">
        <f t="shared" si="199"/>
        <v>41425.708333333336</v>
      </c>
      <c r="U2551">
        <f t="shared" si="200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t="s">
        <v>8331</v>
      </c>
      <c r="R2552" t="s">
        <v>8360</v>
      </c>
      <c r="S2552" s="13">
        <f t="shared" si="198"/>
        <v>42228.634328703702</v>
      </c>
      <c r="T2552" s="13">
        <f t="shared" si="199"/>
        <v>42285.165972222225</v>
      </c>
      <c r="U2552">
        <f t="shared" si="200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t="s">
        <v>8331</v>
      </c>
      <c r="R2553" t="s">
        <v>8360</v>
      </c>
      <c r="S2553" s="13">
        <f t="shared" si="198"/>
        <v>40961.252141203702</v>
      </c>
      <c r="T2553" s="13">
        <f t="shared" si="199"/>
        <v>40989.866666666669</v>
      </c>
      <c r="U2553">
        <f t="shared" si="200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t="s">
        <v>8331</v>
      </c>
      <c r="R2554" t="s">
        <v>8360</v>
      </c>
      <c r="S2554" s="13">
        <f t="shared" si="198"/>
        <v>42769.809965277775</v>
      </c>
      <c r="T2554" s="13">
        <f t="shared" si="199"/>
        <v>42799.809965277775</v>
      </c>
      <c r="U2554">
        <f t="shared" si="200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t="s">
        <v>8331</v>
      </c>
      <c r="R2555" t="s">
        <v>8360</v>
      </c>
      <c r="S2555" s="13">
        <f t="shared" si="198"/>
        <v>41113.199155092596</v>
      </c>
      <c r="T2555" s="13">
        <f t="shared" si="199"/>
        <v>41173.199155092596</v>
      </c>
      <c r="U2555">
        <f t="shared" si="200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t="s">
        <v>8331</v>
      </c>
      <c r="R2556" t="s">
        <v>8360</v>
      </c>
      <c r="S2556" s="13">
        <f t="shared" si="198"/>
        <v>42125.078275462962</v>
      </c>
      <c r="T2556" s="13">
        <f t="shared" si="199"/>
        <v>42156.165972222225</v>
      </c>
      <c r="U2556">
        <f t="shared" si="200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t="s">
        <v>8331</v>
      </c>
      <c r="R2557" t="s">
        <v>8360</v>
      </c>
      <c r="S2557" s="13">
        <f t="shared" si="198"/>
        <v>41026.655011574076</v>
      </c>
      <c r="T2557" s="13">
        <f t="shared" si="199"/>
        <v>41057.655011574076</v>
      </c>
      <c r="U2557">
        <f t="shared" si="200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t="s">
        <v>8331</v>
      </c>
      <c r="R2558" t="s">
        <v>8360</v>
      </c>
      <c r="S2558" s="13">
        <f t="shared" si="198"/>
        <v>41222.991400462961</v>
      </c>
      <c r="T2558" s="13">
        <f t="shared" si="199"/>
        <v>41267.991400462961</v>
      </c>
      <c r="U2558">
        <f t="shared" si="200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t="s">
        <v>8331</v>
      </c>
      <c r="R2559" t="s">
        <v>8360</v>
      </c>
      <c r="S2559" s="13">
        <f t="shared" si="198"/>
        <v>41744.745208333334</v>
      </c>
      <c r="T2559" s="13">
        <f t="shared" si="199"/>
        <v>41774.745208333334</v>
      </c>
      <c r="U2559">
        <f t="shared" si="200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t="s">
        <v>8331</v>
      </c>
      <c r="R2560" t="s">
        <v>8360</v>
      </c>
      <c r="S2560" s="13">
        <f t="shared" si="198"/>
        <v>42093.860023148154</v>
      </c>
      <c r="T2560" s="13">
        <f t="shared" si="199"/>
        <v>42125.582638888889</v>
      </c>
      <c r="U2560">
        <f t="shared" si="200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t="s">
        <v>8331</v>
      </c>
      <c r="R2561" t="s">
        <v>8360</v>
      </c>
      <c r="S2561" s="13">
        <f t="shared" si="198"/>
        <v>40829.873657407406</v>
      </c>
      <c r="T2561" s="13">
        <f t="shared" si="199"/>
        <v>40862.817361111112</v>
      </c>
      <c r="U2561">
        <f t="shared" si="200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t="s">
        <v>8331</v>
      </c>
      <c r="R2562" t="s">
        <v>8360</v>
      </c>
      <c r="S2562" s="13">
        <f t="shared" si="198"/>
        <v>42039.951087962967</v>
      </c>
      <c r="T2562" s="13">
        <f t="shared" si="199"/>
        <v>42069.951087962967</v>
      </c>
      <c r="U2562">
        <f t="shared" si="200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 t="e">
        <f t="shared" ref="P2563:P2626" si="202">ROUND(E2563/L2563,2)</f>
        <v>#DIV/0!</v>
      </c>
      <c r="Q2563" t="s">
        <v>8342</v>
      </c>
      <c r="R2563" t="s">
        <v>8343</v>
      </c>
      <c r="S2563" s="13">
        <f t="shared" ref="S2563:S2626" si="203">(((J2563/60)/60)/24)+DATE(1970,1,1)</f>
        <v>42260.528807870374</v>
      </c>
      <c r="T2563" s="13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t="s">
        <v>8342</v>
      </c>
      <c r="R2564" t="s">
        <v>8343</v>
      </c>
      <c r="S2564" s="13">
        <f t="shared" si="203"/>
        <v>42594.524756944447</v>
      </c>
      <c r="T2564" s="13">
        <f t="shared" si="204"/>
        <v>42654.524756944447</v>
      </c>
      <c r="U2564">
        <f t="shared" si="205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 t="e">
        <f t="shared" si="202"/>
        <v>#DIV/0!</v>
      </c>
      <c r="Q2565" t="s">
        <v>8342</v>
      </c>
      <c r="R2565" t="s">
        <v>8343</v>
      </c>
      <c r="S2565" s="13">
        <f t="shared" si="203"/>
        <v>42155.139479166668</v>
      </c>
      <c r="T2565" s="13">
        <f t="shared" si="204"/>
        <v>42215.139479166668</v>
      </c>
      <c r="U2565">
        <f t="shared" si="205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 t="e">
        <f t="shared" si="202"/>
        <v>#DIV/0!</v>
      </c>
      <c r="Q2566" t="s">
        <v>8342</v>
      </c>
      <c r="R2566" t="s">
        <v>8343</v>
      </c>
      <c r="S2566" s="13">
        <f t="shared" si="203"/>
        <v>41822.040497685186</v>
      </c>
      <c r="T2566" s="13">
        <f t="shared" si="204"/>
        <v>41852.040497685186</v>
      </c>
      <c r="U2566">
        <f t="shared" si="205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t="s">
        <v>8342</v>
      </c>
      <c r="R2567" t="s">
        <v>8343</v>
      </c>
      <c r="S2567" s="13">
        <f t="shared" si="203"/>
        <v>42440.650335648148</v>
      </c>
      <c r="T2567" s="13">
        <f t="shared" si="204"/>
        <v>42499.868055555555</v>
      </c>
      <c r="U2567">
        <f t="shared" si="205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 t="e">
        <f t="shared" si="202"/>
        <v>#DIV/0!</v>
      </c>
      <c r="Q2568" t="s">
        <v>8342</v>
      </c>
      <c r="R2568" t="s">
        <v>8343</v>
      </c>
      <c r="S2568" s="13">
        <f t="shared" si="203"/>
        <v>41842.980879629627</v>
      </c>
      <c r="T2568" s="13">
        <f t="shared" si="204"/>
        <v>41872.980879629627</v>
      </c>
      <c r="U2568">
        <f t="shared" si="205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t="s">
        <v>8342</v>
      </c>
      <c r="R2569" t="s">
        <v>8343</v>
      </c>
      <c r="S2569" s="13">
        <f t="shared" si="203"/>
        <v>42087.878912037035</v>
      </c>
      <c r="T2569" s="13">
        <f t="shared" si="204"/>
        <v>42117.878912037035</v>
      </c>
      <c r="U2569">
        <f t="shared" si="205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t="s">
        <v>8342</v>
      </c>
      <c r="R2570" t="s">
        <v>8343</v>
      </c>
      <c r="S2570" s="13">
        <f t="shared" si="203"/>
        <v>42584.666597222225</v>
      </c>
      <c r="T2570" s="13">
        <f t="shared" si="204"/>
        <v>42614.666597222225</v>
      </c>
      <c r="U2570">
        <f t="shared" si="205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t="s">
        <v>8342</v>
      </c>
      <c r="R2571" t="s">
        <v>8343</v>
      </c>
      <c r="S2571" s="13">
        <f t="shared" si="203"/>
        <v>42234.105462962965</v>
      </c>
      <c r="T2571" s="13">
        <f t="shared" si="204"/>
        <v>42264.105462962965</v>
      </c>
      <c r="U2571">
        <f t="shared" si="205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t="s">
        <v>8342</v>
      </c>
      <c r="R2572" t="s">
        <v>8343</v>
      </c>
      <c r="S2572" s="13">
        <f t="shared" si="203"/>
        <v>42744.903182870374</v>
      </c>
      <c r="T2572" s="13">
        <f t="shared" si="204"/>
        <v>42774.903182870374</v>
      </c>
      <c r="U2572">
        <f t="shared" si="205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t="s">
        <v>8342</v>
      </c>
      <c r="R2573" t="s">
        <v>8343</v>
      </c>
      <c r="S2573" s="13">
        <f t="shared" si="203"/>
        <v>42449.341678240744</v>
      </c>
      <c r="T2573" s="13">
        <f t="shared" si="204"/>
        <v>42509.341678240744</v>
      </c>
      <c r="U2573">
        <f t="shared" si="205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 t="e">
        <f t="shared" si="202"/>
        <v>#DIV/0!</v>
      </c>
      <c r="Q2574" t="s">
        <v>8342</v>
      </c>
      <c r="R2574" t="s">
        <v>8343</v>
      </c>
      <c r="S2574" s="13">
        <f t="shared" si="203"/>
        <v>42077.119409722218</v>
      </c>
      <c r="T2574" s="13">
        <f t="shared" si="204"/>
        <v>42107.119409722218</v>
      </c>
      <c r="U2574">
        <f t="shared" si="205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 t="e">
        <f t="shared" si="202"/>
        <v>#DIV/0!</v>
      </c>
      <c r="Q2575" t="s">
        <v>8342</v>
      </c>
      <c r="R2575" t="s">
        <v>8343</v>
      </c>
      <c r="S2575" s="13">
        <f t="shared" si="203"/>
        <v>41829.592002314814</v>
      </c>
      <c r="T2575" s="13">
        <f t="shared" si="204"/>
        <v>41874.592002314814</v>
      </c>
      <c r="U2575">
        <f t="shared" si="205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 t="e">
        <f t="shared" si="202"/>
        <v>#DIV/0!</v>
      </c>
      <c r="Q2576" t="s">
        <v>8342</v>
      </c>
      <c r="R2576" t="s">
        <v>8343</v>
      </c>
      <c r="S2576" s="13">
        <f t="shared" si="203"/>
        <v>42487.825752314813</v>
      </c>
      <c r="T2576" s="13">
        <f t="shared" si="204"/>
        <v>42508.825752314813</v>
      </c>
      <c r="U2576">
        <f t="shared" si="205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 t="e">
        <f t="shared" si="202"/>
        <v>#DIV/0!</v>
      </c>
      <c r="Q2577" t="s">
        <v>8342</v>
      </c>
      <c r="R2577" t="s">
        <v>8343</v>
      </c>
      <c r="S2577" s="13">
        <f t="shared" si="203"/>
        <v>41986.108726851846</v>
      </c>
      <c r="T2577" s="13">
        <f t="shared" si="204"/>
        <v>42016.108726851846</v>
      </c>
      <c r="U2577">
        <f t="shared" si="205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 t="e">
        <f t="shared" si="202"/>
        <v>#DIV/0!</v>
      </c>
      <c r="Q2578" t="s">
        <v>8342</v>
      </c>
      <c r="R2578" t="s">
        <v>8343</v>
      </c>
      <c r="S2578" s="13">
        <f t="shared" si="203"/>
        <v>42060.00980324074</v>
      </c>
      <c r="T2578" s="13">
        <f t="shared" si="204"/>
        <v>42104.968136574069</v>
      </c>
      <c r="U2578">
        <f t="shared" si="205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 t="e">
        <f t="shared" si="202"/>
        <v>#DIV/0!</v>
      </c>
      <c r="Q2579" t="s">
        <v>8342</v>
      </c>
      <c r="R2579" t="s">
        <v>8343</v>
      </c>
      <c r="S2579" s="13">
        <f t="shared" si="203"/>
        <v>41830.820567129631</v>
      </c>
      <c r="T2579" s="13">
        <f t="shared" si="204"/>
        <v>41855.820567129631</v>
      </c>
      <c r="U2579">
        <f t="shared" si="205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 t="e">
        <f t="shared" si="202"/>
        <v>#DIV/0!</v>
      </c>
      <c r="Q2580" t="s">
        <v>8342</v>
      </c>
      <c r="R2580" t="s">
        <v>8343</v>
      </c>
      <c r="S2580" s="13">
        <f t="shared" si="203"/>
        <v>42238.022905092599</v>
      </c>
      <c r="T2580" s="13">
        <f t="shared" si="204"/>
        <v>42286.708333333328</v>
      </c>
      <c r="U2580">
        <f t="shared" si="205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t="s">
        <v>8342</v>
      </c>
      <c r="R2581" t="s">
        <v>8343</v>
      </c>
      <c r="S2581" s="13">
        <f t="shared" si="203"/>
        <v>41837.829895833333</v>
      </c>
      <c r="T2581" s="13">
        <f t="shared" si="204"/>
        <v>41897.829895833333</v>
      </c>
      <c r="U2581">
        <f t="shared" si="205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t="s">
        <v>8342</v>
      </c>
      <c r="R2582" t="s">
        <v>8343</v>
      </c>
      <c r="S2582" s="13">
        <f t="shared" si="203"/>
        <v>42110.326423611114</v>
      </c>
      <c r="T2582" s="13">
        <f t="shared" si="204"/>
        <v>42140.125</v>
      </c>
      <c r="U2582">
        <f t="shared" si="205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t="s">
        <v>8342</v>
      </c>
      <c r="R2583" t="s">
        <v>8343</v>
      </c>
      <c r="S2583" s="13">
        <f t="shared" si="203"/>
        <v>42294.628449074073</v>
      </c>
      <c r="T2583" s="13">
        <f t="shared" si="204"/>
        <v>42324.670115740737</v>
      </c>
      <c r="U2583">
        <f t="shared" si="205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t="s">
        <v>8342</v>
      </c>
      <c r="R2584" t="s">
        <v>8343</v>
      </c>
      <c r="S2584" s="13">
        <f t="shared" si="203"/>
        <v>42642.988819444443</v>
      </c>
      <c r="T2584" s="13">
        <f t="shared" si="204"/>
        <v>42672.988819444443</v>
      </c>
      <c r="U2584">
        <f t="shared" si="205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t="s">
        <v>8342</v>
      </c>
      <c r="R2585" t="s">
        <v>8343</v>
      </c>
      <c r="S2585" s="13">
        <f t="shared" si="203"/>
        <v>42019.76944444445</v>
      </c>
      <c r="T2585" s="13">
        <f t="shared" si="204"/>
        <v>42079.727777777778</v>
      </c>
      <c r="U2585">
        <f t="shared" si="205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 t="e">
        <f t="shared" si="202"/>
        <v>#DIV/0!</v>
      </c>
      <c r="Q2586" t="s">
        <v>8342</v>
      </c>
      <c r="R2586" t="s">
        <v>8343</v>
      </c>
      <c r="S2586" s="13">
        <f t="shared" si="203"/>
        <v>42140.173252314817</v>
      </c>
      <c r="T2586" s="13">
        <f t="shared" si="204"/>
        <v>42170.173252314817</v>
      </c>
      <c r="U2586">
        <f t="shared" si="205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t="s">
        <v>8342</v>
      </c>
      <c r="R2587" t="s">
        <v>8343</v>
      </c>
      <c r="S2587" s="13">
        <f t="shared" si="203"/>
        <v>41795.963333333333</v>
      </c>
      <c r="T2587" s="13">
        <f t="shared" si="204"/>
        <v>41825.963333333333</v>
      </c>
      <c r="U2587">
        <f t="shared" si="205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t="s">
        <v>8342</v>
      </c>
      <c r="R2588" t="s">
        <v>8343</v>
      </c>
      <c r="S2588" s="13">
        <f t="shared" si="203"/>
        <v>42333.330277777779</v>
      </c>
      <c r="T2588" s="13">
        <f t="shared" si="204"/>
        <v>42363.330277777779</v>
      </c>
      <c r="U2588">
        <f t="shared" si="205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t="s">
        <v>8342</v>
      </c>
      <c r="R2589" t="s">
        <v>8343</v>
      </c>
      <c r="S2589" s="13">
        <f t="shared" si="203"/>
        <v>42338.675381944442</v>
      </c>
      <c r="T2589" s="13">
        <f t="shared" si="204"/>
        <v>42368.675381944442</v>
      </c>
      <c r="U2589">
        <f t="shared" si="205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t="s">
        <v>8342</v>
      </c>
      <c r="R2590" t="s">
        <v>8343</v>
      </c>
      <c r="S2590" s="13">
        <f t="shared" si="203"/>
        <v>42042.676226851851</v>
      </c>
      <c r="T2590" s="13">
        <f t="shared" si="204"/>
        <v>42094.551388888889</v>
      </c>
      <c r="U2590">
        <f t="shared" si="205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t="s">
        <v>8342</v>
      </c>
      <c r="R2591" t="s">
        <v>8343</v>
      </c>
      <c r="S2591" s="13">
        <f t="shared" si="203"/>
        <v>42422.536192129628</v>
      </c>
      <c r="T2591" s="13">
        <f t="shared" si="204"/>
        <v>42452.494525462964</v>
      </c>
      <c r="U2591">
        <f t="shared" si="205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 t="e">
        <f t="shared" si="202"/>
        <v>#DIV/0!</v>
      </c>
      <c r="Q2592" t="s">
        <v>8342</v>
      </c>
      <c r="R2592" t="s">
        <v>8343</v>
      </c>
      <c r="S2592" s="13">
        <f t="shared" si="203"/>
        <v>42388.589085648149</v>
      </c>
      <c r="T2592" s="13">
        <f t="shared" si="204"/>
        <v>42395.589085648149</v>
      </c>
      <c r="U2592">
        <f t="shared" si="205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t="s">
        <v>8342</v>
      </c>
      <c r="R2593" t="s">
        <v>8343</v>
      </c>
      <c r="S2593" s="13">
        <f t="shared" si="203"/>
        <v>42382.906527777777</v>
      </c>
      <c r="T2593" s="13">
        <f t="shared" si="204"/>
        <v>42442.864861111113</v>
      </c>
      <c r="U2593">
        <f t="shared" si="205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t="s">
        <v>8342</v>
      </c>
      <c r="R2594" t="s">
        <v>8343</v>
      </c>
      <c r="S2594" s="13">
        <f t="shared" si="203"/>
        <v>41887.801168981481</v>
      </c>
      <c r="T2594" s="13">
        <f t="shared" si="204"/>
        <v>41917.801168981481</v>
      </c>
      <c r="U2594">
        <f t="shared" si="205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 t="e">
        <f t="shared" si="202"/>
        <v>#DIV/0!</v>
      </c>
      <c r="Q2595" t="s">
        <v>8342</v>
      </c>
      <c r="R2595" t="s">
        <v>8343</v>
      </c>
      <c r="S2595" s="13">
        <f t="shared" si="203"/>
        <v>42089.84520833334</v>
      </c>
      <c r="T2595" s="13">
        <f t="shared" si="204"/>
        <v>42119.84520833334</v>
      </c>
      <c r="U2595">
        <f t="shared" si="205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t="s">
        <v>8342</v>
      </c>
      <c r="R2596" t="s">
        <v>8343</v>
      </c>
      <c r="S2596" s="13">
        <f t="shared" si="203"/>
        <v>41828.967916666668</v>
      </c>
      <c r="T2596" s="13">
        <f t="shared" si="204"/>
        <v>41858.967916666668</v>
      </c>
      <c r="U2596">
        <f t="shared" si="205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t="s">
        <v>8342</v>
      </c>
      <c r="R2597" t="s">
        <v>8343</v>
      </c>
      <c r="S2597" s="13">
        <f t="shared" si="203"/>
        <v>42760.244212962964</v>
      </c>
      <c r="T2597" s="13">
        <f t="shared" si="204"/>
        <v>42790.244212962964</v>
      </c>
      <c r="U2597">
        <f t="shared" si="205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t="s">
        <v>8342</v>
      </c>
      <c r="R2598" t="s">
        <v>8343</v>
      </c>
      <c r="S2598" s="13">
        <f t="shared" si="203"/>
        <v>41828.664456018516</v>
      </c>
      <c r="T2598" s="13">
        <f t="shared" si="204"/>
        <v>41858.664456018516</v>
      </c>
      <c r="U2598">
        <f t="shared" si="205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t="s">
        <v>8342</v>
      </c>
      <c r="R2599" t="s">
        <v>8343</v>
      </c>
      <c r="S2599" s="13">
        <f t="shared" si="203"/>
        <v>42510.341631944444</v>
      </c>
      <c r="T2599" s="13">
        <f t="shared" si="204"/>
        <v>42540.341631944444</v>
      </c>
      <c r="U2599">
        <f t="shared" si="205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t="s">
        <v>8342</v>
      </c>
      <c r="R2600" t="s">
        <v>8343</v>
      </c>
      <c r="S2600" s="13">
        <f t="shared" si="203"/>
        <v>42240.840289351851</v>
      </c>
      <c r="T2600" s="13">
        <f t="shared" si="204"/>
        <v>42270.840289351851</v>
      </c>
      <c r="U2600">
        <f t="shared" si="205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t="s">
        <v>8342</v>
      </c>
      <c r="R2601" t="s">
        <v>8343</v>
      </c>
      <c r="S2601" s="13">
        <f t="shared" si="203"/>
        <v>41809.754016203704</v>
      </c>
      <c r="T2601" s="13">
        <f t="shared" si="204"/>
        <v>41854.754016203704</v>
      </c>
      <c r="U2601">
        <f t="shared" si="205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t="s">
        <v>8342</v>
      </c>
      <c r="R2602" t="s">
        <v>8343</v>
      </c>
      <c r="S2602" s="13">
        <f t="shared" si="203"/>
        <v>42394.900462962964</v>
      </c>
      <c r="T2602" s="13">
        <f t="shared" si="204"/>
        <v>42454.858796296292</v>
      </c>
      <c r="U2602">
        <f t="shared" si="205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t="s">
        <v>8325</v>
      </c>
      <c r="R2603" t="s">
        <v>8361</v>
      </c>
      <c r="S2603" s="13">
        <f t="shared" si="203"/>
        <v>41150.902187499996</v>
      </c>
      <c r="T2603" s="13">
        <f t="shared" si="204"/>
        <v>41165.165972222225</v>
      </c>
      <c r="U2603">
        <f t="shared" si="205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t="s">
        <v>8325</v>
      </c>
      <c r="R2604" t="s">
        <v>8361</v>
      </c>
      <c r="S2604" s="13">
        <f t="shared" si="203"/>
        <v>41915.747314814813</v>
      </c>
      <c r="T2604" s="13">
        <f t="shared" si="204"/>
        <v>41955.888888888891</v>
      </c>
      <c r="U2604">
        <f t="shared" si="205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t="s">
        <v>8325</v>
      </c>
      <c r="R2605" t="s">
        <v>8361</v>
      </c>
      <c r="S2605" s="13">
        <f t="shared" si="203"/>
        <v>41617.912662037037</v>
      </c>
      <c r="T2605" s="13">
        <f t="shared" si="204"/>
        <v>41631.912662037037</v>
      </c>
      <c r="U2605">
        <f t="shared" si="205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t="s">
        <v>8325</v>
      </c>
      <c r="R2606" t="s">
        <v>8361</v>
      </c>
      <c r="S2606" s="13">
        <f t="shared" si="203"/>
        <v>40998.051192129627</v>
      </c>
      <c r="T2606" s="13">
        <f t="shared" si="204"/>
        <v>41028.051192129627</v>
      </c>
      <c r="U2606">
        <f t="shared" si="205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t="s">
        <v>8325</v>
      </c>
      <c r="R2607" t="s">
        <v>8361</v>
      </c>
      <c r="S2607" s="13">
        <f t="shared" si="203"/>
        <v>42508.541550925926</v>
      </c>
      <c r="T2607" s="13">
        <f t="shared" si="204"/>
        <v>42538.541550925926</v>
      </c>
      <c r="U2607">
        <f t="shared" si="205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t="s">
        <v>8325</v>
      </c>
      <c r="R2608" t="s">
        <v>8361</v>
      </c>
      <c r="S2608" s="13">
        <f t="shared" si="203"/>
        <v>41726.712754629632</v>
      </c>
      <c r="T2608" s="13">
        <f t="shared" si="204"/>
        <v>41758.712754629632</v>
      </c>
      <c r="U2608">
        <f t="shared" si="205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t="s">
        <v>8325</v>
      </c>
      <c r="R2609" t="s">
        <v>8361</v>
      </c>
      <c r="S2609" s="13">
        <f t="shared" si="203"/>
        <v>42184.874675925923</v>
      </c>
      <c r="T2609" s="13">
        <f t="shared" si="204"/>
        <v>42228.083333333328</v>
      </c>
      <c r="U2609">
        <f t="shared" si="205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t="s">
        <v>8325</v>
      </c>
      <c r="R2610" t="s">
        <v>8361</v>
      </c>
      <c r="S2610" s="13">
        <f t="shared" si="203"/>
        <v>42767.801712962959</v>
      </c>
      <c r="T2610" s="13">
        <f t="shared" si="204"/>
        <v>42809</v>
      </c>
      <c r="U2610">
        <f t="shared" si="205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t="s">
        <v>8325</v>
      </c>
      <c r="R2611" t="s">
        <v>8361</v>
      </c>
      <c r="S2611" s="13">
        <f t="shared" si="203"/>
        <v>41075.237858796296</v>
      </c>
      <c r="T2611" s="13">
        <f t="shared" si="204"/>
        <v>41105.237858796296</v>
      </c>
      <c r="U2611">
        <f t="shared" si="205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t="s">
        <v>8325</v>
      </c>
      <c r="R2612" t="s">
        <v>8361</v>
      </c>
      <c r="S2612" s="13">
        <f t="shared" si="203"/>
        <v>42564.881076388891</v>
      </c>
      <c r="T2612" s="13">
        <f t="shared" si="204"/>
        <v>42604.290972222225</v>
      </c>
      <c r="U2612">
        <f t="shared" si="205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t="s">
        <v>8325</v>
      </c>
      <c r="R2613" t="s">
        <v>8361</v>
      </c>
      <c r="S2613" s="13">
        <f t="shared" si="203"/>
        <v>42704.335810185185</v>
      </c>
      <c r="T2613" s="13">
        <f t="shared" si="204"/>
        <v>42737.957638888889</v>
      </c>
      <c r="U2613">
        <f t="shared" si="205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t="s">
        <v>8325</v>
      </c>
      <c r="R2614" t="s">
        <v>8361</v>
      </c>
      <c r="S2614" s="13">
        <f t="shared" si="203"/>
        <v>41982.143171296295</v>
      </c>
      <c r="T2614" s="13">
        <f t="shared" si="204"/>
        <v>42013.143171296295</v>
      </c>
      <c r="U2614">
        <f t="shared" si="205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t="s">
        <v>8325</v>
      </c>
      <c r="R2615" t="s">
        <v>8361</v>
      </c>
      <c r="S2615" s="13">
        <f t="shared" si="203"/>
        <v>41143.81821759259</v>
      </c>
      <c r="T2615" s="13">
        <f t="shared" si="204"/>
        <v>41173.81821759259</v>
      </c>
      <c r="U2615">
        <f t="shared" si="205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t="s">
        <v>8325</v>
      </c>
      <c r="R2616" t="s">
        <v>8361</v>
      </c>
      <c r="S2616" s="13">
        <f t="shared" si="203"/>
        <v>41730.708472222221</v>
      </c>
      <c r="T2616" s="13">
        <f t="shared" si="204"/>
        <v>41759.208333333336</v>
      </c>
      <c r="U2616">
        <f t="shared" si="205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t="s">
        <v>8325</v>
      </c>
      <c r="R2617" t="s">
        <v>8361</v>
      </c>
      <c r="S2617" s="13">
        <f t="shared" si="203"/>
        <v>42453.49726851852</v>
      </c>
      <c r="T2617" s="13">
        <f t="shared" si="204"/>
        <v>42490.5</v>
      </c>
      <c r="U2617">
        <f t="shared" si="205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t="s">
        <v>8325</v>
      </c>
      <c r="R2618" t="s">
        <v>8361</v>
      </c>
      <c r="S2618" s="13">
        <f t="shared" si="203"/>
        <v>42211.99454861111</v>
      </c>
      <c r="T2618" s="13">
        <f t="shared" si="204"/>
        <v>42241.99454861111</v>
      </c>
      <c r="U2618">
        <f t="shared" si="205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t="s">
        <v>8325</v>
      </c>
      <c r="R2619" t="s">
        <v>8361</v>
      </c>
      <c r="S2619" s="13">
        <f t="shared" si="203"/>
        <v>41902.874432870369</v>
      </c>
      <c r="T2619" s="13">
        <f t="shared" si="204"/>
        <v>41932.874432870369</v>
      </c>
      <c r="U2619">
        <f t="shared" si="205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t="s">
        <v>8325</v>
      </c>
      <c r="R2620" t="s">
        <v>8361</v>
      </c>
      <c r="S2620" s="13">
        <f t="shared" si="203"/>
        <v>42279.792372685188</v>
      </c>
      <c r="T2620" s="13">
        <f t="shared" si="204"/>
        <v>42339.834039351852</v>
      </c>
      <c r="U2620">
        <f t="shared" si="205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t="s">
        <v>8325</v>
      </c>
      <c r="R2621" t="s">
        <v>8361</v>
      </c>
      <c r="S2621" s="13">
        <f t="shared" si="203"/>
        <v>42273.884305555555</v>
      </c>
      <c r="T2621" s="13">
        <f t="shared" si="204"/>
        <v>42300.458333333328</v>
      </c>
      <c r="U2621">
        <f t="shared" si="205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t="s">
        <v>8325</v>
      </c>
      <c r="R2622" t="s">
        <v>8361</v>
      </c>
      <c r="S2622" s="13">
        <f t="shared" si="203"/>
        <v>42251.16715277778</v>
      </c>
      <c r="T2622" s="13">
        <f t="shared" si="204"/>
        <v>42288.041666666672</v>
      </c>
      <c r="U2622">
        <f t="shared" si="205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t="s">
        <v>8325</v>
      </c>
      <c r="R2623" t="s">
        <v>8361</v>
      </c>
      <c r="S2623" s="13">
        <f t="shared" si="203"/>
        <v>42115.74754629629</v>
      </c>
      <c r="T2623" s="13">
        <f t="shared" si="204"/>
        <v>42145.74754629629</v>
      </c>
      <c r="U2623">
        <f t="shared" si="205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t="s">
        <v>8325</v>
      </c>
      <c r="R2624" t="s">
        <v>8361</v>
      </c>
      <c r="S2624" s="13">
        <f t="shared" si="203"/>
        <v>42689.74324074074</v>
      </c>
      <c r="T2624" s="13">
        <f t="shared" si="204"/>
        <v>42734.74324074074</v>
      </c>
      <c r="U2624">
        <f t="shared" si="205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t="s">
        <v>8325</v>
      </c>
      <c r="R2625" t="s">
        <v>8361</v>
      </c>
      <c r="S2625" s="13">
        <f t="shared" si="203"/>
        <v>42692.256550925929</v>
      </c>
      <c r="T2625" s="13">
        <f t="shared" si="204"/>
        <v>42706.256550925929</v>
      </c>
      <c r="U2625">
        <f t="shared" si="205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t="s">
        <v>8325</v>
      </c>
      <c r="R2626" t="s">
        <v>8361</v>
      </c>
      <c r="S2626" s="13">
        <f t="shared" si="203"/>
        <v>41144.42155092593</v>
      </c>
      <c r="T2626" s="13">
        <f t="shared" si="204"/>
        <v>41165.42155092593</v>
      </c>
      <c r="U2626">
        <f t="shared" si="205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ROUND(E2627/L2627,2)</f>
        <v>27.58</v>
      </c>
      <c r="Q2627" t="s">
        <v>8325</v>
      </c>
      <c r="R2627" t="s">
        <v>8361</v>
      </c>
      <c r="S2627" s="13">
        <f t="shared" ref="S2627:S2690" si="208">(((J2627/60)/60)/24)+DATE(1970,1,1)</f>
        <v>42658.810277777782</v>
      </c>
      <c r="T2627" s="13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t="s">
        <v>8325</v>
      </c>
      <c r="R2628" t="s">
        <v>8361</v>
      </c>
      <c r="S2628" s="13">
        <f t="shared" si="208"/>
        <v>42128.628113425926</v>
      </c>
      <c r="T2628" s="13">
        <f t="shared" si="209"/>
        <v>42158.628113425926</v>
      </c>
      <c r="U2628">
        <f t="shared" si="210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t="s">
        <v>8325</v>
      </c>
      <c r="R2629" t="s">
        <v>8361</v>
      </c>
      <c r="S2629" s="13">
        <f t="shared" si="208"/>
        <v>42304.829409722224</v>
      </c>
      <c r="T2629" s="13">
        <f t="shared" si="209"/>
        <v>42334.871076388896</v>
      </c>
      <c r="U2629">
        <f t="shared" si="210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t="s">
        <v>8325</v>
      </c>
      <c r="R2630" t="s">
        <v>8361</v>
      </c>
      <c r="S2630" s="13">
        <f t="shared" si="208"/>
        <v>41953.966053240743</v>
      </c>
      <c r="T2630" s="13">
        <f t="shared" si="209"/>
        <v>41973.966053240743</v>
      </c>
      <c r="U2630">
        <f t="shared" si="210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t="s">
        <v>8325</v>
      </c>
      <c r="R2631" t="s">
        <v>8361</v>
      </c>
      <c r="S2631" s="13">
        <f t="shared" si="208"/>
        <v>42108.538449074069</v>
      </c>
      <c r="T2631" s="13">
        <f t="shared" si="209"/>
        <v>42138.538449074069</v>
      </c>
      <c r="U2631">
        <f t="shared" si="210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t="s">
        <v>8325</v>
      </c>
      <c r="R2632" t="s">
        <v>8361</v>
      </c>
      <c r="S2632" s="13">
        <f t="shared" si="208"/>
        <v>42524.105462962965</v>
      </c>
      <c r="T2632" s="13">
        <f t="shared" si="209"/>
        <v>42551.416666666672</v>
      </c>
      <c r="U2632">
        <f t="shared" si="210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t="s">
        <v>8325</v>
      </c>
      <c r="R2633" t="s">
        <v>8361</v>
      </c>
      <c r="S2633" s="13">
        <f t="shared" si="208"/>
        <v>42218.169293981482</v>
      </c>
      <c r="T2633" s="13">
        <f t="shared" si="209"/>
        <v>42246.169293981482</v>
      </c>
      <c r="U2633">
        <f t="shared" si="210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t="s">
        <v>8325</v>
      </c>
      <c r="R2634" t="s">
        <v>8361</v>
      </c>
      <c r="S2634" s="13">
        <f t="shared" si="208"/>
        <v>42494.061793981484</v>
      </c>
      <c r="T2634" s="13">
        <f t="shared" si="209"/>
        <v>42519.061793981484</v>
      </c>
      <c r="U2634">
        <f t="shared" si="210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t="s">
        <v>8325</v>
      </c>
      <c r="R2635" t="s">
        <v>8361</v>
      </c>
      <c r="S2635" s="13">
        <f t="shared" si="208"/>
        <v>41667.823287037041</v>
      </c>
      <c r="T2635" s="13">
        <f t="shared" si="209"/>
        <v>41697.958333333336</v>
      </c>
      <c r="U2635">
        <f t="shared" si="210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t="s">
        <v>8325</v>
      </c>
      <c r="R2636" t="s">
        <v>8361</v>
      </c>
      <c r="S2636" s="13">
        <f t="shared" si="208"/>
        <v>42612.656493055561</v>
      </c>
      <c r="T2636" s="13">
        <f t="shared" si="209"/>
        <v>42642.656493055561</v>
      </c>
      <c r="U2636">
        <f t="shared" si="210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t="s">
        <v>8325</v>
      </c>
      <c r="R2637" t="s">
        <v>8361</v>
      </c>
      <c r="S2637" s="13">
        <f t="shared" si="208"/>
        <v>42037.950937500005</v>
      </c>
      <c r="T2637" s="13">
        <f t="shared" si="209"/>
        <v>42072.909270833334</v>
      </c>
      <c r="U2637">
        <f t="shared" si="210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t="s">
        <v>8325</v>
      </c>
      <c r="R2638" t="s">
        <v>8361</v>
      </c>
      <c r="S2638" s="13">
        <f t="shared" si="208"/>
        <v>42636.614745370374</v>
      </c>
      <c r="T2638" s="13">
        <f t="shared" si="209"/>
        <v>42659.041666666672</v>
      </c>
      <c r="U2638">
        <f t="shared" si="210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t="s">
        <v>8325</v>
      </c>
      <c r="R2639" t="s">
        <v>8361</v>
      </c>
      <c r="S2639" s="13">
        <f t="shared" si="208"/>
        <v>42639.549479166672</v>
      </c>
      <c r="T2639" s="13">
        <f t="shared" si="209"/>
        <v>42655.549479166672</v>
      </c>
      <c r="U2639">
        <f t="shared" si="210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t="s">
        <v>8325</v>
      </c>
      <c r="R2640" t="s">
        <v>8361</v>
      </c>
      <c r="S2640" s="13">
        <f t="shared" si="208"/>
        <v>41989.913136574076</v>
      </c>
      <c r="T2640" s="13">
        <f t="shared" si="209"/>
        <v>42019.913136574076</v>
      </c>
      <c r="U2640">
        <f t="shared" si="210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t="s">
        <v>8325</v>
      </c>
      <c r="R2641" t="s">
        <v>8361</v>
      </c>
      <c r="S2641" s="13">
        <f t="shared" si="208"/>
        <v>42024.86513888889</v>
      </c>
      <c r="T2641" s="13">
        <f t="shared" si="209"/>
        <v>42054.86513888889</v>
      </c>
      <c r="U2641">
        <f t="shared" si="210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t="s">
        <v>8325</v>
      </c>
      <c r="R2642" t="s">
        <v>8361</v>
      </c>
      <c r="S2642" s="13">
        <f t="shared" si="208"/>
        <v>42103.160578703704</v>
      </c>
      <c r="T2642" s="13">
        <f t="shared" si="209"/>
        <v>42163.160578703704</v>
      </c>
      <c r="U2642">
        <f t="shared" si="210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t="s">
        <v>8325</v>
      </c>
      <c r="R2643" t="s">
        <v>8361</v>
      </c>
      <c r="S2643" s="13">
        <f t="shared" si="208"/>
        <v>41880.827118055553</v>
      </c>
      <c r="T2643" s="13">
        <f t="shared" si="209"/>
        <v>41897.839583333334</v>
      </c>
      <c r="U2643">
        <f t="shared" si="210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t="e">
        <f t="shared" si="207"/>
        <v>#DIV/0!</v>
      </c>
      <c r="Q2644" t="s">
        <v>8325</v>
      </c>
      <c r="R2644" t="s">
        <v>8361</v>
      </c>
      <c r="S2644" s="13">
        <f t="shared" si="208"/>
        <v>42536.246620370366</v>
      </c>
      <c r="T2644" s="13">
        <f t="shared" si="209"/>
        <v>42566.289583333331</v>
      </c>
      <c r="U2644">
        <f t="shared" si="210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t="s">
        <v>8325</v>
      </c>
      <c r="R2645" t="s">
        <v>8361</v>
      </c>
      <c r="S2645" s="13">
        <f t="shared" si="208"/>
        <v>42689.582349537035</v>
      </c>
      <c r="T2645" s="13">
        <f t="shared" si="209"/>
        <v>42725.332638888889</v>
      </c>
      <c r="U2645">
        <f t="shared" si="210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t="s">
        <v>8325</v>
      </c>
      <c r="R2646" t="s">
        <v>8361</v>
      </c>
      <c r="S2646" s="13">
        <f t="shared" si="208"/>
        <v>42774.792071759264</v>
      </c>
      <c r="T2646" s="13">
        <f t="shared" si="209"/>
        <v>42804.792071759264</v>
      </c>
      <c r="U2646">
        <f t="shared" si="210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t="s">
        <v>8325</v>
      </c>
      <c r="R2647" t="s">
        <v>8361</v>
      </c>
      <c r="S2647" s="13">
        <f t="shared" si="208"/>
        <v>41921.842627314814</v>
      </c>
      <c r="T2647" s="13">
        <f t="shared" si="209"/>
        <v>41951.884293981479</v>
      </c>
      <c r="U2647">
        <f t="shared" si="210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t="s">
        <v>8325</v>
      </c>
      <c r="R2648" t="s">
        <v>8361</v>
      </c>
      <c r="S2648" s="13">
        <f t="shared" si="208"/>
        <v>42226.313298611116</v>
      </c>
      <c r="T2648" s="13">
        <f t="shared" si="209"/>
        <v>42256.313298611116</v>
      </c>
      <c r="U2648">
        <f t="shared" si="210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t="s">
        <v>8325</v>
      </c>
      <c r="R2649" t="s">
        <v>8361</v>
      </c>
      <c r="S2649" s="13">
        <f t="shared" si="208"/>
        <v>42200.261793981481</v>
      </c>
      <c r="T2649" s="13">
        <f t="shared" si="209"/>
        <v>42230.261793981481</v>
      </c>
      <c r="U2649">
        <f t="shared" si="210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t="s">
        <v>8325</v>
      </c>
      <c r="R2650" t="s">
        <v>8361</v>
      </c>
      <c r="S2650" s="13">
        <f t="shared" si="208"/>
        <v>42408.714814814812</v>
      </c>
      <c r="T2650" s="13">
        <f t="shared" si="209"/>
        <v>42438.714814814812</v>
      </c>
      <c r="U2650">
        <f t="shared" si="210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t="s">
        <v>8325</v>
      </c>
      <c r="R2651" t="s">
        <v>8361</v>
      </c>
      <c r="S2651" s="13">
        <f t="shared" si="208"/>
        <v>42341.99700231482</v>
      </c>
      <c r="T2651" s="13">
        <f t="shared" si="209"/>
        <v>42401.99700231482</v>
      </c>
      <c r="U2651">
        <f t="shared" si="210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t="s">
        <v>8325</v>
      </c>
      <c r="R2652" t="s">
        <v>8361</v>
      </c>
      <c r="S2652" s="13">
        <f t="shared" si="208"/>
        <v>42695.624340277776</v>
      </c>
      <c r="T2652" s="13">
        <f t="shared" si="209"/>
        <v>42725.624340277776</v>
      </c>
      <c r="U2652">
        <f t="shared" si="210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t="s">
        <v>8325</v>
      </c>
      <c r="R2653" t="s">
        <v>8361</v>
      </c>
      <c r="S2653" s="13">
        <f t="shared" si="208"/>
        <v>42327.805659722217</v>
      </c>
      <c r="T2653" s="13">
        <f t="shared" si="209"/>
        <v>42355.805659722217</v>
      </c>
      <c r="U2653">
        <f t="shared" si="210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t="s">
        <v>8325</v>
      </c>
      <c r="R2654" t="s">
        <v>8361</v>
      </c>
      <c r="S2654" s="13">
        <f t="shared" si="208"/>
        <v>41953.158854166672</v>
      </c>
      <c r="T2654" s="13">
        <f t="shared" si="209"/>
        <v>41983.158854166672</v>
      </c>
      <c r="U2654">
        <f t="shared" si="210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t="s">
        <v>8325</v>
      </c>
      <c r="R2655" t="s">
        <v>8361</v>
      </c>
      <c r="S2655" s="13">
        <f t="shared" si="208"/>
        <v>41771.651932870373</v>
      </c>
      <c r="T2655" s="13">
        <f t="shared" si="209"/>
        <v>41803.166666666664</v>
      </c>
      <c r="U2655">
        <f t="shared" si="210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t="s">
        <v>8325</v>
      </c>
      <c r="R2656" t="s">
        <v>8361</v>
      </c>
      <c r="S2656" s="13">
        <f t="shared" si="208"/>
        <v>42055.600995370376</v>
      </c>
      <c r="T2656" s="13">
        <f t="shared" si="209"/>
        <v>42115.559328703705</v>
      </c>
      <c r="U2656">
        <f t="shared" si="210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t="s">
        <v>8325</v>
      </c>
      <c r="R2657" t="s">
        <v>8361</v>
      </c>
      <c r="S2657" s="13">
        <f t="shared" si="208"/>
        <v>42381.866284722222</v>
      </c>
      <c r="T2657" s="13">
        <f t="shared" si="209"/>
        <v>42409.833333333328</v>
      </c>
      <c r="U2657">
        <f t="shared" si="210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t="s">
        <v>8325</v>
      </c>
      <c r="R2658" t="s">
        <v>8361</v>
      </c>
      <c r="S2658" s="13">
        <f t="shared" si="208"/>
        <v>42767.688518518517</v>
      </c>
      <c r="T2658" s="13">
        <f t="shared" si="209"/>
        <v>42806.791666666672</v>
      </c>
      <c r="U2658">
        <f t="shared" si="210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t="s">
        <v>8325</v>
      </c>
      <c r="R2659" t="s">
        <v>8361</v>
      </c>
      <c r="S2659" s="13">
        <f t="shared" si="208"/>
        <v>42551.928854166668</v>
      </c>
      <c r="T2659" s="13">
        <f t="shared" si="209"/>
        <v>42585.0625</v>
      </c>
      <c r="U2659">
        <f t="shared" si="210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t="s">
        <v>8325</v>
      </c>
      <c r="R2660" t="s">
        <v>8361</v>
      </c>
      <c r="S2660" s="13">
        <f t="shared" si="208"/>
        <v>42551.884189814817</v>
      </c>
      <c r="T2660" s="13">
        <f t="shared" si="209"/>
        <v>42581.884189814817</v>
      </c>
      <c r="U2660">
        <f t="shared" si="210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t="s">
        <v>8325</v>
      </c>
      <c r="R2661" t="s">
        <v>8361</v>
      </c>
      <c r="S2661" s="13">
        <f t="shared" si="208"/>
        <v>42082.069560185191</v>
      </c>
      <c r="T2661" s="13">
        <f t="shared" si="209"/>
        <v>42112.069560185191</v>
      </c>
      <c r="U2661">
        <f t="shared" si="210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t="s">
        <v>8325</v>
      </c>
      <c r="R2662" t="s">
        <v>8361</v>
      </c>
      <c r="S2662" s="13">
        <f t="shared" si="208"/>
        <v>42272.713171296295</v>
      </c>
      <c r="T2662" s="13">
        <f t="shared" si="209"/>
        <v>42332.754837962959</v>
      </c>
      <c r="U2662">
        <f t="shared" si="210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t="s">
        <v>8325</v>
      </c>
      <c r="R2663" t="s">
        <v>8362</v>
      </c>
      <c r="S2663" s="13">
        <f t="shared" si="208"/>
        <v>41542.958449074074</v>
      </c>
      <c r="T2663" s="13">
        <f t="shared" si="209"/>
        <v>41572.958449074074</v>
      </c>
      <c r="U2663">
        <f t="shared" si="210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t="s">
        <v>8325</v>
      </c>
      <c r="R2664" t="s">
        <v>8362</v>
      </c>
      <c r="S2664" s="13">
        <f t="shared" si="208"/>
        <v>42207.746678240743</v>
      </c>
      <c r="T2664" s="13">
        <f t="shared" si="209"/>
        <v>42237.746678240743</v>
      </c>
      <c r="U2664">
        <f t="shared" si="210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t="s">
        <v>8325</v>
      </c>
      <c r="R2665" t="s">
        <v>8362</v>
      </c>
      <c r="S2665" s="13">
        <f t="shared" si="208"/>
        <v>42222.622766203705</v>
      </c>
      <c r="T2665" s="13">
        <f t="shared" si="209"/>
        <v>42251.625</v>
      </c>
      <c r="U2665">
        <f t="shared" si="210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t="s">
        <v>8325</v>
      </c>
      <c r="R2666" t="s">
        <v>8362</v>
      </c>
      <c r="S2666" s="13">
        <f t="shared" si="208"/>
        <v>42313.02542824074</v>
      </c>
      <c r="T2666" s="13">
        <f t="shared" si="209"/>
        <v>42347.290972222225</v>
      </c>
      <c r="U2666">
        <f t="shared" si="210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t="s">
        <v>8325</v>
      </c>
      <c r="R2667" t="s">
        <v>8362</v>
      </c>
      <c r="S2667" s="13">
        <f t="shared" si="208"/>
        <v>42083.895532407405</v>
      </c>
      <c r="T2667" s="13">
        <f t="shared" si="209"/>
        <v>42128.895532407405</v>
      </c>
      <c r="U2667">
        <f t="shared" si="210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t="s">
        <v>8325</v>
      </c>
      <c r="R2668" t="s">
        <v>8362</v>
      </c>
      <c r="S2668" s="13">
        <f t="shared" si="208"/>
        <v>42235.764340277776</v>
      </c>
      <c r="T2668" s="13">
        <f t="shared" si="209"/>
        <v>42272.875</v>
      </c>
      <c r="U2668">
        <f t="shared" si="210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t="s">
        <v>8325</v>
      </c>
      <c r="R2669" t="s">
        <v>8362</v>
      </c>
      <c r="S2669" s="13">
        <f t="shared" si="208"/>
        <v>42380.926111111112</v>
      </c>
      <c r="T2669" s="13">
        <f t="shared" si="209"/>
        <v>42410.926111111112</v>
      </c>
      <c r="U2669">
        <f t="shared" si="210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t="s">
        <v>8325</v>
      </c>
      <c r="R2670" t="s">
        <v>8362</v>
      </c>
      <c r="S2670" s="13">
        <f t="shared" si="208"/>
        <v>42275.588715277772</v>
      </c>
      <c r="T2670" s="13">
        <f t="shared" si="209"/>
        <v>42317.60555555555</v>
      </c>
      <c r="U2670">
        <f t="shared" si="210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t="s">
        <v>8325</v>
      </c>
      <c r="R2671" t="s">
        <v>8362</v>
      </c>
      <c r="S2671" s="13">
        <f t="shared" si="208"/>
        <v>42319.035833333335</v>
      </c>
      <c r="T2671" s="13">
        <f t="shared" si="209"/>
        <v>42379.035833333335</v>
      </c>
      <c r="U2671">
        <f t="shared" si="210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t="s">
        <v>8325</v>
      </c>
      <c r="R2672" t="s">
        <v>8362</v>
      </c>
      <c r="S2672" s="13">
        <f t="shared" si="208"/>
        <v>41821.020601851851</v>
      </c>
      <c r="T2672" s="13">
        <f t="shared" si="209"/>
        <v>41849.020601851851</v>
      </c>
      <c r="U2672">
        <f t="shared" si="210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t="s">
        <v>8325</v>
      </c>
      <c r="R2673" t="s">
        <v>8362</v>
      </c>
      <c r="S2673" s="13">
        <f t="shared" si="208"/>
        <v>41962.749027777783</v>
      </c>
      <c r="T2673" s="13">
        <f t="shared" si="209"/>
        <v>41992.818055555559</v>
      </c>
      <c r="U2673">
        <f t="shared" si="210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t="s">
        <v>8325</v>
      </c>
      <c r="R2674" t="s">
        <v>8362</v>
      </c>
      <c r="S2674" s="13">
        <f t="shared" si="208"/>
        <v>42344.884143518517</v>
      </c>
      <c r="T2674" s="13">
        <f t="shared" si="209"/>
        <v>42366.25</v>
      </c>
      <c r="U2674">
        <f t="shared" si="210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t="s">
        <v>8325</v>
      </c>
      <c r="R2675" t="s">
        <v>8362</v>
      </c>
      <c r="S2675" s="13">
        <f t="shared" si="208"/>
        <v>41912.541655092595</v>
      </c>
      <c r="T2675" s="13">
        <f t="shared" si="209"/>
        <v>41941.947916666664</v>
      </c>
      <c r="U2675">
        <f t="shared" si="210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t="s">
        <v>8325</v>
      </c>
      <c r="R2676" t="s">
        <v>8362</v>
      </c>
      <c r="S2676" s="13">
        <f t="shared" si="208"/>
        <v>42529.632754629631</v>
      </c>
      <c r="T2676" s="13">
        <f t="shared" si="209"/>
        <v>42556.207638888889</v>
      </c>
      <c r="U2676">
        <f t="shared" si="210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t="s">
        <v>8325</v>
      </c>
      <c r="R2677" t="s">
        <v>8362</v>
      </c>
      <c r="S2677" s="13">
        <f t="shared" si="208"/>
        <v>41923.857511574075</v>
      </c>
      <c r="T2677" s="13">
        <f t="shared" si="209"/>
        <v>41953.899178240739</v>
      </c>
      <c r="U2677">
        <f t="shared" si="210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t="s">
        <v>8325</v>
      </c>
      <c r="R2678" t="s">
        <v>8362</v>
      </c>
      <c r="S2678" s="13">
        <f t="shared" si="208"/>
        <v>42482.624699074076</v>
      </c>
      <c r="T2678" s="13">
        <f t="shared" si="209"/>
        <v>42512.624699074076</v>
      </c>
      <c r="U2678">
        <f t="shared" si="210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t="s">
        <v>8325</v>
      </c>
      <c r="R2679" t="s">
        <v>8362</v>
      </c>
      <c r="S2679" s="13">
        <f t="shared" si="208"/>
        <v>41793.029432870368</v>
      </c>
      <c r="T2679" s="13">
        <f t="shared" si="209"/>
        <v>41823.029432870368</v>
      </c>
      <c r="U2679">
        <f t="shared" si="210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t="s">
        <v>8325</v>
      </c>
      <c r="R2680" t="s">
        <v>8362</v>
      </c>
      <c r="S2680" s="13">
        <f t="shared" si="208"/>
        <v>42241.798206018517</v>
      </c>
      <c r="T2680" s="13">
        <f t="shared" si="209"/>
        <v>42271.798206018517</v>
      </c>
      <c r="U2680">
        <f t="shared" si="210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t="s">
        <v>8325</v>
      </c>
      <c r="R2681" t="s">
        <v>8362</v>
      </c>
      <c r="S2681" s="13">
        <f t="shared" si="208"/>
        <v>42033.001087962963</v>
      </c>
      <c r="T2681" s="13">
        <f t="shared" si="209"/>
        <v>42063.001087962963</v>
      </c>
      <c r="U2681">
        <f t="shared" si="210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t="s">
        <v>8325</v>
      </c>
      <c r="R2682" t="s">
        <v>8362</v>
      </c>
      <c r="S2682" s="13">
        <f t="shared" si="208"/>
        <v>42436.211701388893</v>
      </c>
      <c r="T2682" s="13">
        <f t="shared" si="209"/>
        <v>42466.170034722221</v>
      </c>
      <c r="U2682">
        <f t="shared" si="210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t="s">
        <v>8342</v>
      </c>
      <c r="R2683" t="s">
        <v>8343</v>
      </c>
      <c r="S2683" s="13">
        <f t="shared" si="208"/>
        <v>41805.895254629628</v>
      </c>
      <c r="T2683" s="13">
        <f t="shared" si="209"/>
        <v>41830.895254629628</v>
      </c>
      <c r="U2683">
        <f t="shared" si="210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t="s">
        <v>8342</v>
      </c>
      <c r="R2684" t="s">
        <v>8343</v>
      </c>
      <c r="S2684" s="13">
        <f t="shared" si="208"/>
        <v>41932.871990740743</v>
      </c>
      <c r="T2684" s="13">
        <f t="shared" si="209"/>
        <v>41965.249305555553</v>
      </c>
      <c r="U2684">
        <f t="shared" si="210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t="s">
        <v>8342</v>
      </c>
      <c r="R2685" t="s">
        <v>8343</v>
      </c>
      <c r="S2685" s="13">
        <f t="shared" si="208"/>
        <v>42034.75509259259</v>
      </c>
      <c r="T2685" s="13">
        <f t="shared" si="209"/>
        <v>42064.75509259259</v>
      </c>
      <c r="U2685">
        <f t="shared" si="210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t="s">
        <v>8342</v>
      </c>
      <c r="R2686" t="s">
        <v>8343</v>
      </c>
      <c r="S2686" s="13">
        <f t="shared" si="208"/>
        <v>41820.914641203701</v>
      </c>
      <c r="T2686" s="13">
        <f t="shared" si="209"/>
        <v>41860.914641203701</v>
      </c>
      <c r="U2686">
        <f t="shared" si="210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t="s">
        <v>8342</v>
      </c>
      <c r="R2687" t="s">
        <v>8343</v>
      </c>
      <c r="S2687" s="13">
        <f t="shared" si="208"/>
        <v>42061.69594907407</v>
      </c>
      <c r="T2687" s="13">
        <f t="shared" si="209"/>
        <v>42121.654282407413</v>
      </c>
      <c r="U2687">
        <f t="shared" si="210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 t="e">
        <f t="shared" si="207"/>
        <v>#DIV/0!</v>
      </c>
      <c r="Q2688" t="s">
        <v>8342</v>
      </c>
      <c r="R2688" t="s">
        <v>8343</v>
      </c>
      <c r="S2688" s="13">
        <f t="shared" si="208"/>
        <v>41892.974803240737</v>
      </c>
      <c r="T2688" s="13">
        <f t="shared" si="209"/>
        <v>41912.974803240737</v>
      </c>
      <c r="U2688">
        <f t="shared" si="210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 t="e">
        <f t="shared" si="207"/>
        <v>#DIV/0!</v>
      </c>
      <c r="Q2689" t="s">
        <v>8342</v>
      </c>
      <c r="R2689" t="s">
        <v>8343</v>
      </c>
      <c r="S2689" s="13">
        <f t="shared" si="208"/>
        <v>42154.64025462963</v>
      </c>
      <c r="T2689" s="13">
        <f t="shared" si="209"/>
        <v>42184.64025462963</v>
      </c>
      <c r="U2689">
        <f t="shared" si="210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t="s">
        <v>8342</v>
      </c>
      <c r="R2690" t="s">
        <v>8343</v>
      </c>
      <c r="S2690" s="13">
        <f t="shared" si="208"/>
        <v>42028.118865740747</v>
      </c>
      <c r="T2690" s="13">
        <f t="shared" si="209"/>
        <v>42059.125</v>
      </c>
      <c r="U2690">
        <f t="shared" si="210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ROUND(E2691/L2691,2)</f>
        <v>1</v>
      </c>
      <c r="Q2691" t="s">
        <v>8342</v>
      </c>
      <c r="R2691" t="s">
        <v>8343</v>
      </c>
      <c r="S2691" s="13">
        <f t="shared" ref="S2691:S2754" si="213">(((J2691/60)/60)/24)+DATE(1970,1,1)</f>
        <v>42551.961689814809</v>
      </c>
      <c r="T2691" s="13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t="s">
        <v>8342</v>
      </c>
      <c r="R2692" t="s">
        <v>8343</v>
      </c>
      <c r="S2692" s="13">
        <f t="shared" si="213"/>
        <v>42113.105046296296</v>
      </c>
      <c r="T2692" s="13">
        <f t="shared" si="214"/>
        <v>42158.105046296296</v>
      </c>
      <c r="U2692">
        <f t="shared" si="215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t="s">
        <v>8342</v>
      </c>
      <c r="R2693" t="s">
        <v>8343</v>
      </c>
      <c r="S2693" s="13">
        <f t="shared" si="213"/>
        <v>42089.724039351851</v>
      </c>
      <c r="T2693" s="13">
        <f t="shared" si="214"/>
        <v>42134.724039351851</v>
      </c>
      <c r="U2693">
        <f t="shared" si="215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t="s">
        <v>8342</v>
      </c>
      <c r="R2694" t="s">
        <v>8343</v>
      </c>
      <c r="S2694" s="13">
        <f t="shared" si="213"/>
        <v>42058.334027777775</v>
      </c>
      <c r="T2694" s="13">
        <f t="shared" si="214"/>
        <v>42088.292361111111</v>
      </c>
      <c r="U2694">
        <f t="shared" si="215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t="s">
        <v>8342</v>
      </c>
      <c r="R2695" t="s">
        <v>8343</v>
      </c>
      <c r="S2695" s="13">
        <f t="shared" si="213"/>
        <v>41834.138495370367</v>
      </c>
      <c r="T2695" s="13">
        <f t="shared" si="214"/>
        <v>41864.138495370367</v>
      </c>
      <c r="U2695">
        <f t="shared" si="215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t="s">
        <v>8342</v>
      </c>
      <c r="R2696" t="s">
        <v>8343</v>
      </c>
      <c r="S2696" s="13">
        <f t="shared" si="213"/>
        <v>41878.140497685185</v>
      </c>
      <c r="T2696" s="13">
        <f t="shared" si="214"/>
        <v>41908.140497685185</v>
      </c>
      <c r="U2696">
        <f t="shared" si="215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t="s">
        <v>8342</v>
      </c>
      <c r="R2697" t="s">
        <v>8343</v>
      </c>
      <c r="S2697" s="13">
        <f t="shared" si="213"/>
        <v>42048.181921296295</v>
      </c>
      <c r="T2697" s="13">
        <f t="shared" si="214"/>
        <v>42108.14025462963</v>
      </c>
      <c r="U2697">
        <f t="shared" si="215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t="s">
        <v>8342</v>
      </c>
      <c r="R2698" t="s">
        <v>8343</v>
      </c>
      <c r="S2698" s="13">
        <f t="shared" si="213"/>
        <v>41964.844444444447</v>
      </c>
      <c r="T2698" s="13">
        <f t="shared" si="214"/>
        <v>41998.844444444447</v>
      </c>
      <c r="U2698">
        <f t="shared" si="215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t="s">
        <v>8342</v>
      </c>
      <c r="R2699" t="s">
        <v>8343</v>
      </c>
      <c r="S2699" s="13">
        <f t="shared" si="213"/>
        <v>42187.940081018518</v>
      </c>
      <c r="T2699" s="13">
        <f t="shared" si="214"/>
        <v>42218.916666666672</v>
      </c>
      <c r="U2699">
        <f t="shared" si="215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t="s">
        <v>8342</v>
      </c>
      <c r="R2700" t="s">
        <v>8343</v>
      </c>
      <c r="S2700" s="13">
        <f t="shared" si="213"/>
        <v>41787.898240740738</v>
      </c>
      <c r="T2700" s="13">
        <f t="shared" si="214"/>
        <v>41817.898240740738</v>
      </c>
      <c r="U2700">
        <f t="shared" si="215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 t="e">
        <f t="shared" si="212"/>
        <v>#DIV/0!</v>
      </c>
      <c r="Q2701" t="s">
        <v>8342</v>
      </c>
      <c r="R2701" t="s">
        <v>8343</v>
      </c>
      <c r="S2701" s="13">
        <f t="shared" si="213"/>
        <v>41829.896562499998</v>
      </c>
      <c r="T2701" s="13">
        <f t="shared" si="214"/>
        <v>41859.896562499998</v>
      </c>
      <c r="U2701">
        <f t="shared" si="215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t="s">
        <v>8342</v>
      </c>
      <c r="R2702" t="s">
        <v>8343</v>
      </c>
      <c r="S2702" s="13">
        <f t="shared" si="213"/>
        <v>41870.87467592593</v>
      </c>
      <c r="T2702" s="13">
        <f t="shared" si="214"/>
        <v>41900.87467592593</v>
      </c>
      <c r="U2702">
        <f t="shared" si="215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t="s">
        <v>8314</v>
      </c>
      <c r="R2703" t="s">
        <v>8316</v>
      </c>
      <c r="S2703" s="13">
        <f t="shared" si="213"/>
        <v>42801.774699074071</v>
      </c>
      <c r="T2703" s="13">
        <f t="shared" si="214"/>
        <v>42832.733032407406</v>
      </c>
      <c r="U2703">
        <f t="shared" si="215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t="s">
        <v>8314</v>
      </c>
      <c r="R2704" t="s">
        <v>8316</v>
      </c>
      <c r="S2704" s="13">
        <f t="shared" si="213"/>
        <v>42800.801817129628</v>
      </c>
      <c r="T2704" s="13">
        <f t="shared" si="214"/>
        <v>42830.760150462964</v>
      </c>
      <c r="U2704">
        <f t="shared" si="215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t="s">
        <v>8314</v>
      </c>
      <c r="R2705" t="s">
        <v>8316</v>
      </c>
      <c r="S2705" s="13">
        <f t="shared" si="213"/>
        <v>42756.690162037034</v>
      </c>
      <c r="T2705" s="13">
        <f t="shared" si="214"/>
        <v>42816.648495370369</v>
      </c>
      <c r="U2705">
        <f t="shared" si="215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t="s">
        <v>8314</v>
      </c>
      <c r="R2706" t="s">
        <v>8316</v>
      </c>
      <c r="S2706" s="13">
        <f t="shared" si="213"/>
        <v>42787.862430555557</v>
      </c>
      <c r="T2706" s="13">
        <f t="shared" si="214"/>
        <v>42830.820763888885</v>
      </c>
      <c r="U2706">
        <f t="shared" si="215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t="s">
        <v>8314</v>
      </c>
      <c r="R2707" t="s">
        <v>8316</v>
      </c>
      <c r="S2707" s="13">
        <f t="shared" si="213"/>
        <v>42773.916180555556</v>
      </c>
      <c r="T2707" s="13">
        <f t="shared" si="214"/>
        <v>42818.874513888892</v>
      </c>
      <c r="U2707">
        <f t="shared" si="215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t="s">
        <v>8314</v>
      </c>
      <c r="R2708" t="s">
        <v>8316</v>
      </c>
      <c r="S2708" s="13">
        <f t="shared" si="213"/>
        <v>41899.294942129629</v>
      </c>
      <c r="T2708" s="13">
        <f t="shared" si="214"/>
        <v>41928.290972222225</v>
      </c>
      <c r="U2708">
        <f t="shared" si="215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t="s">
        <v>8314</v>
      </c>
      <c r="R2709" t="s">
        <v>8316</v>
      </c>
      <c r="S2709" s="13">
        <f t="shared" si="213"/>
        <v>41391.782905092594</v>
      </c>
      <c r="T2709" s="13">
        <f t="shared" si="214"/>
        <v>41421.290972222225</v>
      </c>
      <c r="U2709">
        <f t="shared" si="215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t="s">
        <v>8314</v>
      </c>
      <c r="R2710" t="s">
        <v>8316</v>
      </c>
      <c r="S2710" s="13">
        <f t="shared" si="213"/>
        <v>42512.698217592595</v>
      </c>
      <c r="T2710" s="13">
        <f t="shared" si="214"/>
        <v>42572.698217592595</v>
      </c>
      <c r="U2710">
        <f t="shared" si="215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t="s">
        <v>8314</v>
      </c>
      <c r="R2711" t="s">
        <v>8316</v>
      </c>
      <c r="S2711" s="13">
        <f t="shared" si="213"/>
        <v>42612.149780092594</v>
      </c>
      <c r="T2711" s="13">
        <f t="shared" si="214"/>
        <v>42647.165972222225</v>
      </c>
      <c r="U2711">
        <f t="shared" si="215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t="s">
        <v>8314</v>
      </c>
      <c r="R2712" t="s">
        <v>8316</v>
      </c>
      <c r="S2712" s="13">
        <f t="shared" si="213"/>
        <v>41828.229490740741</v>
      </c>
      <c r="T2712" s="13">
        <f t="shared" si="214"/>
        <v>41860.083333333336</v>
      </c>
      <c r="U2712">
        <f t="shared" si="215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t="s">
        <v>8314</v>
      </c>
      <c r="R2713" t="s">
        <v>8316</v>
      </c>
      <c r="S2713" s="13">
        <f t="shared" si="213"/>
        <v>41780.745254629634</v>
      </c>
      <c r="T2713" s="13">
        <f t="shared" si="214"/>
        <v>41810.917361111111</v>
      </c>
      <c r="U2713">
        <f t="shared" si="215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t="s">
        <v>8314</v>
      </c>
      <c r="R2714" t="s">
        <v>8316</v>
      </c>
      <c r="S2714" s="13">
        <f t="shared" si="213"/>
        <v>41432.062037037038</v>
      </c>
      <c r="T2714" s="13">
        <f t="shared" si="214"/>
        <v>41468.75</v>
      </c>
      <c r="U2714">
        <f t="shared" si="215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t="s">
        <v>8314</v>
      </c>
      <c r="R2715" t="s">
        <v>8316</v>
      </c>
      <c r="S2715" s="13">
        <f t="shared" si="213"/>
        <v>42322.653749999998</v>
      </c>
      <c r="T2715" s="13">
        <f t="shared" si="214"/>
        <v>42362.653749999998</v>
      </c>
      <c r="U2715">
        <f t="shared" si="215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t="s">
        <v>8314</v>
      </c>
      <c r="R2716" t="s">
        <v>8316</v>
      </c>
      <c r="S2716" s="13">
        <f t="shared" si="213"/>
        <v>42629.655046296291</v>
      </c>
      <c r="T2716" s="13">
        <f t="shared" si="214"/>
        <v>42657.958333333328</v>
      </c>
      <c r="U2716">
        <f t="shared" si="215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t="s">
        <v>8314</v>
      </c>
      <c r="R2717" t="s">
        <v>8316</v>
      </c>
      <c r="S2717" s="13">
        <f t="shared" si="213"/>
        <v>42387.398472222223</v>
      </c>
      <c r="T2717" s="13">
        <f t="shared" si="214"/>
        <v>42421.398472222223</v>
      </c>
      <c r="U2717">
        <f t="shared" si="215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t="s">
        <v>8314</v>
      </c>
      <c r="R2718" t="s">
        <v>8316</v>
      </c>
      <c r="S2718" s="13">
        <f t="shared" si="213"/>
        <v>42255.333252314813</v>
      </c>
      <c r="T2718" s="13">
        <f t="shared" si="214"/>
        <v>42285.333252314813</v>
      </c>
      <c r="U2718">
        <f t="shared" si="215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t="s">
        <v>8314</v>
      </c>
      <c r="R2719" t="s">
        <v>8316</v>
      </c>
      <c r="S2719" s="13">
        <f t="shared" si="213"/>
        <v>41934.914918981485</v>
      </c>
      <c r="T2719" s="13">
        <f t="shared" si="214"/>
        <v>41979.956585648149</v>
      </c>
      <c r="U2719">
        <f t="shared" si="215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t="s">
        <v>8314</v>
      </c>
      <c r="R2720" t="s">
        <v>8316</v>
      </c>
      <c r="S2720" s="13">
        <f t="shared" si="213"/>
        <v>42465.596585648149</v>
      </c>
      <c r="T2720" s="13">
        <f t="shared" si="214"/>
        <v>42493.958333333328</v>
      </c>
      <c r="U2720">
        <f t="shared" si="215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t="s">
        <v>8314</v>
      </c>
      <c r="R2721" t="s">
        <v>8316</v>
      </c>
      <c r="S2721" s="13">
        <f t="shared" si="213"/>
        <v>42418.031180555554</v>
      </c>
      <c r="T2721" s="13">
        <f t="shared" si="214"/>
        <v>42477.989513888882</v>
      </c>
      <c r="U2721">
        <f t="shared" si="215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t="s">
        <v>8314</v>
      </c>
      <c r="R2722" t="s">
        <v>8316</v>
      </c>
      <c r="S2722" s="13">
        <f t="shared" si="213"/>
        <v>42655.465891203698</v>
      </c>
      <c r="T2722" s="13">
        <f t="shared" si="214"/>
        <v>42685.507557870369</v>
      </c>
      <c r="U2722">
        <f t="shared" si="215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t="s">
        <v>8325</v>
      </c>
      <c r="R2723" t="s">
        <v>8355</v>
      </c>
      <c r="S2723" s="13">
        <f t="shared" si="213"/>
        <v>41493.543958333335</v>
      </c>
      <c r="T2723" s="13">
        <f t="shared" si="214"/>
        <v>41523.791666666664</v>
      </c>
      <c r="U2723">
        <f t="shared" si="215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t="s">
        <v>8325</v>
      </c>
      <c r="R2724" t="s">
        <v>8355</v>
      </c>
      <c r="S2724" s="13">
        <f t="shared" si="213"/>
        <v>42704.857094907406</v>
      </c>
      <c r="T2724" s="13">
        <f t="shared" si="214"/>
        <v>42764.857094907406</v>
      </c>
      <c r="U2724">
        <f t="shared" si="215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t="s">
        <v>8325</v>
      </c>
      <c r="R2725" t="s">
        <v>8355</v>
      </c>
      <c r="S2725" s="13">
        <f t="shared" si="213"/>
        <v>41944.83898148148</v>
      </c>
      <c r="T2725" s="13">
        <f t="shared" si="214"/>
        <v>42004.880648148144</v>
      </c>
      <c r="U2725">
        <f t="shared" si="215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t="s">
        <v>8325</v>
      </c>
      <c r="R2726" t="s">
        <v>8355</v>
      </c>
      <c r="S2726" s="13">
        <f t="shared" si="213"/>
        <v>42199.32707175926</v>
      </c>
      <c r="T2726" s="13">
        <f t="shared" si="214"/>
        <v>42231.32707175926</v>
      </c>
      <c r="U2726">
        <f t="shared" si="215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t="s">
        <v>8325</v>
      </c>
      <c r="R2727" t="s">
        <v>8355</v>
      </c>
      <c r="S2727" s="13">
        <f t="shared" si="213"/>
        <v>42745.744618055556</v>
      </c>
      <c r="T2727" s="13">
        <f t="shared" si="214"/>
        <v>42795.744618055556</v>
      </c>
      <c r="U2727">
        <f t="shared" si="215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t="s">
        <v>8325</v>
      </c>
      <c r="R2728" t="s">
        <v>8355</v>
      </c>
      <c r="S2728" s="13">
        <f t="shared" si="213"/>
        <v>42452.579988425925</v>
      </c>
      <c r="T2728" s="13">
        <f t="shared" si="214"/>
        <v>42482.579988425925</v>
      </c>
      <c r="U2728">
        <f t="shared" si="215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t="s">
        <v>8325</v>
      </c>
      <c r="R2729" t="s">
        <v>8355</v>
      </c>
      <c r="S2729" s="13">
        <f t="shared" si="213"/>
        <v>42198.676655092597</v>
      </c>
      <c r="T2729" s="13">
        <f t="shared" si="214"/>
        <v>42223.676655092597</v>
      </c>
      <c r="U2729">
        <f t="shared" si="215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t="s">
        <v>8325</v>
      </c>
      <c r="R2730" t="s">
        <v>8355</v>
      </c>
      <c r="S2730" s="13">
        <f t="shared" si="213"/>
        <v>42333.59993055556</v>
      </c>
      <c r="T2730" s="13">
        <f t="shared" si="214"/>
        <v>42368.59993055556</v>
      </c>
      <c r="U2730">
        <f t="shared" si="215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t="s">
        <v>8325</v>
      </c>
      <c r="R2731" t="s">
        <v>8355</v>
      </c>
      <c r="S2731" s="13">
        <f t="shared" si="213"/>
        <v>42095.240706018521</v>
      </c>
      <c r="T2731" s="13">
        <f t="shared" si="214"/>
        <v>42125.240706018521</v>
      </c>
      <c r="U2731">
        <f t="shared" si="215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t="s">
        <v>8325</v>
      </c>
      <c r="R2732" t="s">
        <v>8355</v>
      </c>
      <c r="S2732" s="13">
        <f t="shared" si="213"/>
        <v>41351.541377314818</v>
      </c>
      <c r="T2732" s="13">
        <f t="shared" si="214"/>
        <v>41386.541377314818</v>
      </c>
      <c r="U2732">
        <f t="shared" si="215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t="s">
        <v>8325</v>
      </c>
      <c r="R2733" t="s">
        <v>8355</v>
      </c>
      <c r="S2733" s="13">
        <f t="shared" si="213"/>
        <v>41872.525717592594</v>
      </c>
      <c r="T2733" s="13">
        <f t="shared" si="214"/>
        <v>41930.166666666664</v>
      </c>
      <c r="U2733">
        <f t="shared" si="215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t="s">
        <v>8325</v>
      </c>
      <c r="R2734" t="s">
        <v>8355</v>
      </c>
      <c r="S2734" s="13">
        <f t="shared" si="213"/>
        <v>41389.808194444442</v>
      </c>
      <c r="T2734" s="13">
        <f t="shared" si="214"/>
        <v>41422</v>
      </c>
      <c r="U2734">
        <f t="shared" si="215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t="s">
        <v>8325</v>
      </c>
      <c r="R2735" t="s">
        <v>8355</v>
      </c>
      <c r="S2735" s="13">
        <f t="shared" si="213"/>
        <v>42044.272847222222</v>
      </c>
      <c r="T2735" s="13">
        <f t="shared" si="214"/>
        <v>42104.231180555551</v>
      </c>
      <c r="U2735">
        <f t="shared" si="215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t="s">
        <v>8325</v>
      </c>
      <c r="R2736" t="s">
        <v>8355</v>
      </c>
      <c r="S2736" s="13">
        <f t="shared" si="213"/>
        <v>42626.668888888889</v>
      </c>
      <c r="T2736" s="13">
        <f t="shared" si="214"/>
        <v>42656.915972222225</v>
      </c>
      <c r="U2736">
        <f t="shared" si="215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t="s">
        <v>8325</v>
      </c>
      <c r="R2737" t="s">
        <v>8355</v>
      </c>
      <c r="S2737" s="13">
        <f t="shared" si="213"/>
        <v>41316.120949074073</v>
      </c>
      <c r="T2737" s="13">
        <f t="shared" si="214"/>
        <v>41346.833333333336</v>
      </c>
      <c r="U2737">
        <f t="shared" si="215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t="s">
        <v>8325</v>
      </c>
      <c r="R2738" t="s">
        <v>8355</v>
      </c>
      <c r="S2738" s="13">
        <f t="shared" si="213"/>
        <v>41722.666354166664</v>
      </c>
      <c r="T2738" s="13">
        <f t="shared" si="214"/>
        <v>41752.666354166664</v>
      </c>
      <c r="U2738">
        <f t="shared" si="215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t="s">
        <v>8325</v>
      </c>
      <c r="R2739" t="s">
        <v>8355</v>
      </c>
      <c r="S2739" s="13">
        <f t="shared" si="213"/>
        <v>41611.917673611111</v>
      </c>
      <c r="T2739" s="13">
        <f t="shared" si="214"/>
        <v>41654.791666666664</v>
      </c>
      <c r="U2739">
        <f t="shared" si="215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t="s">
        <v>8325</v>
      </c>
      <c r="R2740" t="s">
        <v>8355</v>
      </c>
      <c r="S2740" s="13">
        <f t="shared" si="213"/>
        <v>42620.143564814818</v>
      </c>
      <c r="T2740" s="13">
        <f t="shared" si="214"/>
        <v>42680.143564814818</v>
      </c>
      <c r="U2740">
        <f t="shared" si="215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t="s">
        <v>8325</v>
      </c>
      <c r="R2741" t="s">
        <v>8355</v>
      </c>
      <c r="S2741" s="13">
        <f t="shared" si="213"/>
        <v>41719.887928240743</v>
      </c>
      <c r="T2741" s="13">
        <f t="shared" si="214"/>
        <v>41764.887928240743</v>
      </c>
      <c r="U2741">
        <f t="shared" si="215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t="s">
        <v>8325</v>
      </c>
      <c r="R2742" t="s">
        <v>8355</v>
      </c>
      <c r="S2742" s="13">
        <f t="shared" si="213"/>
        <v>42045.031851851847</v>
      </c>
      <c r="T2742" s="13">
        <f t="shared" si="214"/>
        <v>42074.99018518519</v>
      </c>
      <c r="U2742">
        <f t="shared" si="215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t="s">
        <v>8328</v>
      </c>
      <c r="R2743" t="s">
        <v>8363</v>
      </c>
      <c r="S2743" s="13">
        <f t="shared" si="213"/>
        <v>41911.657430555555</v>
      </c>
      <c r="T2743" s="13">
        <f t="shared" si="214"/>
        <v>41932.088194444441</v>
      </c>
      <c r="U2743">
        <f t="shared" si="215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t="s">
        <v>8328</v>
      </c>
      <c r="R2744" t="s">
        <v>8363</v>
      </c>
      <c r="S2744" s="13">
        <f t="shared" si="213"/>
        <v>41030.719756944447</v>
      </c>
      <c r="T2744" s="13">
        <f t="shared" si="214"/>
        <v>41044.719756944447</v>
      </c>
      <c r="U2744">
        <f t="shared" si="215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 t="e">
        <f t="shared" si="212"/>
        <v>#DIV/0!</v>
      </c>
      <c r="Q2745" t="s">
        <v>8328</v>
      </c>
      <c r="R2745" t="s">
        <v>8363</v>
      </c>
      <c r="S2745" s="13">
        <f t="shared" si="213"/>
        <v>42632.328784722224</v>
      </c>
      <c r="T2745" s="13">
        <f t="shared" si="214"/>
        <v>42662.328784722224</v>
      </c>
      <c r="U2745">
        <f t="shared" si="215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t="s">
        <v>8328</v>
      </c>
      <c r="R2746" t="s">
        <v>8363</v>
      </c>
      <c r="S2746" s="13">
        <f t="shared" si="213"/>
        <v>40938.062476851854</v>
      </c>
      <c r="T2746" s="13">
        <f t="shared" si="214"/>
        <v>40968.062476851854</v>
      </c>
      <c r="U2746">
        <f t="shared" si="215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t="s">
        <v>8328</v>
      </c>
      <c r="R2747" t="s">
        <v>8363</v>
      </c>
      <c r="S2747" s="13">
        <f t="shared" si="213"/>
        <v>41044.988055555557</v>
      </c>
      <c r="T2747" s="13">
        <f t="shared" si="214"/>
        <v>41104.988055555557</v>
      </c>
      <c r="U2747">
        <f t="shared" si="215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t="s">
        <v>8328</v>
      </c>
      <c r="R2748" t="s">
        <v>8363</v>
      </c>
      <c r="S2748" s="13">
        <f t="shared" si="213"/>
        <v>41850.781377314815</v>
      </c>
      <c r="T2748" s="13">
        <f t="shared" si="214"/>
        <v>41880.781377314815</v>
      </c>
      <c r="U2748">
        <f t="shared" si="215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t="s">
        <v>8328</v>
      </c>
      <c r="R2749" t="s">
        <v>8363</v>
      </c>
      <c r="S2749" s="13">
        <f t="shared" si="213"/>
        <v>41044.64811342593</v>
      </c>
      <c r="T2749" s="13">
        <f t="shared" si="214"/>
        <v>41076.131944444445</v>
      </c>
      <c r="U2749">
        <f t="shared" si="215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t="s">
        <v>8328</v>
      </c>
      <c r="R2750" t="s">
        <v>8363</v>
      </c>
      <c r="S2750" s="13">
        <f t="shared" si="213"/>
        <v>42585.7106712963</v>
      </c>
      <c r="T2750" s="13">
        <f t="shared" si="214"/>
        <v>42615.7106712963</v>
      </c>
      <c r="U2750">
        <f t="shared" si="215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t="s">
        <v>8328</v>
      </c>
      <c r="R2751" t="s">
        <v>8363</v>
      </c>
      <c r="S2751" s="13">
        <f t="shared" si="213"/>
        <v>42068.799039351856</v>
      </c>
      <c r="T2751" s="13">
        <f t="shared" si="214"/>
        <v>42098.757372685184</v>
      </c>
      <c r="U2751">
        <f t="shared" si="215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 t="e">
        <f t="shared" si="212"/>
        <v>#DIV/0!</v>
      </c>
      <c r="Q2752" t="s">
        <v>8328</v>
      </c>
      <c r="R2752" t="s">
        <v>8363</v>
      </c>
      <c r="S2752" s="13">
        <f t="shared" si="213"/>
        <v>41078.899826388886</v>
      </c>
      <c r="T2752" s="13">
        <f t="shared" si="214"/>
        <v>41090.833333333336</v>
      </c>
      <c r="U2752">
        <f t="shared" si="215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 t="e">
        <f t="shared" si="212"/>
        <v>#DIV/0!</v>
      </c>
      <c r="Q2753" t="s">
        <v>8328</v>
      </c>
      <c r="R2753" t="s">
        <v>8363</v>
      </c>
      <c r="S2753" s="13">
        <f t="shared" si="213"/>
        <v>41747.887060185189</v>
      </c>
      <c r="T2753" s="13">
        <f t="shared" si="214"/>
        <v>41807.887060185189</v>
      </c>
      <c r="U2753">
        <f t="shared" si="215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t="s">
        <v>8328</v>
      </c>
      <c r="R2754" t="s">
        <v>8363</v>
      </c>
      <c r="S2754" s="13">
        <f t="shared" si="213"/>
        <v>40855.765092592592</v>
      </c>
      <c r="T2754" s="13">
        <f t="shared" si="214"/>
        <v>40895.765092592592</v>
      </c>
      <c r="U2754">
        <f t="shared" si="215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ROUND(E2755/L2755,2)</f>
        <v>47.5</v>
      </c>
      <c r="Q2755" t="s">
        <v>8328</v>
      </c>
      <c r="R2755" t="s">
        <v>8363</v>
      </c>
      <c r="S2755" s="13">
        <f t="shared" ref="S2755:S2818" si="218">(((J2755/60)/60)/24)+DATE(1970,1,1)</f>
        <v>41117.900729166664</v>
      </c>
      <c r="T2755" s="13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 t="e">
        <f t="shared" si="217"/>
        <v>#DIV/0!</v>
      </c>
      <c r="Q2756" t="s">
        <v>8328</v>
      </c>
      <c r="R2756" t="s">
        <v>8363</v>
      </c>
      <c r="S2756" s="13">
        <f t="shared" si="218"/>
        <v>41863.636006944449</v>
      </c>
      <c r="T2756" s="13">
        <f t="shared" si="219"/>
        <v>41893.636006944449</v>
      </c>
      <c r="U2756">
        <f t="shared" si="220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t="s">
        <v>8328</v>
      </c>
      <c r="R2757" t="s">
        <v>8363</v>
      </c>
      <c r="S2757" s="13">
        <f t="shared" si="218"/>
        <v>42072.790821759263</v>
      </c>
      <c r="T2757" s="13">
        <f t="shared" si="219"/>
        <v>42102.790821759263</v>
      </c>
      <c r="U2757">
        <f t="shared" si="220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t="s">
        <v>8328</v>
      </c>
      <c r="R2758" t="s">
        <v>8363</v>
      </c>
      <c r="S2758" s="13">
        <f t="shared" si="218"/>
        <v>41620.90047453704</v>
      </c>
      <c r="T2758" s="13">
        <f t="shared" si="219"/>
        <v>41650.90047453704</v>
      </c>
      <c r="U2758">
        <f t="shared" si="220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t="s">
        <v>8328</v>
      </c>
      <c r="R2759" t="s">
        <v>8363</v>
      </c>
      <c r="S2759" s="13">
        <f t="shared" si="218"/>
        <v>42573.65662037037</v>
      </c>
      <c r="T2759" s="13">
        <f t="shared" si="219"/>
        <v>42588.65662037037</v>
      </c>
      <c r="U2759">
        <f t="shared" si="220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t="s">
        <v>8328</v>
      </c>
      <c r="R2760" t="s">
        <v>8363</v>
      </c>
      <c r="S2760" s="13">
        <f t="shared" si="218"/>
        <v>42639.441932870366</v>
      </c>
      <c r="T2760" s="13">
        <f t="shared" si="219"/>
        <v>42653.441932870366</v>
      </c>
      <c r="U2760">
        <f t="shared" si="220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t="s">
        <v>8328</v>
      </c>
      <c r="R2761" t="s">
        <v>8363</v>
      </c>
      <c r="S2761" s="13">
        <f t="shared" si="218"/>
        <v>42524.36650462963</v>
      </c>
      <c r="T2761" s="13">
        <f t="shared" si="219"/>
        <v>42567.36650462963</v>
      </c>
      <c r="U2761">
        <f t="shared" si="220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 t="e">
        <f t="shared" si="217"/>
        <v>#DIV/0!</v>
      </c>
      <c r="Q2762" t="s">
        <v>8328</v>
      </c>
      <c r="R2762" t="s">
        <v>8363</v>
      </c>
      <c r="S2762" s="13">
        <f t="shared" si="218"/>
        <v>41415.461319444446</v>
      </c>
      <c r="T2762" s="13">
        <f t="shared" si="219"/>
        <v>41445.461319444446</v>
      </c>
      <c r="U2762">
        <f t="shared" si="220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t="s">
        <v>8328</v>
      </c>
      <c r="R2763" t="s">
        <v>8363</v>
      </c>
      <c r="S2763" s="13">
        <f t="shared" si="218"/>
        <v>41247.063576388886</v>
      </c>
      <c r="T2763" s="13">
        <f t="shared" si="219"/>
        <v>41277.063576388886</v>
      </c>
      <c r="U2763">
        <f t="shared" si="220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t="s">
        <v>8328</v>
      </c>
      <c r="R2764" t="s">
        <v>8363</v>
      </c>
      <c r="S2764" s="13">
        <f t="shared" si="218"/>
        <v>40927.036979166667</v>
      </c>
      <c r="T2764" s="13">
        <f t="shared" si="219"/>
        <v>40986.995312500003</v>
      </c>
      <c r="U2764">
        <f t="shared" si="220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t="s">
        <v>8328</v>
      </c>
      <c r="R2765" t="s">
        <v>8363</v>
      </c>
      <c r="S2765" s="13">
        <f t="shared" si="218"/>
        <v>41373.579675925925</v>
      </c>
      <c r="T2765" s="13">
        <f t="shared" si="219"/>
        <v>41418.579675925925</v>
      </c>
      <c r="U2765">
        <f t="shared" si="220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t="s">
        <v>8328</v>
      </c>
      <c r="R2766" t="s">
        <v>8363</v>
      </c>
      <c r="S2766" s="13">
        <f t="shared" si="218"/>
        <v>41030.292025462964</v>
      </c>
      <c r="T2766" s="13">
        <f t="shared" si="219"/>
        <v>41059.791666666664</v>
      </c>
      <c r="U2766">
        <f t="shared" si="220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 t="e">
        <f t="shared" si="217"/>
        <v>#DIV/0!</v>
      </c>
      <c r="Q2767" t="s">
        <v>8328</v>
      </c>
      <c r="R2767" t="s">
        <v>8363</v>
      </c>
      <c r="S2767" s="13">
        <f t="shared" si="218"/>
        <v>41194.579027777778</v>
      </c>
      <c r="T2767" s="13">
        <f t="shared" si="219"/>
        <v>41210.579027777778</v>
      </c>
      <c r="U2767">
        <f t="shared" si="220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t="s">
        <v>8328</v>
      </c>
      <c r="R2768" t="s">
        <v>8363</v>
      </c>
      <c r="S2768" s="13">
        <f t="shared" si="218"/>
        <v>40736.668032407404</v>
      </c>
      <c r="T2768" s="13">
        <f t="shared" si="219"/>
        <v>40766.668032407404</v>
      </c>
      <c r="U2768">
        <f t="shared" si="220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t="s">
        <v>8328</v>
      </c>
      <c r="R2769" t="s">
        <v>8363</v>
      </c>
      <c r="S2769" s="13">
        <f t="shared" si="218"/>
        <v>42172.958912037036</v>
      </c>
      <c r="T2769" s="13">
        <f t="shared" si="219"/>
        <v>42232.958912037036</v>
      </c>
      <c r="U2769">
        <f t="shared" si="220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t="s">
        <v>8328</v>
      </c>
      <c r="R2770" t="s">
        <v>8363</v>
      </c>
      <c r="S2770" s="13">
        <f t="shared" si="218"/>
        <v>40967.614849537036</v>
      </c>
      <c r="T2770" s="13">
        <f t="shared" si="219"/>
        <v>40997.573182870372</v>
      </c>
      <c r="U2770">
        <f t="shared" si="220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t="s">
        <v>8328</v>
      </c>
      <c r="R2771" t="s">
        <v>8363</v>
      </c>
      <c r="S2771" s="13">
        <f t="shared" si="218"/>
        <v>41745.826273148145</v>
      </c>
      <c r="T2771" s="13">
        <f t="shared" si="219"/>
        <v>41795.826273148145</v>
      </c>
      <c r="U2771">
        <f t="shared" si="220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t="s">
        <v>8328</v>
      </c>
      <c r="R2772" t="s">
        <v>8363</v>
      </c>
      <c r="S2772" s="13">
        <f t="shared" si="218"/>
        <v>41686.705208333333</v>
      </c>
      <c r="T2772" s="13">
        <f t="shared" si="219"/>
        <v>41716.663541666669</v>
      </c>
      <c r="U2772">
        <f t="shared" si="220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 t="e">
        <f t="shared" si="217"/>
        <v>#DIV/0!</v>
      </c>
      <c r="Q2773" t="s">
        <v>8328</v>
      </c>
      <c r="R2773" t="s">
        <v>8363</v>
      </c>
      <c r="S2773" s="13">
        <f t="shared" si="218"/>
        <v>41257.531712962962</v>
      </c>
      <c r="T2773" s="13">
        <f t="shared" si="219"/>
        <v>41306.708333333336</v>
      </c>
      <c r="U2773">
        <f t="shared" si="220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 t="e">
        <f t="shared" si="217"/>
        <v>#DIV/0!</v>
      </c>
      <c r="Q2774" t="s">
        <v>8328</v>
      </c>
      <c r="R2774" t="s">
        <v>8363</v>
      </c>
      <c r="S2774" s="13">
        <f t="shared" si="218"/>
        <v>41537.869143518517</v>
      </c>
      <c r="T2774" s="13">
        <f t="shared" si="219"/>
        <v>41552.869143518517</v>
      </c>
      <c r="U2774">
        <f t="shared" si="220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t="s">
        <v>8328</v>
      </c>
      <c r="R2775" t="s">
        <v>8363</v>
      </c>
      <c r="S2775" s="13">
        <f t="shared" si="218"/>
        <v>42474.86482638889</v>
      </c>
      <c r="T2775" s="13">
        <f t="shared" si="219"/>
        <v>42484.86482638889</v>
      </c>
      <c r="U2775">
        <f t="shared" si="220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t="s">
        <v>8328</v>
      </c>
      <c r="R2776" t="s">
        <v>8363</v>
      </c>
      <c r="S2776" s="13">
        <f t="shared" si="218"/>
        <v>41311.126481481479</v>
      </c>
      <c r="T2776" s="13">
        <f t="shared" si="219"/>
        <v>41341.126481481479</v>
      </c>
      <c r="U2776">
        <f t="shared" si="220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t="s">
        <v>8328</v>
      </c>
      <c r="R2777" t="s">
        <v>8363</v>
      </c>
      <c r="S2777" s="13">
        <f t="shared" si="218"/>
        <v>40863.013356481482</v>
      </c>
      <c r="T2777" s="13">
        <f t="shared" si="219"/>
        <v>40893.013356481482</v>
      </c>
      <c r="U2777">
        <f t="shared" si="220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t="s">
        <v>8328</v>
      </c>
      <c r="R2778" t="s">
        <v>8363</v>
      </c>
      <c r="S2778" s="13">
        <f t="shared" si="218"/>
        <v>42136.297175925924</v>
      </c>
      <c r="T2778" s="13">
        <f t="shared" si="219"/>
        <v>42167.297175925924</v>
      </c>
      <c r="U2778">
        <f t="shared" si="220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t="s">
        <v>8328</v>
      </c>
      <c r="R2779" t="s">
        <v>8363</v>
      </c>
      <c r="S2779" s="13">
        <f t="shared" si="218"/>
        <v>42172.669027777782</v>
      </c>
      <c r="T2779" s="13">
        <f t="shared" si="219"/>
        <v>42202.669027777782</v>
      </c>
      <c r="U2779">
        <f t="shared" si="220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t="s">
        <v>8328</v>
      </c>
      <c r="R2780" t="s">
        <v>8363</v>
      </c>
      <c r="S2780" s="13">
        <f t="shared" si="218"/>
        <v>41846.978078703702</v>
      </c>
      <c r="T2780" s="13">
        <f t="shared" si="219"/>
        <v>41876.978078703702</v>
      </c>
      <c r="U2780">
        <f t="shared" si="220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t="s">
        <v>8328</v>
      </c>
      <c r="R2781" t="s">
        <v>8363</v>
      </c>
      <c r="S2781" s="13">
        <f t="shared" si="218"/>
        <v>42300.585891203707</v>
      </c>
      <c r="T2781" s="13">
        <f t="shared" si="219"/>
        <v>42330.627557870372</v>
      </c>
      <c r="U2781">
        <f t="shared" si="220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t="e">
        <f t="shared" si="217"/>
        <v>#DIV/0!</v>
      </c>
      <c r="Q2782" t="s">
        <v>8328</v>
      </c>
      <c r="R2782" t="s">
        <v>8363</v>
      </c>
      <c r="S2782" s="13">
        <f t="shared" si="218"/>
        <v>42774.447777777779</v>
      </c>
      <c r="T2782" s="13">
        <f t="shared" si="219"/>
        <v>42804.447777777779</v>
      </c>
      <c r="U2782">
        <f t="shared" si="220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t="s">
        <v>8314</v>
      </c>
      <c r="R2783" t="s">
        <v>8315</v>
      </c>
      <c r="S2783" s="13">
        <f t="shared" si="218"/>
        <v>42018.94159722222</v>
      </c>
      <c r="T2783" s="13">
        <f t="shared" si="219"/>
        <v>42047.291666666672</v>
      </c>
      <c r="U2783">
        <f t="shared" si="220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t="s">
        <v>8314</v>
      </c>
      <c r="R2784" t="s">
        <v>8315</v>
      </c>
      <c r="S2784" s="13">
        <f t="shared" si="218"/>
        <v>42026.924976851849</v>
      </c>
      <c r="T2784" s="13">
        <f t="shared" si="219"/>
        <v>42052.207638888889</v>
      </c>
      <c r="U2784">
        <f t="shared" si="220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t="s">
        <v>8314</v>
      </c>
      <c r="R2785" t="s">
        <v>8315</v>
      </c>
      <c r="S2785" s="13">
        <f t="shared" si="218"/>
        <v>42103.535254629634</v>
      </c>
      <c r="T2785" s="13">
        <f t="shared" si="219"/>
        <v>42117.535254629634</v>
      </c>
      <c r="U2785">
        <f t="shared" si="220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t="s">
        <v>8314</v>
      </c>
      <c r="R2786" t="s">
        <v>8315</v>
      </c>
      <c r="S2786" s="13">
        <f t="shared" si="218"/>
        <v>41920.787534722222</v>
      </c>
      <c r="T2786" s="13">
        <f t="shared" si="219"/>
        <v>41941.787534722222</v>
      </c>
      <c r="U2786">
        <f t="shared" si="220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t="s">
        <v>8314</v>
      </c>
      <c r="R2787" t="s">
        <v>8315</v>
      </c>
      <c r="S2787" s="13">
        <f t="shared" si="218"/>
        <v>42558.189432870371</v>
      </c>
      <c r="T2787" s="13">
        <f t="shared" si="219"/>
        <v>42587.875</v>
      </c>
      <c r="U2787">
        <f t="shared" si="220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t="s">
        <v>8314</v>
      </c>
      <c r="R2788" t="s">
        <v>8315</v>
      </c>
      <c r="S2788" s="13">
        <f t="shared" si="218"/>
        <v>41815.569212962961</v>
      </c>
      <c r="T2788" s="13">
        <f t="shared" si="219"/>
        <v>41829.569212962961</v>
      </c>
      <c r="U2788">
        <f t="shared" si="220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t="s">
        <v>8314</v>
      </c>
      <c r="R2789" t="s">
        <v>8315</v>
      </c>
      <c r="S2789" s="13">
        <f t="shared" si="218"/>
        <v>41808.198518518519</v>
      </c>
      <c r="T2789" s="13">
        <f t="shared" si="219"/>
        <v>41838.198518518519</v>
      </c>
      <c r="U2789">
        <f t="shared" si="220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t="s">
        <v>8314</v>
      </c>
      <c r="R2790" t="s">
        <v>8315</v>
      </c>
      <c r="S2790" s="13">
        <f t="shared" si="218"/>
        <v>42550.701886574068</v>
      </c>
      <c r="T2790" s="13">
        <f t="shared" si="219"/>
        <v>42580.701886574068</v>
      </c>
      <c r="U2790">
        <f t="shared" si="220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t="s">
        <v>8314</v>
      </c>
      <c r="R2791" t="s">
        <v>8315</v>
      </c>
      <c r="S2791" s="13">
        <f t="shared" si="218"/>
        <v>42056.013124999998</v>
      </c>
      <c r="T2791" s="13">
        <f t="shared" si="219"/>
        <v>42075.166666666672</v>
      </c>
      <c r="U2791">
        <f t="shared" si="220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t="s">
        <v>8314</v>
      </c>
      <c r="R2792" t="s">
        <v>8315</v>
      </c>
      <c r="S2792" s="13">
        <f t="shared" si="218"/>
        <v>42016.938692129625</v>
      </c>
      <c r="T2792" s="13">
        <f t="shared" si="219"/>
        <v>42046.938692129625</v>
      </c>
      <c r="U2792">
        <f t="shared" si="220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t="s">
        <v>8314</v>
      </c>
      <c r="R2793" t="s">
        <v>8315</v>
      </c>
      <c r="S2793" s="13">
        <f t="shared" si="218"/>
        <v>42591.899988425925</v>
      </c>
      <c r="T2793" s="13">
        <f t="shared" si="219"/>
        <v>42622.166666666672</v>
      </c>
      <c r="U2793">
        <f t="shared" si="220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t="s">
        <v>8314</v>
      </c>
      <c r="R2794" t="s">
        <v>8315</v>
      </c>
      <c r="S2794" s="13">
        <f t="shared" si="218"/>
        <v>42183.231006944443</v>
      </c>
      <c r="T2794" s="13">
        <f t="shared" si="219"/>
        <v>42228.231006944443</v>
      </c>
      <c r="U2794">
        <f t="shared" si="220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t="s">
        <v>8314</v>
      </c>
      <c r="R2795" t="s">
        <v>8315</v>
      </c>
      <c r="S2795" s="13">
        <f t="shared" si="218"/>
        <v>42176.419039351851</v>
      </c>
      <c r="T2795" s="13">
        <f t="shared" si="219"/>
        <v>42206.419039351851</v>
      </c>
      <c r="U2795">
        <f t="shared" si="220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t="s">
        <v>8314</v>
      </c>
      <c r="R2796" t="s">
        <v>8315</v>
      </c>
      <c r="S2796" s="13">
        <f t="shared" si="218"/>
        <v>42416.691655092596</v>
      </c>
      <c r="T2796" s="13">
        <f t="shared" si="219"/>
        <v>42432.791666666672</v>
      </c>
      <c r="U2796">
        <f t="shared" si="220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t="s">
        <v>8314</v>
      </c>
      <c r="R2797" t="s">
        <v>8315</v>
      </c>
      <c r="S2797" s="13">
        <f t="shared" si="218"/>
        <v>41780.525937500002</v>
      </c>
      <c r="T2797" s="13">
        <f t="shared" si="219"/>
        <v>41796.958333333336</v>
      </c>
      <c r="U2797">
        <f t="shared" si="220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t="s">
        <v>8314</v>
      </c>
      <c r="R2798" t="s">
        <v>8315</v>
      </c>
      <c r="S2798" s="13">
        <f t="shared" si="218"/>
        <v>41795.528101851851</v>
      </c>
      <c r="T2798" s="13">
        <f t="shared" si="219"/>
        <v>41825.528101851851</v>
      </c>
      <c r="U2798">
        <f t="shared" si="220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t="s">
        <v>8314</v>
      </c>
      <c r="R2799" t="s">
        <v>8315</v>
      </c>
      <c r="S2799" s="13">
        <f t="shared" si="218"/>
        <v>41798.94027777778</v>
      </c>
      <c r="T2799" s="13">
        <f t="shared" si="219"/>
        <v>41828.94027777778</v>
      </c>
      <c r="U2799">
        <f t="shared" si="220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t="s">
        <v>8314</v>
      </c>
      <c r="R2800" t="s">
        <v>8315</v>
      </c>
      <c r="S2800" s="13">
        <f t="shared" si="218"/>
        <v>42201.675011574072</v>
      </c>
      <c r="T2800" s="13">
        <f t="shared" si="219"/>
        <v>42216.666666666672</v>
      </c>
      <c r="U2800">
        <f t="shared" si="220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t="s">
        <v>8314</v>
      </c>
      <c r="R2801" t="s">
        <v>8315</v>
      </c>
      <c r="S2801" s="13">
        <f t="shared" si="218"/>
        <v>42507.264699074076</v>
      </c>
      <c r="T2801" s="13">
        <f t="shared" si="219"/>
        <v>42538.666666666672</v>
      </c>
      <c r="U2801">
        <f t="shared" si="220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t="s">
        <v>8314</v>
      </c>
      <c r="R2802" t="s">
        <v>8315</v>
      </c>
      <c r="S2802" s="13">
        <f t="shared" si="218"/>
        <v>41948.552847222221</v>
      </c>
      <c r="T2802" s="13">
        <f t="shared" si="219"/>
        <v>42008.552847222221</v>
      </c>
      <c r="U2802">
        <f t="shared" si="220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t="s">
        <v>8314</v>
      </c>
      <c r="R2803" t="s">
        <v>8315</v>
      </c>
      <c r="S2803" s="13">
        <f t="shared" si="218"/>
        <v>41900.243159722224</v>
      </c>
      <c r="T2803" s="13">
        <f t="shared" si="219"/>
        <v>41922.458333333336</v>
      </c>
      <c r="U2803">
        <f t="shared" si="220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t="s">
        <v>8314</v>
      </c>
      <c r="R2804" t="s">
        <v>8315</v>
      </c>
      <c r="S2804" s="13">
        <f t="shared" si="218"/>
        <v>42192.64707175926</v>
      </c>
      <c r="T2804" s="13">
        <f t="shared" si="219"/>
        <v>42222.64707175926</v>
      </c>
      <c r="U2804">
        <f t="shared" si="220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t="s">
        <v>8314</v>
      </c>
      <c r="R2805" t="s">
        <v>8315</v>
      </c>
      <c r="S2805" s="13">
        <f t="shared" si="218"/>
        <v>42158.065694444449</v>
      </c>
      <c r="T2805" s="13">
        <f t="shared" si="219"/>
        <v>42201</v>
      </c>
      <c r="U2805">
        <f t="shared" si="220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t="s">
        <v>8314</v>
      </c>
      <c r="R2806" t="s">
        <v>8315</v>
      </c>
      <c r="S2806" s="13">
        <f t="shared" si="218"/>
        <v>41881.453587962962</v>
      </c>
      <c r="T2806" s="13">
        <f t="shared" si="219"/>
        <v>41911.453587962962</v>
      </c>
      <c r="U2806">
        <f t="shared" si="220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t="s">
        <v>8314</v>
      </c>
      <c r="R2807" t="s">
        <v>8315</v>
      </c>
      <c r="S2807" s="13">
        <f t="shared" si="218"/>
        <v>42213.505474537036</v>
      </c>
      <c r="T2807" s="13">
        <f t="shared" si="219"/>
        <v>42238.505474537036</v>
      </c>
      <c r="U2807">
        <f t="shared" si="220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t="s">
        <v>8314</v>
      </c>
      <c r="R2808" t="s">
        <v>8315</v>
      </c>
      <c r="S2808" s="13">
        <f t="shared" si="218"/>
        <v>42185.267245370371</v>
      </c>
      <c r="T2808" s="13">
        <f t="shared" si="219"/>
        <v>42221.458333333328</v>
      </c>
      <c r="U2808">
        <f t="shared" si="220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t="s">
        <v>8314</v>
      </c>
      <c r="R2809" t="s">
        <v>8315</v>
      </c>
      <c r="S2809" s="13">
        <f t="shared" si="218"/>
        <v>42154.873124999998</v>
      </c>
      <c r="T2809" s="13">
        <f t="shared" si="219"/>
        <v>42184.873124999998</v>
      </c>
      <c r="U2809">
        <f t="shared" si="220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t="s">
        <v>8314</v>
      </c>
      <c r="R2810" t="s">
        <v>8315</v>
      </c>
      <c r="S2810" s="13">
        <f t="shared" si="218"/>
        <v>42208.84646990741</v>
      </c>
      <c r="T2810" s="13">
        <f t="shared" si="219"/>
        <v>42238.84646990741</v>
      </c>
      <c r="U2810">
        <f t="shared" si="220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t="s">
        <v>8314</v>
      </c>
      <c r="R2811" t="s">
        <v>8315</v>
      </c>
      <c r="S2811" s="13">
        <f t="shared" si="218"/>
        <v>42451.496817129635</v>
      </c>
      <c r="T2811" s="13">
        <f t="shared" si="219"/>
        <v>42459.610416666663</v>
      </c>
      <c r="U2811">
        <f t="shared" si="220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t="s">
        <v>8314</v>
      </c>
      <c r="R2812" t="s">
        <v>8315</v>
      </c>
      <c r="S2812" s="13">
        <f t="shared" si="218"/>
        <v>41759.13962962963</v>
      </c>
      <c r="T2812" s="13">
        <f t="shared" si="219"/>
        <v>41791.165972222225</v>
      </c>
      <c r="U2812">
        <f t="shared" si="220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t="s">
        <v>8314</v>
      </c>
      <c r="R2813" t="s">
        <v>8315</v>
      </c>
      <c r="S2813" s="13">
        <f t="shared" si="218"/>
        <v>42028.496562500004</v>
      </c>
      <c r="T2813" s="13">
        <f t="shared" si="219"/>
        <v>42058.496562500004</v>
      </c>
      <c r="U2813">
        <f t="shared" si="220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t="s">
        <v>8314</v>
      </c>
      <c r="R2814" t="s">
        <v>8315</v>
      </c>
      <c r="S2814" s="13">
        <f t="shared" si="218"/>
        <v>42054.74418981481</v>
      </c>
      <c r="T2814" s="13">
        <f t="shared" si="219"/>
        <v>42100.166666666672</v>
      </c>
      <c r="U2814">
        <f t="shared" si="220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t="s">
        <v>8314</v>
      </c>
      <c r="R2815" t="s">
        <v>8315</v>
      </c>
      <c r="S2815" s="13">
        <f t="shared" si="218"/>
        <v>42693.742604166662</v>
      </c>
      <c r="T2815" s="13">
        <f t="shared" si="219"/>
        <v>42718.742604166662</v>
      </c>
      <c r="U2815">
        <f t="shared" si="220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t="s">
        <v>8314</v>
      </c>
      <c r="R2816" t="s">
        <v>8315</v>
      </c>
      <c r="S2816" s="13">
        <f t="shared" si="218"/>
        <v>42103.399479166663</v>
      </c>
      <c r="T2816" s="13">
        <f t="shared" si="219"/>
        <v>42133.399479166663</v>
      </c>
      <c r="U2816">
        <f t="shared" si="220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t="s">
        <v>8314</v>
      </c>
      <c r="R2817" t="s">
        <v>8315</v>
      </c>
      <c r="S2817" s="13">
        <f t="shared" si="218"/>
        <v>42559.776724537034</v>
      </c>
      <c r="T2817" s="13">
        <f t="shared" si="219"/>
        <v>42589.776724537034</v>
      </c>
      <c r="U2817">
        <f t="shared" si="220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t="s">
        <v>8314</v>
      </c>
      <c r="R2818" t="s">
        <v>8315</v>
      </c>
      <c r="S2818" s="13">
        <f t="shared" si="218"/>
        <v>42188.467499999999</v>
      </c>
      <c r="T2818" s="13">
        <f t="shared" si="219"/>
        <v>42218.666666666672</v>
      </c>
      <c r="U2818">
        <f t="shared" si="220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ref="P2819:P2882" si="222">ROUND(E2819/L2819,2)</f>
        <v>23.64</v>
      </c>
      <c r="Q2819" t="s">
        <v>8314</v>
      </c>
      <c r="R2819" t="s">
        <v>8315</v>
      </c>
      <c r="S2819" s="13">
        <f t="shared" ref="S2819:S2882" si="223">(((J2819/60)/60)/24)+DATE(1970,1,1)</f>
        <v>42023.634976851856</v>
      </c>
      <c r="T2819" s="13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t="s">
        <v>8314</v>
      </c>
      <c r="R2820" t="s">
        <v>8315</v>
      </c>
      <c r="S2820" s="13">
        <f t="shared" si="223"/>
        <v>42250.598217592589</v>
      </c>
      <c r="T2820" s="13">
        <f t="shared" si="224"/>
        <v>42270.598217592589</v>
      </c>
      <c r="U2820">
        <f t="shared" si="225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t="s">
        <v>8314</v>
      </c>
      <c r="R2821" t="s">
        <v>8315</v>
      </c>
      <c r="S2821" s="13">
        <f t="shared" si="223"/>
        <v>42139.525567129633</v>
      </c>
      <c r="T2821" s="13">
        <f t="shared" si="224"/>
        <v>42169.525567129633</v>
      </c>
      <c r="U2821">
        <f t="shared" si="225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t="s">
        <v>8314</v>
      </c>
      <c r="R2822" t="s">
        <v>8315</v>
      </c>
      <c r="S2822" s="13">
        <f t="shared" si="223"/>
        <v>42401.610983796301</v>
      </c>
      <c r="T2822" s="13">
        <f t="shared" si="224"/>
        <v>42426</v>
      </c>
      <c r="U2822">
        <f t="shared" si="225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t="s">
        <v>8314</v>
      </c>
      <c r="R2823" t="s">
        <v>8315</v>
      </c>
      <c r="S2823" s="13">
        <f t="shared" si="223"/>
        <v>41875.922858796301</v>
      </c>
      <c r="T2823" s="13">
        <f t="shared" si="224"/>
        <v>41905.922858796301</v>
      </c>
      <c r="U2823">
        <f t="shared" si="225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t="s">
        <v>8314</v>
      </c>
      <c r="R2824" t="s">
        <v>8315</v>
      </c>
      <c r="S2824" s="13">
        <f t="shared" si="223"/>
        <v>42060.683935185181</v>
      </c>
      <c r="T2824" s="13">
        <f t="shared" si="224"/>
        <v>42090.642268518524</v>
      </c>
      <c r="U2824">
        <f t="shared" si="225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t="s">
        <v>8314</v>
      </c>
      <c r="R2825" t="s">
        <v>8315</v>
      </c>
      <c r="S2825" s="13">
        <f t="shared" si="223"/>
        <v>42067.011643518519</v>
      </c>
      <c r="T2825" s="13">
        <f t="shared" si="224"/>
        <v>42094.957638888889</v>
      </c>
      <c r="U2825">
        <f t="shared" si="225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t="s">
        <v>8314</v>
      </c>
      <c r="R2826" t="s">
        <v>8315</v>
      </c>
      <c r="S2826" s="13">
        <f t="shared" si="223"/>
        <v>42136.270787037036</v>
      </c>
      <c r="T2826" s="13">
        <f t="shared" si="224"/>
        <v>42168.071527777778</v>
      </c>
      <c r="U2826">
        <f t="shared" si="225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t="s">
        <v>8314</v>
      </c>
      <c r="R2827" t="s">
        <v>8315</v>
      </c>
      <c r="S2827" s="13">
        <f t="shared" si="223"/>
        <v>42312.792662037042</v>
      </c>
      <c r="T2827" s="13">
        <f t="shared" si="224"/>
        <v>42342.792662037042</v>
      </c>
      <c r="U2827">
        <f t="shared" si="225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t="s">
        <v>8314</v>
      </c>
      <c r="R2828" t="s">
        <v>8315</v>
      </c>
      <c r="S2828" s="13">
        <f t="shared" si="223"/>
        <v>42171.034861111111</v>
      </c>
      <c r="T2828" s="13">
        <f t="shared" si="224"/>
        <v>42195.291666666672</v>
      </c>
      <c r="U2828">
        <f t="shared" si="225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t="s">
        <v>8314</v>
      </c>
      <c r="R2829" t="s">
        <v>8315</v>
      </c>
      <c r="S2829" s="13">
        <f t="shared" si="223"/>
        <v>42494.683634259258</v>
      </c>
      <c r="T2829" s="13">
        <f t="shared" si="224"/>
        <v>42524.6875</v>
      </c>
      <c r="U2829">
        <f t="shared" si="225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t="s">
        <v>8314</v>
      </c>
      <c r="R2830" t="s">
        <v>8315</v>
      </c>
      <c r="S2830" s="13">
        <f t="shared" si="223"/>
        <v>42254.264687499999</v>
      </c>
      <c r="T2830" s="13">
        <f t="shared" si="224"/>
        <v>42279.958333333328</v>
      </c>
      <c r="U2830">
        <f t="shared" si="225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t="s">
        <v>8314</v>
      </c>
      <c r="R2831" t="s">
        <v>8315</v>
      </c>
      <c r="S2831" s="13">
        <f t="shared" si="223"/>
        <v>42495.434236111112</v>
      </c>
      <c r="T2831" s="13">
        <f t="shared" si="224"/>
        <v>42523.434236111112</v>
      </c>
      <c r="U2831">
        <f t="shared" si="225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t="s">
        <v>8314</v>
      </c>
      <c r="R2832" t="s">
        <v>8315</v>
      </c>
      <c r="S2832" s="13">
        <f t="shared" si="223"/>
        <v>41758.839675925927</v>
      </c>
      <c r="T2832" s="13">
        <f t="shared" si="224"/>
        <v>41771.165972222225</v>
      </c>
      <c r="U2832">
        <f t="shared" si="225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t="s">
        <v>8314</v>
      </c>
      <c r="R2833" t="s">
        <v>8315</v>
      </c>
      <c r="S2833" s="13">
        <f t="shared" si="223"/>
        <v>42171.824884259258</v>
      </c>
      <c r="T2833" s="13">
        <f t="shared" si="224"/>
        <v>42201.824884259258</v>
      </c>
      <c r="U2833">
        <f t="shared" si="225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t="s">
        <v>8314</v>
      </c>
      <c r="R2834" t="s">
        <v>8315</v>
      </c>
      <c r="S2834" s="13">
        <f t="shared" si="223"/>
        <v>41938.709421296298</v>
      </c>
      <c r="T2834" s="13">
        <f t="shared" si="224"/>
        <v>41966.916666666672</v>
      </c>
      <c r="U2834">
        <f t="shared" si="225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t="s">
        <v>8314</v>
      </c>
      <c r="R2835" t="s">
        <v>8315</v>
      </c>
      <c r="S2835" s="13">
        <f t="shared" si="223"/>
        <v>42268.127696759257</v>
      </c>
      <c r="T2835" s="13">
        <f t="shared" si="224"/>
        <v>42288.083333333328</v>
      </c>
      <c r="U2835">
        <f t="shared" si="225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t="s">
        <v>8314</v>
      </c>
      <c r="R2836" t="s">
        <v>8315</v>
      </c>
      <c r="S2836" s="13">
        <f t="shared" si="223"/>
        <v>42019.959837962961</v>
      </c>
      <c r="T2836" s="13">
        <f t="shared" si="224"/>
        <v>42034.959837962961</v>
      </c>
      <c r="U2836">
        <f t="shared" si="225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t="s">
        <v>8314</v>
      </c>
      <c r="R2837" t="s">
        <v>8315</v>
      </c>
      <c r="S2837" s="13">
        <f t="shared" si="223"/>
        <v>42313.703900462962</v>
      </c>
      <c r="T2837" s="13">
        <f t="shared" si="224"/>
        <v>42343</v>
      </c>
      <c r="U2837">
        <f t="shared" si="225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t="s">
        <v>8314</v>
      </c>
      <c r="R2838" t="s">
        <v>8315</v>
      </c>
      <c r="S2838" s="13">
        <f t="shared" si="223"/>
        <v>42746.261782407411</v>
      </c>
      <c r="T2838" s="13">
        <f t="shared" si="224"/>
        <v>42784.207638888889</v>
      </c>
      <c r="U2838">
        <f t="shared" si="225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t="s">
        <v>8314</v>
      </c>
      <c r="R2839" t="s">
        <v>8315</v>
      </c>
      <c r="S2839" s="13">
        <f t="shared" si="223"/>
        <v>42307.908379629633</v>
      </c>
      <c r="T2839" s="13">
        <f t="shared" si="224"/>
        <v>42347.950046296297</v>
      </c>
      <c r="U2839">
        <f t="shared" si="225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t="s">
        <v>8314</v>
      </c>
      <c r="R2840" t="s">
        <v>8315</v>
      </c>
      <c r="S2840" s="13">
        <f t="shared" si="223"/>
        <v>41842.607592592591</v>
      </c>
      <c r="T2840" s="13">
        <f t="shared" si="224"/>
        <v>41864.916666666664</v>
      </c>
      <c r="U2840">
        <f t="shared" si="225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t="s">
        <v>8314</v>
      </c>
      <c r="R2841" t="s">
        <v>8315</v>
      </c>
      <c r="S2841" s="13">
        <f t="shared" si="223"/>
        <v>41853.240208333329</v>
      </c>
      <c r="T2841" s="13">
        <f t="shared" si="224"/>
        <v>41876.207638888889</v>
      </c>
      <c r="U2841">
        <f t="shared" si="225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t="s">
        <v>8314</v>
      </c>
      <c r="R2842" t="s">
        <v>8315</v>
      </c>
      <c r="S2842" s="13">
        <f t="shared" si="223"/>
        <v>42060.035636574074</v>
      </c>
      <c r="T2842" s="13">
        <f t="shared" si="224"/>
        <v>42081.708333333328</v>
      </c>
      <c r="U2842">
        <f t="shared" si="225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t="s">
        <v>8314</v>
      </c>
      <c r="R2843" t="s">
        <v>8315</v>
      </c>
      <c r="S2843" s="13">
        <f t="shared" si="223"/>
        <v>42291.739548611105</v>
      </c>
      <c r="T2843" s="13">
        <f t="shared" si="224"/>
        <v>42351.781215277777</v>
      </c>
      <c r="U2843">
        <f t="shared" si="225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 t="e">
        <f t="shared" si="222"/>
        <v>#DIV/0!</v>
      </c>
      <c r="Q2844" t="s">
        <v>8314</v>
      </c>
      <c r="R2844" t="s">
        <v>8315</v>
      </c>
      <c r="S2844" s="13">
        <f t="shared" si="223"/>
        <v>41784.952488425923</v>
      </c>
      <c r="T2844" s="13">
        <f t="shared" si="224"/>
        <v>41811.458333333336</v>
      </c>
      <c r="U2844">
        <f t="shared" si="225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 t="e">
        <f t="shared" si="222"/>
        <v>#DIV/0!</v>
      </c>
      <c r="Q2845" t="s">
        <v>8314</v>
      </c>
      <c r="R2845" t="s">
        <v>8315</v>
      </c>
      <c r="S2845" s="13">
        <f t="shared" si="223"/>
        <v>42492.737847222219</v>
      </c>
      <c r="T2845" s="13">
        <f t="shared" si="224"/>
        <v>42534.166666666672</v>
      </c>
      <c r="U2845">
        <f t="shared" si="225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t="s">
        <v>8314</v>
      </c>
      <c r="R2846" t="s">
        <v>8315</v>
      </c>
      <c r="S2846" s="13">
        <f t="shared" si="223"/>
        <v>42709.546064814815</v>
      </c>
      <c r="T2846" s="13">
        <f t="shared" si="224"/>
        <v>42739.546064814815</v>
      </c>
      <c r="U2846">
        <f t="shared" si="225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t="s">
        <v>8314</v>
      </c>
      <c r="R2847" t="s">
        <v>8315</v>
      </c>
      <c r="S2847" s="13">
        <f t="shared" si="223"/>
        <v>42103.016585648147</v>
      </c>
      <c r="T2847" s="13">
        <f t="shared" si="224"/>
        <v>42163.016585648147</v>
      </c>
      <c r="U2847">
        <f t="shared" si="225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 t="e">
        <f t="shared" si="222"/>
        <v>#DIV/0!</v>
      </c>
      <c r="Q2848" t="s">
        <v>8314</v>
      </c>
      <c r="R2848" t="s">
        <v>8315</v>
      </c>
      <c r="S2848" s="13">
        <f t="shared" si="223"/>
        <v>42108.692060185189</v>
      </c>
      <c r="T2848" s="13">
        <f t="shared" si="224"/>
        <v>42153.692060185189</v>
      </c>
      <c r="U2848">
        <f t="shared" si="225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 t="e">
        <f t="shared" si="222"/>
        <v>#DIV/0!</v>
      </c>
      <c r="Q2849" t="s">
        <v>8314</v>
      </c>
      <c r="R2849" t="s">
        <v>8315</v>
      </c>
      <c r="S2849" s="13">
        <f t="shared" si="223"/>
        <v>42453.806307870371</v>
      </c>
      <c r="T2849" s="13">
        <f t="shared" si="224"/>
        <v>42513.806307870371</v>
      </c>
      <c r="U2849">
        <f t="shared" si="225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t="s">
        <v>8314</v>
      </c>
      <c r="R2850" t="s">
        <v>8315</v>
      </c>
      <c r="S2850" s="13">
        <f t="shared" si="223"/>
        <v>42123.648831018523</v>
      </c>
      <c r="T2850" s="13">
        <f t="shared" si="224"/>
        <v>42153.648831018523</v>
      </c>
      <c r="U2850">
        <f t="shared" si="225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t="s">
        <v>8314</v>
      </c>
      <c r="R2851" t="s">
        <v>8315</v>
      </c>
      <c r="S2851" s="13">
        <f t="shared" si="223"/>
        <v>42453.428240740745</v>
      </c>
      <c r="T2851" s="13">
        <f t="shared" si="224"/>
        <v>42483.428240740745</v>
      </c>
      <c r="U2851">
        <f t="shared" si="225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t="s">
        <v>8314</v>
      </c>
      <c r="R2852" t="s">
        <v>8315</v>
      </c>
      <c r="S2852" s="13">
        <f t="shared" si="223"/>
        <v>41858.007071759261</v>
      </c>
      <c r="T2852" s="13">
        <f t="shared" si="224"/>
        <v>41888.007071759261</v>
      </c>
      <c r="U2852">
        <f t="shared" si="225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 t="e">
        <f t="shared" si="222"/>
        <v>#DIV/0!</v>
      </c>
      <c r="Q2853" t="s">
        <v>8314</v>
      </c>
      <c r="R2853" t="s">
        <v>8315</v>
      </c>
      <c r="S2853" s="13">
        <f t="shared" si="223"/>
        <v>42390.002650462964</v>
      </c>
      <c r="T2853" s="13">
        <f t="shared" si="224"/>
        <v>42398.970138888893</v>
      </c>
      <c r="U2853">
        <f t="shared" si="225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t="s">
        <v>8314</v>
      </c>
      <c r="R2854" t="s">
        <v>8315</v>
      </c>
      <c r="S2854" s="13">
        <f t="shared" si="223"/>
        <v>41781.045173611114</v>
      </c>
      <c r="T2854" s="13">
        <f t="shared" si="224"/>
        <v>41811.045173611114</v>
      </c>
      <c r="U2854">
        <f t="shared" si="225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 t="e">
        <f t="shared" si="222"/>
        <v>#DIV/0!</v>
      </c>
      <c r="Q2855" t="s">
        <v>8314</v>
      </c>
      <c r="R2855" t="s">
        <v>8315</v>
      </c>
      <c r="S2855" s="13">
        <f t="shared" si="223"/>
        <v>41836.190937499996</v>
      </c>
      <c r="T2855" s="13">
        <f t="shared" si="224"/>
        <v>41896.190937499996</v>
      </c>
      <c r="U2855">
        <f t="shared" si="225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t="s">
        <v>8314</v>
      </c>
      <c r="R2856" t="s">
        <v>8315</v>
      </c>
      <c r="S2856" s="13">
        <f t="shared" si="223"/>
        <v>42111.71665509259</v>
      </c>
      <c r="T2856" s="13">
        <f t="shared" si="224"/>
        <v>42131.71665509259</v>
      </c>
      <c r="U2856">
        <f t="shared" si="225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t="s">
        <v>8314</v>
      </c>
      <c r="R2857" t="s">
        <v>8315</v>
      </c>
      <c r="S2857" s="13">
        <f t="shared" si="223"/>
        <v>42370.007766203707</v>
      </c>
      <c r="T2857" s="13">
        <f t="shared" si="224"/>
        <v>42398.981944444444</v>
      </c>
      <c r="U2857">
        <f t="shared" si="225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t="s">
        <v>8314</v>
      </c>
      <c r="R2858" t="s">
        <v>8315</v>
      </c>
      <c r="S2858" s="13">
        <f t="shared" si="223"/>
        <v>42165.037581018521</v>
      </c>
      <c r="T2858" s="13">
        <f t="shared" si="224"/>
        <v>42224.898611111115</v>
      </c>
      <c r="U2858">
        <f t="shared" si="225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t="s">
        <v>8314</v>
      </c>
      <c r="R2859" t="s">
        <v>8315</v>
      </c>
      <c r="S2859" s="13">
        <f t="shared" si="223"/>
        <v>42726.920081018514</v>
      </c>
      <c r="T2859" s="13">
        <f t="shared" si="224"/>
        <v>42786.75</v>
      </c>
      <c r="U2859">
        <f t="shared" si="225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 t="e">
        <f t="shared" si="222"/>
        <v>#DIV/0!</v>
      </c>
      <c r="Q2860" t="s">
        <v>8314</v>
      </c>
      <c r="R2860" t="s">
        <v>8315</v>
      </c>
      <c r="S2860" s="13">
        <f t="shared" si="223"/>
        <v>41954.545081018514</v>
      </c>
      <c r="T2860" s="13">
        <f t="shared" si="224"/>
        <v>41978.477777777778</v>
      </c>
      <c r="U2860">
        <f t="shared" si="225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t="s">
        <v>8314</v>
      </c>
      <c r="R2861" t="s">
        <v>8315</v>
      </c>
      <c r="S2861" s="13">
        <f t="shared" si="223"/>
        <v>42233.362314814818</v>
      </c>
      <c r="T2861" s="13">
        <f t="shared" si="224"/>
        <v>42293.362314814818</v>
      </c>
      <c r="U2861">
        <f t="shared" si="225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t="s">
        <v>8314</v>
      </c>
      <c r="R2862" t="s">
        <v>8315</v>
      </c>
      <c r="S2862" s="13">
        <f t="shared" si="223"/>
        <v>42480.800648148142</v>
      </c>
      <c r="T2862" s="13">
        <f t="shared" si="224"/>
        <v>42540.800648148142</v>
      </c>
      <c r="U2862">
        <f t="shared" si="225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t="s">
        <v>8314</v>
      </c>
      <c r="R2863" t="s">
        <v>8315</v>
      </c>
      <c r="S2863" s="13">
        <f t="shared" si="223"/>
        <v>42257.590833333335</v>
      </c>
      <c r="T2863" s="13">
        <f t="shared" si="224"/>
        <v>42271.590833333335</v>
      </c>
      <c r="U2863">
        <f t="shared" si="225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t="s">
        <v>8314</v>
      </c>
      <c r="R2864" t="s">
        <v>8315</v>
      </c>
      <c r="S2864" s="13">
        <f t="shared" si="223"/>
        <v>41784.789687500001</v>
      </c>
      <c r="T2864" s="13">
        <f t="shared" si="224"/>
        <v>41814.789687500001</v>
      </c>
      <c r="U2864">
        <f t="shared" si="225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t="s">
        <v>8314</v>
      </c>
      <c r="R2865" t="s">
        <v>8315</v>
      </c>
      <c r="S2865" s="13">
        <f t="shared" si="223"/>
        <v>41831.675034722226</v>
      </c>
      <c r="T2865" s="13">
        <f t="shared" si="224"/>
        <v>41891.675034722226</v>
      </c>
      <c r="U2865">
        <f t="shared" si="225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t="s">
        <v>8314</v>
      </c>
      <c r="R2866" t="s">
        <v>8315</v>
      </c>
      <c r="S2866" s="13">
        <f t="shared" si="223"/>
        <v>42172.613506944443</v>
      </c>
      <c r="T2866" s="13">
        <f t="shared" si="224"/>
        <v>42202.554166666669</v>
      </c>
      <c r="U2866">
        <f t="shared" si="225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 t="e">
        <f t="shared" si="222"/>
        <v>#DIV/0!</v>
      </c>
      <c r="Q2867" t="s">
        <v>8314</v>
      </c>
      <c r="R2867" t="s">
        <v>8315</v>
      </c>
      <c r="S2867" s="13">
        <f t="shared" si="223"/>
        <v>41950.114108796297</v>
      </c>
      <c r="T2867" s="13">
        <f t="shared" si="224"/>
        <v>42010.114108796297</v>
      </c>
      <c r="U2867">
        <f t="shared" si="225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t="s">
        <v>8314</v>
      </c>
      <c r="R2868" t="s">
        <v>8315</v>
      </c>
      <c r="S2868" s="13">
        <f t="shared" si="223"/>
        <v>42627.955104166671</v>
      </c>
      <c r="T2868" s="13">
        <f t="shared" si="224"/>
        <v>42657.916666666672</v>
      </c>
      <c r="U2868">
        <f t="shared" si="225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t="s">
        <v>8314</v>
      </c>
      <c r="R2869" t="s">
        <v>8315</v>
      </c>
      <c r="S2869" s="13">
        <f t="shared" si="223"/>
        <v>42531.195277777777</v>
      </c>
      <c r="T2869" s="13">
        <f t="shared" si="224"/>
        <v>42555.166666666672</v>
      </c>
      <c r="U2869">
        <f t="shared" si="225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t="s">
        <v>8314</v>
      </c>
      <c r="R2870" t="s">
        <v>8315</v>
      </c>
      <c r="S2870" s="13">
        <f t="shared" si="223"/>
        <v>42618.827013888891</v>
      </c>
      <c r="T2870" s="13">
        <f t="shared" si="224"/>
        <v>42648.827013888891</v>
      </c>
      <c r="U2870">
        <f t="shared" si="225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t="s">
        <v>8314</v>
      </c>
      <c r="R2871" t="s">
        <v>8315</v>
      </c>
      <c r="S2871" s="13">
        <f t="shared" si="223"/>
        <v>42540.593530092592</v>
      </c>
      <c r="T2871" s="13">
        <f t="shared" si="224"/>
        <v>42570.593530092592</v>
      </c>
      <c r="U2871">
        <f t="shared" si="225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t="s">
        <v>8314</v>
      </c>
      <c r="R2872" t="s">
        <v>8315</v>
      </c>
      <c r="S2872" s="13">
        <f t="shared" si="223"/>
        <v>41746.189409722225</v>
      </c>
      <c r="T2872" s="13">
        <f t="shared" si="224"/>
        <v>41776.189409722225</v>
      </c>
      <c r="U2872">
        <f t="shared" si="225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t="s">
        <v>8314</v>
      </c>
      <c r="R2873" t="s">
        <v>8315</v>
      </c>
      <c r="S2873" s="13">
        <f t="shared" si="223"/>
        <v>41974.738576388889</v>
      </c>
      <c r="T2873" s="13">
        <f t="shared" si="224"/>
        <v>41994.738576388889</v>
      </c>
      <c r="U2873">
        <f t="shared" si="225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 t="e">
        <f t="shared" si="222"/>
        <v>#DIV/0!</v>
      </c>
      <c r="Q2874" t="s">
        <v>8314</v>
      </c>
      <c r="R2874" t="s">
        <v>8315</v>
      </c>
      <c r="S2874" s="13">
        <f t="shared" si="223"/>
        <v>42115.11618055556</v>
      </c>
      <c r="T2874" s="13">
        <f t="shared" si="224"/>
        <v>42175.11618055556</v>
      </c>
      <c r="U2874">
        <f t="shared" si="225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t="s">
        <v>8314</v>
      </c>
      <c r="R2875" t="s">
        <v>8315</v>
      </c>
      <c r="S2875" s="13">
        <f t="shared" si="223"/>
        <v>42002.817488425921</v>
      </c>
      <c r="T2875" s="13">
        <f t="shared" si="224"/>
        <v>42032.817488425921</v>
      </c>
      <c r="U2875">
        <f t="shared" si="225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t="s">
        <v>8314</v>
      </c>
      <c r="R2876" t="s">
        <v>8315</v>
      </c>
      <c r="S2876" s="13">
        <f t="shared" si="223"/>
        <v>42722.84474537037</v>
      </c>
      <c r="T2876" s="13">
        <f t="shared" si="224"/>
        <v>42752.84474537037</v>
      </c>
      <c r="U2876">
        <f t="shared" si="225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t="s">
        <v>8314</v>
      </c>
      <c r="R2877" t="s">
        <v>8315</v>
      </c>
      <c r="S2877" s="13">
        <f t="shared" si="223"/>
        <v>42465.128391203703</v>
      </c>
      <c r="T2877" s="13">
        <f t="shared" si="224"/>
        <v>42495.128391203703</v>
      </c>
      <c r="U2877">
        <f t="shared" si="225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t="e">
        <f t="shared" si="222"/>
        <v>#DIV/0!</v>
      </c>
      <c r="Q2878" t="s">
        <v>8314</v>
      </c>
      <c r="R2878" t="s">
        <v>8315</v>
      </c>
      <c r="S2878" s="13">
        <f t="shared" si="223"/>
        <v>42171.743969907402</v>
      </c>
      <c r="T2878" s="13">
        <f t="shared" si="224"/>
        <v>42201.743969907402</v>
      </c>
      <c r="U2878">
        <f t="shared" si="225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t="s">
        <v>8314</v>
      </c>
      <c r="R2879" t="s">
        <v>8315</v>
      </c>
      <c r="S2879" s="13">
        <f t="shared" si="223"/>
        <v>42672.955138888887</v>
      </c>
      <c r="T2879" s="13">
        <f t="shared" si="224"/>
        <v>42704.708333333328</v>
      </c>
      <c r="U2879">
        <f t="shared" si="225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t="s">
        <v>8314</v>
      </c>
      <c r="R2880" t="s">
        <v>8315</v>
      </c>
      <c r="S2880" s="13">
        <f t="shared" si="223"/>
        <v>42128.615682870368</v>
      </c>
      <c r="T2880" s="13">
        <f t="shared" si="224"/>
        <v>42188.615682870368</v>
      </c>
      <c r="U2880">
        <f t="shared" si="225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t="s">
        <v>8314</v>
      </c>
      <c r="R2881" t="s">
        <v>8315</v>
      </c>
      <c r="S2881" s="13">
        <f t="shared" si="223"/>
        <v>42359.725243055553</v>
      </c>
      <c r="T2881" s="13">
        <f t="shared" si="224"/>
        <v>42389.725243055553</v>
      </c>
      <c r="U2881">
        <f t="shared" si="225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t="s">
        <v>8314</v>
      </c>
      <c r="R2882" t="s">
        <v>8315</v>
      </c>
      <c r="S2882" s="13">
        <f t="shared" si="223"/>
        <v>42192.905694444446</v>
      </c>
      <c r="T2882" s="13">
        <f t="shared" si="224"/>
        <v>42236.711805555555</v>
      </c>
      <c r="U2882">
        <f t="shared" si="225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 t="e">
        <f t="shared" ref="P2883:P2946" si="227">ROUND(E2883/L2883,2)</f>
        <v>#DIV/0!</v>
      </c>
      <c r="Q2883" t="s">
        <v>8314</v>
      </c>
      <c r="R2883" t="s">
        <v>8315</v>
      </c>
      <c r="S2883" s="13">
        <f t="shared" ref="S2883:S2946" si="228">(((J2883/60)/60)/24)+DATE(1970,1,1)</f>
        <v>41916.597638888888</v>
      </c>
      <c r="T2883" s="13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t="s">
        <v>8314</v>
      </c>
      <c r="R2884" t="s">
        <v>8315</v>
      </c>
      <c r="S2884" s="13">
        <f t="shared" si="228"/>
        <v>42461.596273148149</v>
      </c>
      <c r="T2884" s="13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t="s">
        <v>8314</v>
      </c>
      <c r="R2885" t="s">
        <v>8315</v>
      </c>
      <c r="S2885" s="13">
        <f t="shared" si="228"/>
        <v>42370.90320601852</v>
      </c>
      <c r="T2885" s="13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t="s">
        <v>8314</v>
      </c>
      <c r="R2886" t="s">
        <v>8315</v>
      </c>
      <c r="S2886" s="13">
        <f t="shared" si="228"/>
        <v>41948.727256944447</v>
      </c>
      <c r="T2886" s="13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t="s">
        <v>8314</v>
      </c>
      <c r="R2887" t="s">
        <v>8315</v>
      </c>
      <c r="S2887" s="13">
        <f t="shared" si="228"/>
        <v>42047.07640046296</v>
      </c>
      <c r="T2887" s="13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t="s">
        <v>8314</v>
      </c>
      <c r="R2888" t="s">
        <v>8315</v>
      </c>
      <c r="S2888" s="13">
        <f t="shared" si="228"/>
        <v>42261.632916666669</v>
      </c>
      <c r="T2888" s="13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t="s">
        <v>8314</v>
      </c>
      <c r="R2889" t="s">
        <v>8315</v>
      </c>
      <c r="S2889" s="13">
        <f t="shared" si="228"/>
        <v>41985.427361111113</v>
      </c>
      <c r="T2889" s="13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t="e">
        <f t="shared" si="227"/>
        <v>#DIV/0!</v>
      </c>
      <c r="Q2890" t="s">
        <v>8314</v>
      </c>
      <c r="R2890" t="s">
        <v>8315</v>
      </c>
      <c r="S2890" s="13">
        <f t="shared" si="228"/>
        <v>41922.535185185188</v>
      </c>
      <c r="T2890" s="13">
        <f t="shared" si="229"/>
        <v>41930.207638888889</v>
      </c>
      <c r="U2890">
        <f t="shared" si="230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t="s">
        <v>8314</v>
      </c>
      <c r="R2891" t="s">
        <v>8315</v>
      </c>
      <c r="S2891" s="13">
        <f t="shared" si="228"/>
        <v>41850.863252314812</v>
      </c>
      <c r="T2891" s="13">
        <f t="shared" si="229"/>
        <v>41880.863252314812</v>
      </c>
      <c r="U2891">
        <f t="shared" si="230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t="s">
        <v>8314</v>
      </c>
      <c r="R2892" t="s">
        <v>8315</v>
      </c>
      <c r="S2892" s="13">
        <f t="shared" si="228"/>
        <v>41831.742962962962</v>
      </c>
      <c r="T2892" s="13">
        <f t="shared" si="229"/>
        <v>41860.125</v>
      </c>
      <c r="U2892">
        <f t="shared" si="230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t="s">
        <v>8314</v>
      </c>
      <c r="R2893" t="s">
        <v>8315</v>
      </c>
      <c r="S2893" s="13">
        <f t="shared" si="228"/>
        <v>42415.883425925931</v>
      </c>
      <c r="T2893" s="13">
        <f t="shared" si="229"/>
        <v>42475.84175925926</v>
      </c>
      <c r="U2893">
        <f t="shared" si="230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t="s">
        <v>8314</v>
      </c>
      <c r="R2894" t="s">
        <v>8315</v>
      </c>
      <c r="S2894" s="13">
        <f t="shared" si="228"/>
        <v>41869.714166666665</v>
      </c>
      <c r="T2894" s="13">
        <f t="shared" si="229"/>
        <v>41876.875</v>
      </c>
      <c r="U2894">
        <f t="shared" si="230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t="s">
        <v>8314</v>
      </c>
      <c r="R2895" t="s">
        <v>8315</v>
      </c>
      <c r="S2895" s="13">
        <f t="shared" si="228"/>
        <v>41953.773090277777</v>
      </c>
      <c r="T2895" s="13">
        <f t="shared" si="229"/>
        <v>42013.083333333328</v>
      </c>
      <c r="U2895">
        <f t="shared" si="230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t="e">
        <f t="shared" si="227"/>
        <v>#DIV/0!</v>
      </c>
      <c r="Q2896" t="s">
        <v>8314</v>
      </c>
      <c r="R2896" t="s">
        <v>8315</v>
      </c>
      <c r="S2896" s="13">
        <f t="shared" si="228"/>
        <v>42037.986284722225</v>
      </c>
      <c r="T2896" s="13">
        <f t="shared" si="229"/>
        <v>42097.944618055553</v>
      </c>
      <c r="U2896">
        <f t="shared" si="230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t="s">
        <v>8314</v>
      </c>
      <c r="R2897" t="s">
        <v>8315</v>
      </c>
      <c r="S2897" s="13">
        <f t="shared" si="228"/>
        <v>41811.555462962962</v>
      </c>
      <c r="T2897" s="13">
        <f t="shared" si="229"/>
        <v>41812.875</v>
      </c>
      <c r="U2897">
        <f t="shared" si="230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t="s">
        <v>8314</v>
      </c>
      <c r="R2898" t="s">
        <v>8315</v>
      </c>
      <c r="S2898" s="13">
        <f t="shared" si="228"/>
        <v>42701.908807870372</v>
      </c>
      <c r="T2898" s="13">
        <f t="shared" si="229"/>
        <v>42716.25</v>
      </c>
      <c r="U2898">
        <f t="shared" si="230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t="s">
        <v>8314</v>
      </c>
      <c r="R2899" t="s">
        <v>8315</v>
      </c>
      <c r="S2899" s="13">
        <f t="shared" si="228"/>
        <v>42258.646504629629</v>
      </c>
      <c r="T2899" s="13">
        <f t="shared" si="229"/>
        <v>42288.645196759258</v>
      </c>
      <c r="U2899">
        <f t="shared" si="230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t="s">
        <v>8314</v>
      </c>
      <c r="R2900" t="s">
        <v>8315</v>
      </c>
      <c r="S2900" s="13">
        <f t="shared" si="228"/>
        <v>42278.664965277778</v>
      </c>
      <c r="T2900" s="13">
        <f t="shared" si="229"/>
        <v>42308.664965277778</v>
      </c>
      <c r="U2900">
        <f t="shared" si="230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t="e">
        <f t="shared" si="227"/>
        <v>#DIV/0!</v>
      </c>
      <c r="Q2901" t="s">
        <v>8314</v>
      </c>
      <c r="R2901" t="s">
        <v>8315</v>
      </c>
      <c r="S2901" s="13">
        <f t="shared" si="228"/>
        <v>42515.078217592592</v>
      </c>
      <c r="T2901" s="13">
        <f t="shared" si="229"/>
        <v>42575.078217592592</v>
      </c>
      <c r="U2901">
        <f t="shared" si="230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t="s">
        <v>8314</v>
      </c>
      <c r="R2902" t="s">
        <v>8315</v>
      </c>
      <c r="S2902" s="13">
        <f t="shared" si="228"/>
        <v>41830.234166666669</v>
      </c>
      <c r="T2902" s="13">
        <f t="shared" si="229"/>
        <v>41860.234166666669</v>
      </c>
      <c r="U2902">
        <f t="shared" si="230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t="s">
        <v>8314</v>
      </c>
      <c r="R2903" t="s">
        <v>8315</v>
      </c>
      <c r="S2903" s="13">
        <f t="shared" si="228"/>
        <v>41982.904386574075</v>
      </c>
      <c r="T2903" s="13">
        <f t="shared" si="229"/>
        <v>42042.904386574075</v>
      </c>
      <c r="U2903">
        <f t="shared" si="230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t="s">
        <v>8314</v>
      </c>
      <c r="R2904" t="s">
        <v>8315</v>
      </c>
      <c r="S2904" s="13">
        <f t="shared" si="228"/>
        <v>42210.439768518518</v>
      </c>
      <c r="T2904" s="13">
        <f t="shared" si="229"/>
        <v>42240.439768518518</v>
      </c>
      <c r="U2904">
        <f t="shared" si="230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t="s">
        <v>8314</v>
      </c>
      <c r="R2905" t="s">
        <v>8315</v>
      </c>
      <c r="S2905" s="13">
        <f t="shared" si="228"/>
        <v>42196.166874999995</v>
      </c>
      <c r="T2905" s="13">
        <f t="shared" si="229"/>
        <v>42256.166874999995</v>
      </c>
      <c r="U2905">
        <f t="shared" si="230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t="s">
        <v>8314</v>
      </c>
      <c r="R2906" t="s">
        <v>8315</v>
      </c>
      <c r="S2906" s="13">
        <f t="shared" si="228"/>
        <v>41940.967951388891</v>
      </c>
      <c r="T2906" s="13">
        <f t="shared" si="229"/>
        <v>41952.5</v>
      </c>
      <c r="U2906">
        <f t="shared" si="230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t="s">
        <v>8314</v>
      </c>
      <c r="R2907" t="s">
        <v>8315</v>
      </c>
      <c r="S2907" s="13">
        <f t="shared" si="228"/>
        <v>42606.056863425925</v>
      </c>
      <c r="T2907" s="13">
        <f t="shared" si="229"/>
        <v>42620.056863425925</v>
      </c>
      <c r="U2907">
        <f t="shared" si="230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t="s">
        <v>8314</v>
      </c>
      <c r="R2908" t="s">
        <v>8315</v>
      </c>
      <c r="S2908" s="13">
        <f t="shared" si="228"/>
        <v>42199.648912037039</v>
      </c>
      <c r="T2908" s="13">
        <f t="shared" si="229"/>
        <v>42217.041666666672</v>
      </c>
      <c r="U2908">
        <f t="shared" si="230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t="s">
        <v>8314</v>
      </c>
      <c r="R2909" t="s">
        <v>8315</v>
      </c>
      <c r="S2909" s="13">
        <f t="shared" si="228"/>
        <v>42444.877743055549</v>
      </c>
      <c r="T2909" s="13">
        <f t="shared" si="229"/>
        <v>42504.877743055549</v>
      </c>
      <c r="U2909">
        <f t="shared" si="230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t="s">
        <v>8314</v>
      </c>
      <c r="R2910" t="s">
        <v>8315</v>
      </c>
      <c r="S2910" s="13">
        <f t="shared" si="228"/>
        <v>42499.731701388882</v>
      </c>
      <c r="T2910" s="13">
        <f t="shared" si="229"/>
        <v>42529.731701388882</v>
      </c>
      <c r="U2910">
        <f t="shared" si="230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t="s">
        <v>8314</v>
      </c>
      <c r="R2911" t="s">
        <v>8315</v>
      </c>
      <c r="S2911" s="13">
        <f t="shared" si="228"/>
        <v>41929.266215277778</v>
      </c>
      <c r="T2911" s="13">
        <f t="shared" si="229"/>
        <v>41968.823611111111</v>
      </c>
      <c r="U2911">
        <f t="shared" si="230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t="s">
        <v>8314</v>
      </c>
      <c r="R2912" t="s">
        <v>8315</v>
      </c>
      <c r="S2912" s="13">
        <f t="shared" si="228"/>
        <v>42107.841284722221</v>
      </c>
      <c r="T2912" s="13">
        <f t="shared" si="229"/>
        <v>42167.841284722221</v>
      </c>
      <c r="U2912">
        <f t="shared" si="230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t="s">
        <v>8314</v>
      </c>
      <c r="R2913" t="s">
        <v>8315</v>
      </c>
      <c r="S2913" s="13">
        <f t="shared" si="228"/>
        <v>42142.768819444449</v>
      </c>
      <c r="T2913" s="13">
        <f t="shared" si="229"/>
        <v>42182.768819444449</v>
      </c>
      <c r="U2913">
        <f t="shared" si="230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t="s">
        <v>8314</v>
      </c>
      <c r="R2914" t="s">
        <v>8315</v>
      </c>
      <c r="S2914" s="13">
        <f t="shared" si="228"/>
        <v>42354.131643518514</v>
      </c>
      <c r="T2914" s="13">
        <f t="shared" si="229"/>
        <v>42384.131643518514</v>
      </c>
      <c r="U2914">
        <f t="shared" si="230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t="s">
        <v>8314</v>
      </c>
      <c r="R2915" t="s">
        <v>8315</v>
      </c>
      <c r="S2915" s="13">
        <f t="shared" si="228"/>
        <v>41828.922905092593</v>
      </c>
      <c r="T2915" s="13">
        <f t="shared" si="229"/>
        <v>41888.922905092593</v>
      </c>
      <c r="U2915">
        <f t="shared" si="230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t="s">
        <v>8314</v>
      </c>
      <c r="R2916" t="s">
        <v>8315</v>
      </c>
      <c r="S2916" s="13">
        <f t="shared" si="228"/>
        <v>42017.907337962963</v>
      </c>
      <c r="T2916" s="13">
        <f t="shared" si="229"/>
        <v>42077.865671296298</v>
      </c>
      <c r="U2916">
        <f t="shared" si="230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t="s">
        <v>8314</v>
      </c>
      <c r="R2917" t="s">
        <v>8315</v>
      </c>
      <c r="S2917" s="13">
        <f t="shared" si="228"/>
        <v>42415.398032407407</v>
      </c>
      <c r="T2917" s="13">
        <f t="shared" si="229"/>
        <v>42445.356365740736</v>
      </c>
      <c r="U2917">
        <f t="shared" si="230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t="s">
        <v>8314</v>
      </c>
      <c r="R2918" t="s">
        <v>8315</v>
      </c>
      <c r="S2918" s="13">
        <f t="shared" si="228"/>
        <v>41755.476724537039</v>
      </c>
      <c r="T2918" s="13">
        <f t="shared" si="229"/>
        <v>41778.476724537039</v>
      </c>
      <c r="U2918">
        <f t="shared" si="230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t="s">
        <v>8314</v>
      </c>
      <c r="R2919" t="s">
        <v>8315</v>
      </c>
      <c r="S2919" s="13">
        <f t="shared" si="228"/>
        <v>42245.234340277777</v>
      </c>
      <c r="T2919" s="13">
        <f t="shared" si="229"/>
        <v>42263.234340277777</v>
      </c>
      <c r="U2919">
        <f t="shared" si="230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t="s">
        <v>8314</v>
      </c>
      <c r="R2920" t="s">
        <v>8315</v>
      </c>
      <c r="S2920" s="13">
        <f t="shared" si="228"/>
        <v>42278.629710648151</v>
      </c>
      <c r="T2920" s="13">
        <f t="shared" si="229"/>
        <v>42306.629710648151</v>
      </c>
      <c r="U2920">
        <f t="shared" si="230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t="s">
        <v>8314</v>
      </c>
      <c r="R2921" t="s">
        <v>8315</v>
      </c>
      <c r="S2921" s="13">
        <f t="shared" si="228"/>
        <v>41826.61954861111</v>
      </c>
      <c r="T2921" s="13">
        <f t="shared" si="229"/>
        <v>41856.61954861111</v>
      </c>
      <c r="U2921">
        <f t="shared" si="230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t="s">
        <v>8314</v>
      </c>
      <c r="R2922" t="s">
        <v>8315</v>
      </c>
      <c r="S2922" s="13">
        <f t="shared" si="228"/>
        <v>42058.792476851857</v>
      </c>
      <c r="T2922" s="13">
        <f t="shared" si="229"/>
        <v>42088.750810185185</v>
      </c>
      <c r="U2922">
        <f t="shared" si="230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t="s">
        <v>8314</v>
      </c>
      <c r="R2923" t="s">
        <v>8317</v>
      </c>
      <c r="S2923" s="13">
        <f t="shared" si="228"/>
        <v>41877.886620370373</v>
      </c>
      <c r="T2923" s="13">
        <f t="shared" si="229"/>
        <v>41907.886620370373</v>
      </c>
      <c r="U2923">
        <f t="shared" si="230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t="s">
        <v>8314</v>
      </c>
      <c r="R2924" t="s">
        <v>8317</v>
      </c>
      <c r="S2924" s="13">
        <f t="shared" si="228"/>
        <v>42097.874155092592</v>
      </c>
      <c r="T2924" s="13">
        <f t="shared" si="229"/>
        <v>42142.874155092592</v>
      </c>
      <c r="U2924">
        <f t="shared" si="230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t="s">
        <v>8314</v>
      </c>
      <c r="R2925" t="s">
        <v>8317</v>
      </c>
      <c r="S2925" s="13">
        <f t="shared" si="228"/>
        <v>42013.15253472222</v>
      </c>
      <c r="T2925" s="13">
        <f t="shared" si="229"/>
        <v>42028.125</v>
      </c>
      <c r="U2925">
        <f t="shared" si="230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t="s">
        <v>8314</v>
      </c>
      <c r="R2926" t="s">
        <v>8317</v>
      </c>
      <c r="S2926" s="13">
        <f t="shared" si="228"/>
        <v>42103.556828703702</v>
      </c>
      <c r="T2926" s="13">
        <f t="shared" si="229"/>
        <v>42133.165972222225</v>
      </c>
      <c r="U2926">
        <f t="shared" si="230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t="s">
        <v>8314</v>
      </c>
      <c r="R2927" t="s">
        <v>8317</v>
      </c>
      <c r="S2927" s="13">
        <f t="shared" si="228"/>
        <v>41863.584120370368</v>
      </c>
      <c r="T2927" s="13">
        <f t="shared" si="229"/>
        <v>41893.584120370368</v>
      </c>
      <c r="U2927">
        <f t="shared" si="230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t="s">
        <v>8314</v>
      </c>
      <c r="R2928" t="s">
        <v>8317</v>
      </c>
      <c r="S2928" s="13">
        <f t="shared" si="228"/>
        <v>42044.765960648147</v>
      </c>
      <c r="T2928" s="13">
        <f t="shared" si="229"/>
        <v>42058.765960648147</v>
      </c>
      <c r="U2928">
        <f t="shared" si="230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t="s">
        <v>8314</v>
      </c>
      <c r="R2929" t="s">
        <v>8317</v>
      </c>
      <c r="S2929" s="13">
        <f t="shared" si="228"/>
        <v>41806.669317129628</v>
      </c>
      <c r="T2929" s="13">
        <f t="shared" si="229"/>
        <v>41835.208333333336</v>
      </c>
      <c r="U2929">
        <f t="shared" si="230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t="s">
        <v>8314</v>
      </c>
      <c r="R2930" t="s">
        <v>8317</v>
      </c>
      <c r="S2930" s="13">
        <f t="shared" si="228"/>
        <v>42403.998217592598</v>
      </c>
      <c r="T2930" s="13">
        <f t="shared" si="229"/>
        <v>42433.998217592598</v>
      </c>
      <c r="U2930">
        <f t="shared" si="230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t="s">
        <v>8314</v>
      </c>
      <c r="R2931" t="s">
        <v>8317</v>
      </c>
      <c r="S2931" s="13">
        <f t="shared" si="228"/>
        <v>41754.564328703702</v>
      </c>
      <c r="T2931" s="13">
        <f t="shared" si="229"/>
        <v>41784.564328703702</v>
      </c>
      <c r="U2931">
        <f t="shared" si="230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t="s">
        <v>8314</v>
      </c>
      <c r="R2932" t="s">
        <v>8317</v>
      </c>
      <c r="S2932" s="13">
        <f t="shared" si="228"/>
        <v>42101.584074074075</v>
      </c>
      <c r="T2932" s="13">
        <f t="shared" si="229"/>
        <v>42131.584074074075</v>
      </c>
      <c r="U2932">
        <f t="shared" si="230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t="s">
        <v>8314</v>
      </c>
      <c r="R2933" t="s">
        <v>8317</v>
      </c>
      <c r="S2933" s="13">
        <f t="shared" si="228"/>
        <v>41872.291238425925</v>
      </c>
      <c r="T2933" s="13">
        <f t="shared" si="229"/>
        <v>41897.255555555559</v>
      </c>
      <c r="U2933">
        <f t="shared" si="230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t="s">
        <v>8314</v>
      </c>
      <c r="R2934" t="s">
        <v>8317</v>
      </c>
      <c r="S2934" s="13">
        <f t="shared" si="228"/>
        <v>42025.164780092593</v>
      </c>
      <c r="T2934" s="13">
        <f t="shared" si="229"/>
        <v>42056.458333333328</v>
      </c>
      <c r="U2934">
        <f t="shared" si="230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t="s">
        <v>8314</v>
      </c>
      <c r="R2935" t="s">
        <v>8317</v>
      </c>
      <c r="S2935" s="13">
        <f t="shared" si="228"/>
        <v>42495.956631944442</v>
      </c>
      <c r="T2935" s="13">
        <f t="shared" si="229"/>
        <v>42525.956631944442</v>
      </c>
      <c r="U2935">
        <f t="shared" si="230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t="s">
        <v>8314</v>
      </c>
      <c r="R2936" t="s">
        <v>8317</v>
      </c>
      <c r="S2936" s="13">
        <f t="shared" si="228"/>
        <v>41775.636157407411</v>
      </c>
      <c r="T2936" s="13">
        <f t="shared" si="229"/>
        <v>41805.636157407411</v>
      </c>
      <c r="U2936">
        <f t="shared" si="230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t="s">
        <v>8314</v>
      </c>
      <c r="R2937" t="s">
        <v>8317</v>
      </c>
      <c r="S2937" s="13">
        <f t="shared" si="228"/>
        <v>42553.583425925928</v>
      </c>
      <c r="T2937" s="13">
        <f t="shared" si="229"/>
        <v>42611.708333333328</v>
      </c>
      <c r="U2937">
        <f t="shared" si="230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t="s">
        <v>8314</v>
      </c>
      <c r="R2938" t="s">
        <v>8317</v>
      </c>
      <c r="S2938" s="13">
        <f t="shared" si="228"/>
        <v>41912.650729166664</v>
      </c>
      <c r="T2938" s="13">
        <f t="shared" si="229"/>
        <v>41925.207638888889</v>
      </c>
      <c r="U2938">
        <f t="shared" si="230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t="s">
        <v>8314</v>
      </c>
      <c r="R2939" t="s">
        <v>8317</v>
      </c>
      <c r="S2939" s="13">
        <f t="shared" si="228"/>
        <v>41803.457326388889</v>
      </c>
      <c r="T2939" s="13">
        <f t="shared" si="229"/>
        <v>41833.457326388889</v>
      </c>
      <c r="U2939">
        <f t="shared" si="230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t="s">
        <v>8314</v>
      </c>
      <c r="R2940" t="s">
        <v>8317</v>
      </c>
      <c r="S2940" s="13">
        <f t="shared" si="228"/>
        <v>42004.703865740739</v>
      </c>
      <c r="T2940" s="13">
        <f t="shared" si="229"/>
        <v>42034.703865740739</v>
      </c>
      <c r="U2940">
        <f t="shared" si="230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t="s">
        <v>8314</v>
      </c>
      <c r="R2941" t="s">
        <v>8317</v>
      </c>
      <c r="S2941" s="13">
        <f t="shared" si="228"/>
        <v>41845.809166666666</v>
      </c>
      <c r="T2941" s="13">
        <f t="shared" si="229"/>
        <v>41879.041666666664</v>
      </c>
      <c r="U2941">
        <f t="shared" si="230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t="s">
        <v>8314</v>
      </c>
      <c r="R2942" t="s">
        <v>8317</v>
      </c>
      <c r="S2942" s="13">
        <f t="shared" si="228"/>
        <v>41982.773356481484</v>
      </c>
      <c r="T2942" s="13">
        <f t="shared" si="229"/>
        <v>42022.773356481484</v>
      </c>
      <c r="U2942">
        <f t="shared" si="230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t="s">
        <v>8314</v>
      </c>
      <c r="R2943" t="s">
        <v>8316</v>
      </c>
      <c r="S2943" s="13">
        <f t="shared" si="228"/>
        <v>42034.960127314815</v>
      </c>
      <c r="T2943" s="13">
        <f t="shared" si="229"/>
        <v>42064.960127314815</v>
      </c>
      <c r="U2943">
        <f t="shared" si="230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t="s">
        <v>8314</v>
      </c>
      <c r="R2944" t="s">
        <v>8316</v>
      </c>
      <c r="S2944" s="13">
        <f t="shared" si="228"/>
        <v>42334.803923611107</v>
      </c>
      <c r="T2944" s="13">
        <f t="shared" si="229"/>
        <v>42354.845833333333</v>
      </c>
      <c r="U2944">
        <f t="shared" si="230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t="e">
        <f t="shared" si="227"/>
        <v>#DIV/0!</v>
      </c>
      <c r="Q2945" t="s">
        <v>8314</v>
      </c>
      <c r="R2945" t="s">
        <v>8316</v>
      </c>
      <c r="S2945" s="13">
        <f t="shared" si="228"/>
        <v>42077.129398148143</v>
      </c>
      <c r="T2945" s="13">
        <f t="shared" si="229"/>
        <v>42107.129398148143</v>
      </c>
      <c r="U2945">
        <f t="shared" si="230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t="s">
        <v>8314</v>
      </c>
      <c r="R2946" t="s">
        <v>8316</v>
      </c>
      <c r="S2946" s="13">
        <f t="shared" si="228"/>
        <v>42132.9143287037</v>
      </c>
      <c r="T2946" s="13">
        <f t="shared" si="229"/>
        <v>42162.9143287037</v>
      </c>
      <c r="U2946">
        <f t="shared" si="230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 t="e">
        <f t="shared" ref="P2947:P3010" si="232">ROUND(E2947/L2947,2)</f>
        <v>#DIV/0!</v>
      </c>
      <c r="Q2947" t="s">
        <v>8314</v>
      </c>
      <c r="R2947" t="s">
        <v>8316</v>
      </c>
      <c r="S2947" s="13">
        <f t="shared" ref="S2947:S3010" si="233">(((J2947/60)/60)/24)+DATE(1970,1,1)</f>
        <v>42118.139583333337</v>
      </c>
      <c r="T2947" s="13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t="s">
        <v>8314</v>
      </c>
      <c r="R2948" t="s">
        <v>8316</v>
      </c>
      <c r="S2948" s="13">
        <f t="shared" si="233"/>
        <v>42567.531157407408</v>
      </c>
      <c r="T2948" s="13">
        <f t="shared" si="234"/>
        <v>42597.531157407408</v>
      </c>
      <c r="U2948">
        <f t="shared" si="235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t="s">
        <v>8314</v>
      </c>
      <c r="R2949" t="s">
        <v>8316</v>
      </c>
      <c r="S2949" s="13">
        <f t="shared" si="233"/>
        <v>42649.562118055561</v>
      </c>
      <c r="T2949" s="13">
        <f t="shared" si="234"/>
        <v>42698.715972222228</v>
      </c>
      <c r="U2949">
        <f t="shared" si="235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t="s">
        <v>8314</v>
      </c>
      <c r="R2950" t="s">
        <v>8316</v>
      </c>
      <c r="S2950" s="13">
        <f t="shared" si="233"/>
        <v>42097.649224537032</v>
      </c>
      <c r="T2950" s="13">
        <f t="shared" si="234"/>
        <v>42157.649224537032</v>
      </c>
      <c r="U2950">
        <f t="shared" si="235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t="s">
        <v>8314</v>
      </c>
      <c r="R2951" t="s">
        <v>8316</v>
      </c>
      <c r="S2951" s="13">
        <f t="shared" si="233"/>
        <v>42297.823113425926</v>
      </c>
      <c r="T2951" s="13">
        <f t="shared" si="234"/>
        <v>42327.864780092597</v>
      </c>
      <c r="U2951">
        <f t="shared" si="235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t="e">
        <f t="shared" si="232"/>
        <v>#DIV/0!</v>
      </c>
      <c r="Q2952" t="s">
        <v>8314</v>
      </c>
      <c r="R2952" t="s">
        <v>8316</v>
      </c>
      <c r="S2952" s="13">
        <f t="shared" si="233"/>
        <v>42362.36518518519</v>
      </c>
      <c r="T2952" s="13">
        <f t="shared" si="234"/>
        <v>42392.36518518519</v>
      </c>
      <c r="U2952">
        <f t="shared" si="235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t="s">
        <v>8314</v>
      </c>
      <c r="R2953" t="s">
        <v>8316</v>
      </c>
      <c r="S2953" s="13">
        <f t="shared" si="233"/>
        <v>41872.802928240737</v>
      </c>
      <c r="T2953" s="13">
        <f t="shared" si="234"/>
        <v>41917.802928240737</v>
      </c>
      <c r="U2953">
        <f t="shared" si="235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t="s">
        <v>8314</v>
      </c>
      <c r="R2954" t="s">
        <v>8316</v>
      </c>
      <c r="S2954" s="13">
        <f t="shared" si="233"/>
        <v>42628.690266203703</v>
      </c>
      <c r="T2954" s="13">
        <f t="shared" si="234"/>
        <v>42660.166666666672</v>
      </c>
      <c r="U2954">
        <f t="shared" si="235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t="s">
        <v>8314</v>
      </c>
      <c r="R2955" t="s">
        <v>8316</v>
      </c>
      <c r="S2955" s="13">
        <f t="shared" si="233"/>
        <v>42255.791909722218</v>
      </c>
      <c r="T2955" s="13">
        <f t="shared" si="234"/>
        <v>42285.791909722218</v>
      </c>
      <c r="U2955">
        <f t="shared" si="235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t="e">
        <f t="shared" si="232"/>
        <v>#DIV/0!</v>
      </c>
      <c r="Q2956" t="s">
        <v>8314</v>
      </c>
      <c r="R2956" t="s">
        <v>8316</v>
      </c>
      <c r="S2956" s="13">
        <f t="shared" si="233"/>
        <v>42790.583368055552</v>
      </c>
      <c r="T2956" s="13">
        <f t="shared" si="234"/>
        <v>42810.541701388895</v>
      </c>
      <c r="U2956">
        <f t="shared" si="235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t="s">
        <v>8314</v>
      </c>
      <c r="R2957" t="s">
        <v>8316</v>
      </c>
      <c r="S2957" s="13">
        <f t="shared" si="233"/>
        <v>42141.741307870368</v>
      </c>
      <c r="T2957" s="13">
        <f t="shared" si="234"/>
        <v>42171.741307870368</v>
      </c>
      <c r="U2957">
        <f t="shared" si="235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t="s">
        <v>8314</v>
      </c>
      <c r="R2958" t="s">
        <v>8316</v>
      </c>
      <c r="S2958" s="13">
        <f t="shared" si="233"/>
        <v>42464.958912037036</v>
      </c>
      <c r="T2958" s="13">
        <f t="shared" si="234"/>
        <v>42494.958912037036</v>
      </c>
      <c r="U2958">
        <f t="shared" si="235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t="s">
        <v>8314</v>
      </c>
      <c r="R2959" t="s">
        <v>8316</v>
      </c>
      <c r="S2959" s="13">
        <f t="shared" si="233"/>
        <v>42031.011249999996</v>
      </c>
      <c r="T2959" s="13">
        <f t="shared" si="234"/>
        <v>42090.969583333332</v>
      </c>
      <c r="U2959">
        <f t="shared" si="235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t="e">
        <f t="shared" si="232"/>
        <v>#DIV/0!</v>
      </c>
      <c r="Q2960" t="s">
        <v>8314</v>
      </c>
      <c r="R2960" t="s">
        <v>8316</v>
      </c>
      <c r="S2960" s="13">
        <f t="shared" si="233"/>
        <v>42438.779131944444</v>
      </c>
      <c r="T2960" s="13">
        <f t="shared" si="234"/>
        <v>42498.73746527778</v>
      </c>
      <c r="U2960">
        <f t="shared" si="235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t="e">
        <f t="shared" si="232"/>
        <v>#DIV/0!</v>
      </c>
      <c r="Q2961" t="s">
        <v>8314</v>
      </c>
      <c r="R2961" t="s">
        <v>8316</v>
      </c>
      <c r="S2961" s="13">
        <f t="shared" si="233"/>
        <v>42498.008391203708</v>
      </c>
      <c r="T2961" s="13">
        <f t="shared" si="234"/>
        <v>42528.008391203708</v>
      </c>
      <c r="U2961">
        <f t="shared" si="235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t="e">
        <f t="shared" si="232"/>
        <v>#DIV/0!</v>
      </c>
      <c r="Q2962" t="s">
        <v>8314</v>
      </c>
      <c r="R2962" t="s">
        <v>8316</v>
      </c>
      <c r="S2962" s="13">
        <f t="shared" si="233"/>
        <v>41863.757210648146</v>
      </c>
      <c r="T2962" s="13">
        <f t="shared" si="234"/>
        <v>41893.757210648146</v>
      </c>
      <c r="U2962">
        <f t="shared" si="235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t="s">
        <v>8314</v>
      </c>
      <c r="R2963" t="s">
        <v>8315</v>
      </c>
      <c r="S2963" s="13">
        <f t="shared" si="233"/>
        <v>42061.212488425925</v>
      </c>
      <c r="T2963" s="13">
        <f t="shared" si="234"/>
        <v>42089.166666666672</v>
      </c>
      <c r="U2963">
        <f t="shared" si="235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t="s">
        <v>8314</v>
      </c>
      <c r="R2964" t="s">
        <v>8315</v>
      </c>
      <c r="S2964" s="13">
        <f t="shared" si="233"/>
        <v>42036.24428240741</v>
      </c>
      <c r="T2964" s="13">
        <f t="shared" si="234"/>
        <v>42064.290972222225</v>
      </c>
      <c r="U2964">
        <f t="shared" si="235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t="s">
        <v>8314</v>
      </c>
      <c r="R2965" t="s">
        <v>8315</v>
      </c>
      <c r="S2965" s="13">
        <f t="shared" si="233"/>
        <v>42157.470185185186</v>
      </c>
      <c r="T2965" s="13">
        <f t="shared" si="234"/>
        <v>42187.470185185186</v>
      </c>
      <c r="U2965">
        <f t="shared" si="235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t="s">
        <v>8314</v>
      </c>
      <c r="R2966" t="s">
        <v>8315</v>
      </c>
      <c r="S2966" s="13">
        <f t="shared" si="233"/>
        <v>41827.909942129627</v>
      </c>
      <c r="T2966" s="13">
        <f t="shared" si="234"/>
        <v>41857.897222222222</v>
      </c>
      <c r="U2966">
        <f t="shared" si="235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t="s">
        <v>8314</v>
      </c>
      <c r="R2967" t="s">
        <v>8315</v>
      </c>
      <c r="S2967" s="13">
        <f t="shared" si="233"/>
        <v>42162.729548611111</v>
      </c>
      <c r="T2967" s="13">
        <f t="shared" si="234"/>
        <v>42192.729548611111</v>
      </c>
      <c r="U2967">
        <f t="shared" si="235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t="s">
        <v>8314</v>
      </c>
      <c r="R2968" t="s">
        <v>8315</v>
      </c>
      <c r="S2968" s="13">
        <f t="shared" si="233"/>
        <v>42233.738564814819</v>
      </c>
      <c r="T2968" s="13">
        <f t="shared" si="234"/>
        <v>42263.738564814819</v>
      </c>
      <c r="U2968">
        <f t="shared" si="235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t="s">
        <v>8314</v>
      </c>
      <c r="R2969" t="s">
        <v>8315</v>
      </c>
      <c r="S2969" s="13">
        <f t="shared" si="233"/>
        <v>42042.197824074072</v>
      </c>
      <c r="T2969" s="13">
        <f t="shared" si="234"/>
        <v>42072.156157407408</v>
      </c>
      <c r="U2969">
        <f t="shared" si="235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t="s">
        <v>8314</v>
      </c>
      <c r="R2970" t="s">
        <v>8315</v>
      </c>
      <c r="S2970" s="13">
        <f t="shared" si="233"/>
        <v>42585.523842592593</v>
      </c>
      <c r="T2970" s="13">
        <f t="shared" si="234"/>
        <v>42599.165972222225</v>
      </c>
      <c r="U2970">
        <f t="shared" si="235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t="s">
        <v>8314</v>
      </c>
      <c r="R2971" t="s">
        <v>8315</v>
      </c>
      <c r="S2971" s="13">
        <f t="shared" si="233"/>
        <v>42097.786493055552</v>
      </c>
      <c r="T2971" s="13">
        <f t="shared" si="234"/>
        <v>42127.952083333337</v>
      </c>
      <c r="U2971">
        <f t="shared" si="235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t="s">
        <v>8314</v>
      </c>
      <c r="R2972" t="s">
        <v>8315</v>
      </c>
      <c r="S2972" s="13">
        <f t="shared" si="233"/>
        <v>41808.669571759259</v>
      </c>
      <c r="T2972" s="13">
        <f t="shared" si="234"/>
        <v>41838.669571759259</v>
      </c>
      <c r="U2972">
        <f t="shared" si="235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t="s">
        <v>8314</v>
      </c>
      <c r="R2973" t="s">
        <v>8315</v>
      </c>
      <c r="S2973" s="13">
        <f t="shared" si="233"/>
        <v>41852.658310185187</v>
      </c>
      <c r="T2973" s="13">
        <f t="shared" si="234"/>
        <v>41882.658310185187</v>
      </c>
      <c r="U2973">
        <f t="shared" si="235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t="s">
        <v>8314</v>
      </c>
      <c r="R2974" t="s">
        <v>8315</v>
      </c>
      <c r="S2974" s="13">
        <f t="shared" si="233"/>
        <v>42694.110185185185</v>
      </c>
      <c r="T2974" s="13">
        <f t="shared" si="234"/>
        <v>42709.041666666672</v>
      </c>
      <c r="U2974">
        <f t="shared" si="235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t="s">
        <v>8314</v>
      </c>
      <c r="R2975" t="s">
        <v>8315</v>
      </c>
      <c r="S2975" s="13">
        <f t="shared" si="233"/>
        <v>42341.818379629629</v>
      </c>
      <c r="T2975" s="13">
        <f t="shared" si="234"/>
        <v>42370.166666666672</v>
      </c>
      <c r="U2975">
        <f t="shared" si="235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t="s">
        <v>8314</v>
      </c>
      <c r="R2976" t="s">
        <v>8315</v>
      </c>
      <c r="S2976" s="13">
        <f t="shared" si="233"/>
        <v>41880.061006944445</v>
      </c>
      <c r="T2976" s="13">
        <f t="shared" si="234"/>
        <v>41908.065972222219</v>
      </c>
      <c r="U2976">
        <f t="shared" si="235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t="s">
        <v>8314</v>
      </c>
      <c r="R2977" t="s">
        <v>8315</v>
      </c>
      <c r="S2977" s="13">
        <f t="shared" si="233"/>
        <v>41941.683865740742</v>
      </c>
      <c r="T2977" s="13">
        <f t="shared" si="234"/>
        <v>41970.125</v>
      </c>
      <c r="U2977">
        <f t="shared" si="235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t="s">
        <v>8314</v>
      </c>
      <c r="R2978" t="s">
        <v>8315</v>
      </c>
      <c r="S2978" s="13">
        <f t="shared" si="233"/>
        <v>42425.730671296296</v>
      </c>
      <c r="T2978" s="13">
        <f t="shared" si="234"/>
        <v>42442.5</v>
      </c>
      <c r="U2978">
        <f t="shared" si="235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t="s">
        <v>8314</v>
      </c>
      <c r="R2979" t="s">
        <v>8315</v>
      </c>
      <c r="S2979" s="13">
        <f t="shared" si="233"/>
        <v>42026.88118055556</v>
      </c>
      <c r="T2979" s="13">
        <f t="shared" si="234"/>
        <v>42086.093055555553</v>
      </c>
      <c r="U2979">
        <f t="shared" si="235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t="s">
        <v>8314</v>
      </c>
      <c r="R2980" t="s">
        <v>8315</v>
      </c>
      <c r="S2980" s="13">
        <f t="shared" si="233"/>
        <v>41922.640590277777</v>
      </c>
      <c r="T2980" s="13">
        <f t="shared" si="234"/>
        <v>41932.249305555553</v>
      </c>
      <c r="U2980">
        <f t="shared" si="235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t="s">
        <v>8314</v>
      </c>
      <c r="R2981" t="s">
        <v>8315</v>
      </c>
      <c r="S2981" s="13">
        <f t="shared" si="233"/>
        <v>41993.824340277773</v>
      </c>
      <c r="T2981" s="13">
        <f t="shared" si="234"/>
        <v>42010.25</v>
      </c>
      <c r="U2981">
        <f t="shared" si="235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t="s">
        <v>8314</v>
      </c>
      <c r="R2982" t="s">
        <v>8315</v>
      </c>
      <c r="S2982" s="13">
        <f t="shared" si="233"/>
        <v>42219.915856481486</v>
      </c>
      <c r="T2982" s="13">
        <f t="shared" si="234"/>
        <v>42240.083333333328</v>
      </c>
      <c r="U2982">
        <f t="shared" si="235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t="s">
        <v>8314</v>
      </c>
      <c r="R2983" t="s">
        <v>8316</v>
      </c>
      <c r="S2983" s="13">
        <f t="shared" si="233"/>
        <v>42225.559675925921</v>
      </c>
      <c r="T2983" s="13">
        <f t="shared" si="234"/>
        <v>42270.559675925921</v>
      </c>
      <c r="U2983">
        <f t="shared" si="235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t="s">
        <v>8314</v>
      </c>
      <c r="R2984" t="s">
        <v>8316</v>
      </c>
      <c r="S2984" s="13">
        <f t="shared" si="233"/>
        <v>42381.686840277776</v>
      </c>
      <c r="T2984" s="13">
        <f t="shared" si="234"/>
        <v>42411.686840277776</v>
      </c>
      <c r="U2984">
        <f t="shared" si="235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t="s">
        <v>8314</v>
      </c>
      <c r="R2985" t="s">
        <v>8316</v>
      </c>
      <c r="S2985" s="13">
        <f t="shared" si="233"/>
        <v>41894.632361111115</v>
      </c>
      <c r="T2985" s="13">
        <f t="shared" si="234"/>
        <v>41954.674027777779</v>
      </c>
      <c r="U2985">
        <f t="shared" si="235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t="s">
        <v>8314</v>
      </c>
      <c r="R2986" t="s">
        <v>8316</v>
      </c>
      <c r="S2986" s="13">
        <f t="shared" si="233"/>
        <v>42576.278715277775</v>
      </c>
      <c r="T2986" s="13">
        <f t="shared" si="234"/>
        <v>42606.278715277775</v>
      </c>
      <c r="U2986">
        <f t="shared" si="235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t="s">
        <v>8314</v>
      </c>
      <c r="R2987" t="s">
        <v>8316</v>
      </c>
      <c r="S2987" s="13">
        <f t="shared" si="233"/>
        <v>42654.973703703698</v>
      </c>
      <c r="T2987" s="13">
        <f t="shared" si="234"/>
        <v>42674.166666666672</v>
      </c>
      <c r="U2987">
        <f t="shared" si="235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t="s">
        <v>8314</v>
      </c>
      <c r="R2988" t="s">
        <v>8316</v>
      </c>
      <c r="S2988" s="13">
        <f t="shared" si="233"/>
        <v>42431.500069444446</v>
      </c>
      <c r="T2988" s="13">
        <f t="shared" si="234"/>
        <v>42491.458402777775</v>
      </c>
      <c r="U2988">
        <f t="shared" si="235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t="s">
        <v>8314</v>
      </c>
      <c r="R2989" t="s">
        <v>8316</v>
      </c>
      <c r="S2989" s="13">
        <f t="shared" si="233"/>
        <v>42627.307303240741</v>
      </c>
      <c r="T2989" s="13">
        <f t="shared" si="234"/>
        <v>42656</v>
      </c>
      <c r="U2989">
        <f t="shared" si="235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t="s">
        <v>8314</v>
      </c>
      <c r="R2990" t="s">
        <v>8316</v>
      </c>
      <c r="S2990" s="13">
        <f t="shared" si="233"/>
        <v>42511.362048611118</v>
      </c>
      <c r="T2990" s="13">
        <f t="shared" si="234"/>
        <v>42541.362048611118</v>
      </c>
      <c r="U2990">
        <f t="shared" si="235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t="s">
        <v>8314</v>
      </c>
      <c r="R2991" t="s">
        <v>8316</v>
      </c>
      <c r="S2991" s="13">
        <f t="shared" si="233"/>
        <v>42337.02039351852</v>
      </c>
      <c r="T2991" s="13">
        <f t="shared" si="234"/>
        <v>42359.207638888889</v>
      </c>
      <c r="U2991">
        <f t="shared" si="235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t="s">
        <v>8314</v>
      </c>
      <c r="R2992" t="s">
        <v>8316</v>
      </c>
      <c r="S2992" s="13">
        <f t="shared" si="233"/>
        <v>42341.57430555555</v>
      </c>
      <c r="T2992" s="13">
        <f t="shared" si="234"/>
        <v>42376.57430555555</v>
      </c>
      <c r="U2992">
        <f t="shared" si="235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t="s">
        <v>8314</v>
      </c>
      <c r="R2993" t="s">
        <v>8316</v>
      </c>
      <c r="S2993" s="13">
        <f t="shared" si="233"/>
        <v>42740.837152777778</v>
      </c>
      <c r="T2993" s="13">
        <f t="shared" si="234"/>
        <v>42762.837152777778</v>
      </c>
      <c r="U2993">
        <f t="shared" si="235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t="s">
        <v>8314</v>
      </c>
      <c r="R2994" t="s">
        <v>8316</v>
      </c>
      <c r="S2994" s="13">
        <f t="shared" si="233"/>
        <v>42622.767476851848</v>
      </c>
      <c r="T2994" s="13">
        <f t="shared" si="234"/>
        <v>42652.767476851848</v>
      </c>
      <c r="U2994">
        <f t="shared" si="235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t="s">
        <v>8314</v>
      </c>
      <c r="R2995" t="s">
        <v>8316</v>
      </c>
      <c r="S2995" s="13">
        <f t="shared" si="233"/>
        <v>42390.838738425926</v>
      </c>
      <c r="T2995" s="13">
        <f t="shared" si="234"/>
        <v>42420.838738425926</v>
      </c>
      <c r="U2995">
        <f t="shared" si="235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t="s">
        <v>8314</v>
      </c>
      <c r="R2996" t="s">
        <v>8316</v>
      </c>
      <c r="S2996" s="13">
        <f t="shared" si="233"/>
        <v>41885.478842592594</v>
      </c>
      <c r="T2996" s="13">
        <f t="shared" si="234"/>
        <v>41915.478842592594</v>
      </c>
      <c r="U2996">
        <f t="shared" si="235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t="s">
        <v>8314</v>
      </c>
      <c r="R2997" t="s">
        <v>8316</v>
      </c>
      <c r="S2997" s="13">
        <f t="shared" si="233"/>
        <v>42724.665173611109</v>
      </c>
      <c r="T2997" s="13">
        <f t="shared" si="234"/>
        <v>42754.665173611109</v>
      </c>
      <c r="U2997">
        <f t="shared" si="235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t="s">
        <v>8314</v>
      </c>
      <c r="R2998" t="s">
        <v>8316</v>
      </c>
      <c r="S2998" s="13">
        <f t="shared" si="233"/>
        <v>42090.912500000006</v>
      </c>
      <c r="T2998" s="13">
        <f t="shared" si="234"/>
        <v>42150.912500000006</v>
      </c>
      <c r="U2998">
        <f t="shared" si="235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t="s">
        <v>8314</v>
      </c>
      <c r="R2999" t="s">
        <v>8316</v>
      </c>
      <c r="S2999" s="13">
        <f t="shared" si="233"/>
        <v>42775.733715277776</v>
      </c>
      <c r="T2999" s="13">
        <f t="shared" si="234"/>
        <v>42793.207638888889</v>
      </c>
      <c r="U2999">
        <f t="shared" si="235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t="s">
        <v>8314</v>
      </c>
      <c r="R3000" t="s">
        <v>8316</v>
      </c>
      <c r="S3000" s="13">
        <f t="shared" si="233"/>
        <v>41778.193622685183</v>
      </c>
      <c r="T3000" s="13">
        <f t="shared" si="234"/>
        <v>41806.184027777781</v>
      </c>
      <c r="U3000">
        <f t="shared" si="235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t="s">
        <v>8314</v>
      </c>
      <c r="R3001" t="s">
        <v>8316</v>
      </c>
      <c r="S3001" s="13">
        <f t="shared" si="233"/>
        <v>42780.740277777775</v>
      </c>
      <c r="T3001" s="13">
        <f t="shared" si="234"/>
        <v>42795.083333333328</v>
      </c>
      <c r="U3001">
        <f t="shared" si="235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t="s">
        <v>8314</v>
      </c>
      <c r="R3002" t="s">
        <v>8316</v>
      </c>
      <c r="S3002" s="13">
        <f t="shared" si="233"/>
        <v>42752.827199074076</v>
      </c>
      <c r="T3002" s="13">
        <f t="shared" si="234"/>
        <v>42766.75</v>
      </c>
      <c r="U3002">
        <f t="shared" si="235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t="s">
        <v>8314</v>
      </c>
      <c r="R3003" t="s">
        <v>8316</v>
      </c>
      <c r="S3003" s="13">
        <f t="shared" si="233"/>
        <v>42534.895625000005</v>
      </c>
      <c r="T3003" s="13">
        <f t="shared" si="234"/>
        <v>42564.895625000005</v>
      </c>
      <c r="U3003">
        <f t="shared" si="235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t="s">
        <v>8314</v>
      </c>
      <c r="R3004" t="s">
        <v>8316</v>
      </c>
      <c r="S3004" s="13">
        <f t="shared" si="233"/>
        <v>41239.83625</v>
      </c>
      <c r="T3004" s="13">
        <f t="shared" si="234"/>
        <v>41269.83625</v>
      </c>
      <c r="U3004">
        <f t="shared" si="235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t="s">
        <v>8314</v>
      </c>
      <c r="R3005" t="s">
        <v>8316</v>
      </c>
      <c r="S3005" s="13">
        <f t="shared" si="233"/>
        <v>42398.849259259259</v>
      </c>
      <c r="T3005" s="13">
        <f t="shared" si="234"/>
        <v>42430.249305555553</v>
      </c>
      <c r="U3005">
        <f t="shared" si="235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t="s">
        <v>8314</v>
      </c>
      <c r="R3006" t="s">
        <v>8316</v>
      </c>
      <c r="S3006" s="13">
        <f t="shared" si="233"/>
        <v>41928.881064814814</v>
      </c>
      <c r="T3006" s="13">
        <f t="shared" si="234"/>
        <v>41958.922731481478</v>
      </c>
      <c r="U3006">
        <f t="shared" si="235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t="s">
        <v>8314</v>
      </c>
      <c r="R3007" t="s">
        <v>8316</v>
      </c>
      <c r="S3007" s="13">
        <f t="shared" si="233"/>
        <v>41888.674826388888</v>
      </c>
      <c r="T3007" s="13">
        <f t="shared" si="234"/>
        <v>41918.674826388888</v>
      </c>
      <c r="U3007">
        <f t="shared" si="235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t="s">
        <v>8314</v>
      </c>
      <c r="R3008" t="s">
        <v>8316</v>
      </c>
      <c r="S3008" s="13">
        <f t="shared" si="233"/>
        <v>41957.756840277783</v>
      </c>
      <c r="T3008" s="13">
        <f t="shared" si="234"/>
        <v>41987.756840277783</v>
      </c>
      <c r="U3008">
        <f t="shared" si="235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t="s">
        <v>8314</v>
      </c>
      <c r="R3009" t="s">
        <v>8316</v>
      </c>
      <c r="S3009" s="13">
        <f t="shared" si="233"/>
        <v>42098.216238425928</v>
      </c>
      <c r="T3009" s="13">
        <f t="shared" si="234"/>
        <v>42119.216238425928</v>
      </c>
      <c r="U3009">
        <f t="shared" si="235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t="s">
        <v>8314</v>
      </c>
      <c r="R3010" t="s">
        <v>8316</v>
      </c>
      <c r="S3010" s="13">
        <f t="shared" si="233"/>
        <v>42360.212025462963</v>
      </c>
      <c r="T3010" s="13">
        <f t="shared" si="234"/>
        <v>42390.212025462963</v>
      </c>
      <c r="U3010">
        <f t="shared" si="235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ROUND(E3011/L3011,2)</f>
        <v>233.9</v>
      </c>
      <c r="Q3011" t="s">
        <v>8314</v>
      </c>
      <c r="R3011" t="s">
        <v>8316</v>
      </c>
      <c r="S3011" s="13">
        <f t="shared" ref="S3011:S3074" si="238">(((J3011/60)/60)/24)+DATE(1970,1,1)</f>
        <v>41939.569907407407</v>
      </c>
      <c r="T3011" s="13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t="s">
        <v>8314</v>
      </c>
      <c r="R3012" t="s">
        <v>8316</v>
      </c>
      <c r="S3012" s="13">
        <f t="shared" si="238"/>
        <v>41996.832395833335</v>
      </c>
      <c r="T3012" s="13">
        <f t="shared" si="239"/>
        <v>42056.832395833335</v>
      </c>
      <c r="U3012">
        <f t="shared" si="240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t="s">
        <v>8314</v>
      </c>
      <c r="R3013" t="s">
        <v>8316</v>
      </c>
      <c r="S3013" s="13">
        <f t="shared" si="238"/>
        <v>42334.468935185185</v>
      </c>
      <c r="T3013" s="13">
        <f t="shared" si="239"/>
        <v>42361.957638888889</v>
      </c>
      <c r="U3013">
        <f t="shared" si="240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t="s">
        <v>8314</v>
      </c>
      <c r="R3014" t="s">
        <v>8316</v>
      </c>
      <c r="S3014" s="13">
        <f t="shared" si="238"/>
        <v>42024.702893518523</v>
      </c>
      <c r="T3014" s="13">
        <f t="shared" si="239"/>
        <v>42045.702893518523</v>
      </c>
      <c r="U3014">
        <f t="shared" si="240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t="s">
        <v>8314</v>
      </c>
      <c r="R3015" t="s">
        <v>8316</v>
      </c>
      <c r="S3015" s="13">
        <f t="shared" si="238"/>
        <v>42146.836215277777</v>
      </c>
      <c r="T3015" s="13">
        <f t="shared" si="239"/>
        <v>42176.836215277777</v>
      </c>
      <c r="U3015">
        <f t="shared" si="240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t="s">
        <v>8314</v>
      </c>
      <c r="R3016" t="s">
        <v>8316</v>
      </c>
      <c r="S3016" s="13">
        <f t="shared" si="238"/>
        <v>41920.123611111114</v>
      </c>
      <c r="T3016" s="13">
        <f t="shared" si="239"/>
        <v>41948.208333333336</v>
      </c>
      <c r="U3016">
        <f t="shared" si="240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t="s">
        <v>8314</v>
      </c>
      <c r="R3017" t="s">
        <v>8316</v>
      </c>
      <c r="S3017" s="13">
        <f t="shared" si="238"/>
        <v>41785.72729166667</v>
      </c>
      <c r="T3017" s="13">
        <f t="shared" si="239"/>
        <v>41801.166666666664</v>
      </c>
      <c r="U3017">
        <f t="shared" si="240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t="s">
        <v>8314</v>
      </c>
      <c r="R3018" t="s">
        <v>8316</v>
      </c>
      <c r="S3018" s="13">
        <f t="shared" si="238"/>
        <v>41778.548055555555</v>
      </c>
      <c r="T3018" s="13">
        <f t="shared" si="239"/>
        <v>41838.548055555555</v>
      </c>
      <c r="U3018">
        <f t="shared" si="240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t="s">
        <v>8314</v>
      </c>
      <c r="R3019" t="s">
        <v>8316</v>
      </c>
      <c r="S3019" s="13">
        <f t="shared" si="238"/>
        <v>41841.850034722222</v>
      </c>
      <c r="T3019" s="13">
        <f t="shared" si="239"/>
        <v>41871.850034722222</v>
      </c>
      <c r="U3019">
        <f t="shared" si="240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t="s">
        <v>8314</v>
      </c>
      <c r="R3020" t="s">
        <v>8316</v>
      </c>
      <c r="S3020" s="13">
        <f t="shared" si="238"/>
        <v>42163.29833333334</v>
      </c>
      <c r="T3020" s="13">
        <f t="shared" si="239"/>
        <v>42205.916666666672</v>
      </c>
      <c r="U3020">
        <f t="shared" si="240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t="s">
        <v>8314</v>
      </c>
      <c r="R3021" t="s">
        <v>8316</v>
      </c>
      <c r="S3021" s="13">
        <f t="shared" si="238"/>
        <v>41758.833564814813</v>
      </c>
      <c r="T3021" s="13">
        <f t="shared" si="239"/>
        <v>41786.125</v>
      </c>
      <c r="U3021">
        <f t="shared" si="240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t="s">
        <v>8314</v>
      </c>
      <c r="R3022" t="s">
        <v>8316</v>
      </c>
      <c r="S3022" s="13">
        <f t="shared" si="238"/>
        <v>42170.846446759257</v>
      </c>
      <c r="T3022" s="13">
        <f t="shared" si="239"/>
        <v>42230.846446759257</v>
      </c>
      <c r="U3022">
        <f t="shared" si="240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t="s">
        <v>8314</v>
      </c>
      <c r="R3023" t="s">
        <v>8316</v>
      </c>
      <c r="S3023" s="13">
        <f t="shared" si="238"/>
        <v>42660.618854166663</v>
      </c>
      <c r="T3023" s="13">
        <f t="shared" si="239"/>
        <v>42696.249305555553</v>
      </c>
      <c r="U3023">
        <f t="shared" si="240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t="s">
        <v>8314</v>
      </c>
      <c r="R3024" t="s">
        <v>8316</v>
      </c>
      <c r="S3024" s="13">
        <f t="shared" si="238"/>
        <v>42564.95380787037</v>
      </c>
      <c r="T3024" s="13">
        <f t="shared" si="239"/>
        <v>42609.95380787037</v>
      </c>
      <c r="U3024">
        <f t="shared" si="240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t="s">
        <v>8314</v>
      </c>
      <c r="R3025" t="s">
        <v>8316</v>
      </c>
      <c r="S3025" s="13">
        <f t="shared" si="238"/>
        <v>42121.675763888896</v>
      </c>
      <c r="T3025" s="13">
        <f t="shared" si="239"/>
        <v>42166.675763888896</v>
      </c>
      <c r="U3025">
        <f t="shared" si="240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t="s">
        <v>8314</v>
      </c>
      <c r="R3026" t="s">
        <v>8316</v>
      </c>
      <c r="S3026" s="13">
        <f t="shared" si="238"/>
        <v>41158.993923611109</v>
      </c>
      <c r="T3026" s="13">
        <f t="shared" si="239"/>
        <v>41188.993923611109</v>
      </c>
      <c r="U3026">
        <f t="shared" si="240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t="s">
        <v>8314</v>
      </c>
      <c r="R3027" t="s">
        <v>8316</v>
      </c>
      <c r="S3027" s="13">
        <f t="shared" si="238"/>
        <v>41761.509409722225</v>
      </c>
      <c r="T3027" s="13">
        <f t="shared" si="239"/>
        <v>41789.666666666664</v>
      </c>
      <c r="U3027">
        <f t="shared" si="240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t="s">
        <v>8314</v>
      </c>
      <c r="R3028" t="s">
        <v>8316</v>
      </c>
      <c r="S3028" s="13">
        <f t="shared" si="238"/>
        <v>42783.459398148145</v>
      </c>
      <c r="T3028" s="13">
        <f t="shared" si="239"/>
        <v>42797.459398148145</v>
      </c>
      <c r="U3028">
        <f t="shared" si="240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t="s">
        <v>8314</v>
      </c>
      <c r="R3029" t="s">
        <v>8316</v>
      </c>
      <c r="S3029" s="13">
        <f t="shared" si="238"/>
        <v>42053.704293981486</v>
      </c>
      <c r="T3029" s="13">
        <f t="shared" si="239"/>
        <v>42083.662627314814</v>
      </c>
      <c r="U3029">
        <f t="shared" si="240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t="s">
        <v>8314</v>
      </c>
      <c r="R3030" t="s">
        <v>8316</v>
      </c>
      <c r="S3030" s="13">
        <f t="shared" si="238"/>
        <v>42567.264178240745</v>
      </c>
      <c r="T3030" s="13">
        <f t="shared" si="239"/>
        <v>42597.264178240745</v>
      </c>
      <c r="U3030">
        <f t="shared" si="240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t="s">
        <v>8314</v>
      </c>
      <c r="R3031" t="s">
        <v>8316</v>
      </c>
      <c r="S3031" s="13">
        <f t="shared" si="238"/>
        <v>41932.708877314813</v>
      </c>
      <c r="T3031" s="13">
        <f t="shared" si="239"/>
        <v>41961.190972222219</v>
      </c>
      <c r="U3031">
        <f t="shared" si="240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t="s">
        <v>8314</v>
      </c>
      <c r="R3032" t="s">
        <v>8316</v>
      </c>
      <c r="S3032" s="13">
        <f t="shared" si="238"/>
        <v>42233.747349537036</v>
      </c>
      <c r="T3032" s="13">
        <f t="shared" si="239"/>
        <v>42263.747349537036</v>
      </c>
      <c r="U3032">
        <f t="shared" si="240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t="s">
        <v>8314</v>
      </c>
      <c r="R3033" t="s">
        <v>8316</v>
      </c>
      <c r="S3033" s="13">
        <f t="shared" si="238"/>
        <v>42597.882488425923</v>
      </c>
      <c r="T3033" s="13">
        <f t="shared" si="239"/>
        <v>42657.882488425923</v>
      </c>
      <c r="U3033">
        <f t="shared" si="240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t="s">
        <v>8314</v>
      </c>
      <c r="R3034" t="s">
        <v>8316</v>
      </c>
      <c r="S3034" s="13">
        <f t="shared" si="238"/>
        <v>42228.044664351852</v>
      </c>
      <c r="T3034" s="13">
        <f t="shared" si="239"/>
        <v>42258.044664351852</v>
      </c>
      <c r="U3034">
        <f t="shared" si="240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t="s">
        <v>8314</v>
      </c>
      <c r="R3035" t="s">
        <v>8316</v>
      </c>
      <c r="S3035" s="13">
        <f t="shared" si="238"/>
        <v>42570.110243055555</v>
      </c>
      <c r="T3035" s="13">
        <f t="shared" si="239"/>
        <v>42600.110243055555</v>
      </c>
      <c r="U3035">
        <f t="shared" si="240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t="s">
        <v>8314</v>
      </c>
      <c r="R3036" t="s">
        <v>8316</v>
      </c>
      <c r="S3036" s="13">
        <f t="shared" si="238"/>
        <v>42644.535358796296</v>
      </c>
      <c r="T3036" s="13">
        <f t="shared" si="239"/>
        <v>42675.165972222225</v>
      </c>
      <c r="U3036">
        <f t="shared" si="240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t="s">
        <v>8314</v>
      </c>
      <c r="R3037" t="s">
        <v>8316</v>
      </c>
      <c r="S3037" s="13">
        <f t="shared" si="238"/>
        <v>41368.560289351852</v>
      </c>
      <c r="T3037" s="13">
        <f t="shared" si="239"/>
        <v>41398.560289351852</v>
      </c>
      <c r="U3037">
        <f t="shared" si="240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t="s">
        <v>8314</v>
      </c>
      <c r="R3038" t="s">
        <v>8316</v>
      </c>
      <c r="S3038" s="13">
        <f t="shared" si="238"/>
        <v>41466.785231481481</v>
      </c>
      <c r="T3038" s="13">
        <f t="shared" si="239"/>
        <v>41502.499305555553</v>
      </c>
      <c r="U3038">
        <f t="shared" si="240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t="s">
        <v>8314</v>
      </c>
      <c r="R3039" t="s">
        <v>8316</v>
      </c>
      <c r="S3039" s="13">
        <f t="shared" si="238"/>
        <v>40378.893206018518</v>
      </c>
      <c r="T3039" s="13">
        <f t="shared" si="239"/>
        <v>40453.207638888889</v>
      </c>
      <c r="U3039">
        <f t="shared" si="240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t="s">
        <v>8314</v>
      </c>
      <c r="R3040" t="s">
        <v>8316</v>
      </c>
      <c r="S3040" s="13">
        <f t="shared" si="238"/>
        <v>42373.252280092594</v>
      </c>
      <c r="T3040" s="13">
        <f t="shared" si="239"/>
        <v>42433.252280092594</v>
      </c>
      <c r="U3040">
        <f t="shared" si="240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t="s">
        <v>8314</v>
      </c>
      <c r="R3041" t="s">
        <v>8316</v>
      </c>
      <c r="S3041" s="13">
        <f t="shared" si="238"/>
        <v>41610.794421296298</v>
      </c>
      <c r="T3041" s="13">
        <f t="shared" si="239"/>
        <v>41637.332638888889</v>
      </c>
      <c r="U3041">
        <f t="shared" si="240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t="s">
        <v>8314</v>
      </c>
      <c r="R3042" t="s">
        <v>8316</v>
      </c>
      <c r="S3042" s="13">
        <f t="shared" si="238"/>
        <v>42177.791909722218</v>
      </c>
      <c r="T3042" s="13">
        <f t="shared" si="239"/>
        <v>42181.958333333328</v>
      </c>
      <c r="U3042">
        <f t="shared" si="240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t="s">
        <v>8314</v>
      </c>
      <c r="R3043" t="s">
        <v>8316</v>
      </c>
      <c r="S3043" s="13">
        <f t="shared" si="238"/>
        <v>42359.868611111116</v>
      </c>
      <c r="T3043" s="13">
        <f t="shared" si="239"/>
        <v>42389.868611111116</v>
      </c>
      <c r="U3043">
        <f t="shared" si="240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t="s">
        <v>8314</v>
      </c>
      <c r="R3044" t="s">
        <v>8316</v>
      </c>
      <c r="S3044" s="13">
        <f t="shared" si="238"/>
        <v>42253.688043981485</v>
      </c>
      <c r="T3044" s="13">
        <f t="shared" si="239"/>
        <v>42283.688043981485</v>
      </c>
      <c r="U3044">
        <f t="shared" si="240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t="s">
        <v>8314</v>
      </c>
      <c r="R3045" t="s">
        <v>8316</v>
      </c>
      <c r="S3045" s="13">
        <f t="shared" si="238"/>
        <v>42083.070590277777</v>
      </c>
      <c r="T3045" s="13">
        <f t="shared" si="239"/>
        <v>42110.118055555555</v>
      </c>
      <c r="U3045">
        <f t="shared" si="240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t="s">
        <v>8314</v>
      </c>
      <c r="R3046" t="s">
        <v>8316</v>
      </c>
      <c r="S3046" s="13">
        <f t="shared" si="238"/>
        <v>42387.7268287037</v>
      </c>
      <c r="T3046" s="13">
        <f t="shared" si="239"/>
        <v>42402.7268287037</v>
      </c>
      <c r="U3046">
        <f t="shared" si="240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t="s">
        <v>8314</v>
      </c>
      <c r="R3047" t="s">
        <v>8316</v>
      </c>
      <c r="S3047" s="13">
        <f t="shared" si="238"/>
        <v>41843.155729166669</v>
      </c>
      <c r="T3047" s="13">
        <f t="shared" si="239"/>
        <v>41873.155729166669</v>
      </c>
      <c r="U3047">
        <f t="shared" si="240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t="s">
        <v>8314</v>
      </c>
      <c r="R3048" t="s">
        <v>8316</v>
      </c>
      <c r="S3048" s="13">
        <f t="shared" si="238"/>
        <v>41862.803078703706</v>
      </c>
      <c r="T3048" s="13">
        <f t="shared" si="239"/>
        <v>41892.202777777777</v>
      </c>
      <c r="U3048">
        <f t="shared" si="240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t="s">
        <v>8314</v>
      </c>
      <c r="R3049" t="s">
        <v>8316</v>
      </c>
      <c r="S3049" s="13">
        <f t="shared" si="238"/>
        <v>42443.989050925928</v>
      </c>
      <c r="T3049" s="13">
        <f t="shared" si="239"/>
        <v>42487.552777777775</v>
      </c>
      <c r="U3049">
        <f t="shared" si="240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t="s">
        <v>8314</v>
      </c>
      <c r="R3050" t="s">
        <v>8316</v>
      </c>
      <c r="S3050" s="13">
        <f t="shared" si="238"/>
        <v>41975.901180555549</v>
      </c>
      <c r="T3050" s="13">
        <f t="shared" si="239"/>
        <v>42004.890277777777</v>
      </c>
      <c r="U3050">
        <f t="shared" si="240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t="s">
        <v>8314</v>
      </c>
      <c r="R3051" t="s">
        <v>8316</v>
      </c>
      <c r="S3051" s="13">
        <f t="shared" si="238"/>
        <v>42139.014525462961</v>
      </c>
      <c r="T3051" s="13">
        <f t="shared" si="239"/>
        <v>42169.014525462961</v>
      </c>
      <c r="U3051">
        <f t="shared" si="240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t="s">
        <v>8314</v>
      </c>
      <c r="R3052" t="s">
        <v>8316</v>
      </c>
      <c r="S3052" s="13">
        <f t="shared" si="238"/>
        <v>42465.16851851852</v>
      </c>
      <c r="T3052" s="13">
        <f t="shared" si="239"/>
        <v>42495.16851851852</v>
      </c>
      <c r="U3052">
        <f t="shared" si="240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t="s">
        <v>8314</v>
      </c>
      <c r="R3053" t="s">
        <v>8316</v>
      </c>
      <c r="S3053" s="13">
        <f t="shared" si="238"/>
        <v>42744.416030092587</v>
      </c>
      <c r="T3053" s="13">
        <f t="shared" si="239"/>
        <v>42774.416030092587</v>
      </c>
      <c r="U3053">
        <f t="shared" si="240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t="s">
        <v>8314</v>
      </c>
      <c r="R3054" t="s">
        <v>8316</v>
      </c>
      <c r="S3054" s="13">
        <f t="shared" si="238"/>
        <v>42122.670069444444</v>
      </c>
      <c r="T3054" s="13">
        <f t="shared" si="239"/>
        <v>42152.665972222225</v>
      </c>
      <c r="U3054">
        <f t="shared" si="240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t="s">
        <v>8314</v>
      </c>
      <c r="R3055" t="s">
        <v>8316</v>
      </c>
      <c r="S3055" s="13">
        <f t="shared" si="238"/>
        <v>41862.761724537035</v>
      </c>
      <c r="T3055" s="13">
        <f t="shared" si="239"/>
        <v>41914.165972222225</v>
      </c>
      <c r="U3055">
        <f t="shared" si="240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t="e">
        <f t="shared" si="237"/>
        <v>#DIV/0!</v>
      </c>
      <c r="Q3056" t="s">
        <v>8314</v>
      </c>
      <c r="R3056" t="s">
        <v>8316</v>
      </c>
      <c r="S3056" s="13">
        <f t="shared" si="238"/>
        <v>42027.832800925928</v>
      </c>
      <c r="T3056" s="13">
        <f t="shared" si="239"/>
        <v>42065.044444444444</v>
      </c>
      <c r="U3056">
        <f t="shared" si="240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t="s">
        <v>8314</v>
      </c>
      <c r="R3057" t="s">
        <v>8316</v>
      </c>
      <c r="S3057" s="13">
        <f t="shared" si="238"/>
        <v>41953.95821759259</v>
      </c>
      <c r="T3057" s="13">
        <f t="shared" si="239"/>
        <v>42013.95821759259</v>
      </c>
      <c r="U3057">
        <f t="shared" si="240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t="e">
        <f t="shared" si="237"/>
        <v>#DIV/0!</v>
      </c>
      <c r="Q3058" t="s">
        <v>8314</v>
      </c>
      <c r="R3058" t="s">
        <v>8316</v>
      </c>
      <c r="S3058" s="13">
        <f t="shared" si="238"/>
        <v>41851.636388888888</v>
      </c>
      <c r="T3058" s="13">
        <f t="shared" si="239"/>
        <v>41911.636388888888</v>
      </c>
      <c r="U3058">
        <f t="shared" si="240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t="e">
        <f t="shared" si="237"/>
        <v>#DIV/0!</v>
      </c>
      <c r="Q3059" t="s">
        <v>8314</v>
      </c>
      <c r="R3059" t="s">
        <v>8316</v>
      </c>
      <c r="S3059" s="13">
        <f t="shared" si="238"/>
        <v>42433.650590277779</v>
      </c>
      <c r="T3059" s="13">
        <f t="shared" si="239"/>
        <v>42463.608923611115</v>
      </c>
      <c r="U3059">
        <f t="shared" si="240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t="s">
        <v>8314</v>
      </c>
      <c r="R3060" t="s">
        <v>8316</v>
      </c>
      <c r="S3060" s="13">
        <f t="shared" si="238"/>
        <v>42460.374305555553</v>
      </c>
      <c r="T3060" s="13">
        <f t="shared" si="239"/>
        <v>42510.374305555553</v>
      </c>
      <c r="U3060">
        <f t="shared" si="240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t="s">
        <v>8314</v>
      </c>
      <c r="R3061" t="s">
        <v>8316</v>
      </c>
      <c r="S3061" s="13">
        <f t="shared" si="238"/>
        <v>41829.935717592591</v>
      </c>
      <c r="T3061" s="13">
        <f t="shared" si="239"/>
        <v>41859.935717592591</v>
      </c>
      <c r="U3061">
        <f t="shared" si="240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t="s">
        <v>8314</v>
      </c>
      <c r="R3062" t="s">
        <v>8316</v>
      </c>
      <c r="S3062" s="13">
        <f t="shared" si="238"/>
        <v>42245.274699074071</v>
      </c>
      <c r="T3062" s="13">
        <f t="shared" si="239"/>
        <v>42275.274699074071</v>
      </c>
      <c r="U3062">
        <f t="shared" si="240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t="e">
        <f t="shared" si="237"/>
        <v>#DIV/0!</v>
      </c>
      <c r="Q3063" t="s">
        <v>8314</v>
      </c>
      <c r="R3063" t="s">
        <v>8316</v>
      </c>
      <c r="S3063" s="13">
        <f t="shared" si="238"/>
        <v>41834.784120370372</v>
      </c>
      <c r="T3063" s="13">
        <f t="shared" si="239"/>
        <v>41864.784120370372</v>
      </c>
      <c r="U3063">
        <f t="shared" si="240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t="s">
        <v>8314</v>
      </c>
      <c r="R3064" t="s">
        <v>8316</v>
      </c>
      <c r="S3064" s="13">
        <f t="shared" si="238"/>
        <v>42248.535787037035</v>
      </c>
      <c r="T3064" s="13">
        <f t="shared" si="239"/>
        <v>42277.75</v>
      </c>
      <c r="U3064">
        <f t="shared" si="240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t="s">
        <v>8314</v>
      </c>
      <c r="R3065" t="s">
        <v>8316</v>
      </c>
      <c r="S3065" s="13">
        <f t="shared" si="238"/>
        <v>42630.922893518517</v>
      </c>
      <c r="T3065" s="13">
        <f t="shared" si="239"/>
        <v>42665.922893518517</v>
      </c>
      <c r="U3065">
        <f t="shared" si="240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t="s">
        <v>8314</v>
      </c>
      <c r="R3066" t="s">
        <v>8316</v>
      </c>
      <c r="S3066" s="13">
        <f t="shared" si="238"/>
        <v>42299.130162037036</v>
      </c>
      <c r="T3066" s="13">
        <f t="shared" si="239"/>
        <v>42330.290972222225</v>
      </c>
      <c r="U3066">
        <f t="shared" si="240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t="s">
        <v>8314</v>
      </c>
      <c r="R3067" t="s">
        <v>8316</v>
      </c>
      <c r="S3067" s="13">
        <f t="shared" si="238"/>
        <v>41825.055231481485</v>
      </c>
      <c r="T3067" s="13">
        <f t="shared" si="239"/>
        <v>41850.055231481485</v>
      </c>
      <c r="U3067">
        <f t="shared" si="240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t="s">
        <v>8314</v>
      </c>
      <c r="R3068" t="s">
        <v>8316</v>
      </c>
      <c r="S3068" s="13">
        <f t="shared" si="238"/>
        <v>42531.228437500002</v>
      </c>
      <c r="T3068" s="13">
        <f t="shared" si="239"/>
        <v>42561.228437500002</v>
      </c>
      <c r="U3068">
        <f t="shared" si="240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t="s">
        <v>8314</v>
      </c>
      <c r="R3069" t="s">
        <v>8316</v>
      </c>
      <c r="S3069" s="13">
        <f t="shared" si="238"/>
        <v>42226.938414351855</v>
      </c>
      <c r="T3069" s="13">
        <f t="shared" si="239"/>
        <v>42256.938414351855</v>
      </c>
      <c r="U3069">
        <f t="shared" si="240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t="s">
        <v>8314</v>
      </c>
      <c r="R3070" t="s">
        <v>8316</v>
      </c>
      <c r="S3070" s="13">
        <f t="shared" si="238"/>
        <v>42263.691574074073</v>
      </c>
      <c r="T3070" s="13">
        <f t="shared" si="239"/>
        <v>42293.691574074073</v>
      </c>
      <c r="U3070">
        <f t="shared" si="240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t="s">
        <v>8314</v>
      </c>
      <c r="R3071" t="s">
        <v>8316</v>
      </c>
      <c r="S3071" s="13">
        <f t="shared" si="238"/>
        <v>41957.833726851852</v>
      </c>
      <c r="T3071" s="13">
        <f t="shared" si="239"/>
        <v>41987.833726851852</v>
      </c>
      <c r="U3071">
        <f t="shared" si="240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t="s">
        <v>8314</v>
      </c>
      <c r="R3072" t="s">
        <v>8316</v>
      </c>
      <c r="S3072" s="13">
        <f t="shared" si="238"/>
        <v>42690.733437499999</v>
      </c>
      <c r="T3072" s="13">
        <f t="shared" si="239"/>
        <v>42711.733437499999</v>
      </c>
      <c r="U3072">
        <f t="shared" si="240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t="s">
        <v>8314</v>
      </c>
      <c r="R3073" t="s">
        <v>8316</v>
      </c>
      <c r="S3073" s="13">
        <f t="shared" si="238"/>
        <v>42097.732418981483</v>
      </c>
      <c r="T3073" s="13">
        <f t="shared" si="239"/>
        <v>42115.249305555553</v>
      </c>
      <c r="U3073">
        <f t="shared" si="240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t="s">
        <v>8314</v>
      </c>
      <c r="R3074" t="s">
        <v>8316</v>
      </c>
      <c r="S3074" s="13">
        <f t="shared" si="238"/>
        <v>42658.690532407403</v>
      </c>
      <c r="T3074" s="13">
        <f t="shared" si="239"/>
        <v>42673.073611111111</v>
      </c>
      <c r="U3074">
        <f t="shared" si="240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ROUND(E3075/L3075,2)</f>
        <v>92.14</v>
      </c>
      <c r="Q3075" t="s">
        <v>8314</v>
      </c>
      <c r="R3075" t="s">
        <v>8316</v>
      </c>
      <c r="S3075" s="13">
        <f t="shared" ref="S3075:S3138" si="243">(((J3075/60)/60)/24)+DATE(1970,1,1)</f>
        <v>42111.684027777781</v>
      </c>
      <c r="T3075" s="13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t="s">
        <v>8314</v>
      </c>
      <c r="R3076" t="s">
        <v>8316</v>
      </c>
      <c r="S3076" s="13">
        <f t="shared" si="243"/>
        <v>42409.571284722217</v>
      </c>
      <c r="T3076" s="13">
        <f t="shared" si="244"/>
        <v>42439.571284722217</v>
      </c>
      <c r="U3076">
        <f t="shared" si="245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t="s">
        <v>8314</v>
      </c>
      <c r="R3077" t="s">
        <v>8316</v>
      </c>
      <c r="S3077" s="13">
        <f t="shared" si="243"/>
        <v>42551.102314814809</v>
      </c>
      <c r="T3077" s="13">
        <f t="shared" si="244"/>
        <v>42601.102314814809</v>
      </c>
      <c r="U3077">
        <f t="shared" si="245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t="s">
        <v>8314</v>
      </c>
      <c r="R3078" t="s">
        <v>8316</v>
      </c>
      <c r="S3078" s="13">
        <f t="shared" si="243"/>
        <v>42226.651886574073</v>
      </c>
      <c r="T3078" s="13">
        <f t="shared" si="244"/>
        <v>42286.651886574073</v>
      </c>
      <c r="U3078">
        <f t="shared" si="245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t="s">
        <v>8314</v>
      </c>
      <c r="R3079" t="s">
        <v>8316</v>
      </c>
      <c r="S3079" s="13">
        <f t="shared" si="243"/>
        <v>42766.956921296296</v>
      </c>
      <c r="T3079" s="13">
        <f t="shared" si="244"/>
        <v>42796.956921296296</v>
      </c>
      <c r="U3079">
        <f t="shared" si="245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t="s">
        <v>8314</v>
      </c>
      <c r="R3080" t="s">
        <v>8316</v>
      </c>
      <c r="S3080" s="13">
        <f t="shared" si="243"/>
        <v>42031.138831018514</v>
      </c>
      <c r="T3080" s="13">
        <f t="shared" si="244"/>
        <v>42061.138831018514</v>
      </c>
      <c r="U3080">
        <f t="shared" si="245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t="s">
        <v>8314</v>
      </c>
      <c r="R3081" t="s">
        <v>8316</v>
      </c>
      <c r="S3081" s="13">
        <f t="shared" si="243"/>
        <v>42055.713368055556</v>
      </c>
      <c r="T3081" s="13">
        <f t="shared" si="244"/>
        <v>42085.671701388885</v>
      </c>
      <c r="U3081">
        <f t="shared" si="245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t="s">
        <v>8314</v>
      </c>
      <c r="R3082" t="s">
        <v>8316</v>
      </c>
      <c r="S3082" s="13">
        <f t="shared" si="243"/>
        <v>41940.028287037036</v>
      </c>
      <c r="T3082" s="13">
        <f t="shared" si="244"/>
        <v>42000.0699537037</v>
      </c>
      <c r="U3082">
        <f t="shared" si="245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t="s">
        <v>8314</v>
      </c>
      <c r="R3083" t="s">
        <v>8316</v>
      </c>
      <c r="S3083" s="13">
        <f t="shared" si="243"/>
        <v>42237.181608796294</v>
      </c>
      <c r="T3083" s="13">
        <f t="shared" si="244"/>
        <v>42267.181608796294</v>
      </c>
      <c r="U3083">
        <f t="shared" si="245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t="e">
        <f t="shared" si="242"/>
        <v>#DIV/0!</v>
      </c>
      <c r="Q3084" t="s">
        <v>8314</v>
      </c>
      <c r="R3084" t="s">
        <v>8316</v>
      </c>
      <c r="S3084" s="13">
        <f t="shared" si="243"/>
        <v>42293.922986111109</v>
      </c>
      <c r="T3084" s="13">
        <f t="shared" si="244"/>
        <v>42323.96465277778</v>
      </c>
      <c r="U3084">
        <f t="shared" si="245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t="s">
        <v>8314</v>
      </c>
      <c r="R3085" t="s">
        <v>8316</v>
      </c>
      <c r="S3085" s="13">
        <f t="shared" si="243"/>
        <v>41853.563402777778</v>
      </c>
      <c r="T3085" s="13">
        <f t="shared" si="244"/>
        <v>41883.208333333336</v>
      </c>
      <c r="U3085">
        <f t="shared" si="245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t="s">
        <v>8314</v>
      </c>
      <c r="R3086" t="s">
        <v>8316</v>
      </c>
      <c r="S3086" s="13">
        <f t="shared" si="243"/>
        <v>42100.723738425921</v>
      </c>
      <c r="T3086" s="13">
        <f t="shared" si="244"/>
        <v>42129.783333333333</v>
      </c>
      <c r="U3086">
        <f t="shared" si="245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t="s">
        <v>8314</v>
      </c>
      <c r="R3087" t="s">
        <v>8316</v>
      </c>
      <c r="S3087" s="13">
        <f t="shared" si="243"/>
        <v>42246.883784722217</v>
      </c>
      <c r="T3087" s="13">
        <f t="shared" si="244"/>
        <v>42276.883784722217</v>
      </c>
      <c r="U3087">
        <f t="shared" si="245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t="s">
        <v>8314</v>
      </c>
      <c r="R3088" t="s">
        <v>8316</v>
      </c>
      <c r="S3088" s="13">
        <f t="shared" si="243"/>
        <v>42173.67082175926</v>
      </c>
      <c r="T3088" s="13">
        <f t="shared" si="244"/>
        <v>42233.67082175926</v>
      </c>
      <c r="U3088">
        <f t="shared" si="245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t="s">
        <v>8314</v>
      </c>
      <c r="R3089" t="s">
        <v>8316</v>
      </c>
      <c r="S3089" s="13">
        <f t="shared" si="243"/>
        <v>42665.150347222225</v>
      </c>
      <c r="T3089" s="13">
        <f t="shared" si="244"/>
        <v>42725.192013888889</v>
      </c>
      <c r="U3089">
        <f t="shared" si="245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t="s">
        <v>8314</v>
      </c>
      <c r="R3090" t="s">
        <v>8316</v>
      </c>
      <c r="S3090" s="13">
        <f t="shared" si="243"/>
        <v>41981.57230324074</v>
      </c>
      <c r="T3090" s="13">
        <f t="shared" si="244"/>
        <v>42012.570138888885</v>
      </c>
      <c r="U3090">
        <f t="shared" si="245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t="s">
        <v>8314</v>
      </c>
      <c r="R3091" t="s">
        <v>8316</v>
      </c>
      <c r="S3091" s="13">
        <f t="shared" si="243"/>
        <v>42528.542627314819</v>
      </c>
      <c r="T3091" s="13">
        <f t="shared" si="244"/>
        <v>42560.082638888889</v>
      </c>
      <c r="U3091">
        <f t="shared" si="245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t="s">
        <v>8314</v>
      </c>
      <c r="R3092" t="s">
        <v>8316</v>
      </c>
      <c r="S3092" s="13">
        <f t="shared" si="243"/>
        <v>42065.818807870368</v>
      </c>
      <c r="T3092" s="13">
        <f t="shared" si="244"/>
        <v>42125.777141203704</v>
      </c>
      <c r="U3092">
        <f t="shared" si="245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t="s">
        <v>8314</v>
      </c>
      <c r="R3093" t="s">
        <v>8316</v>
      </c>
      <c r="S3093" s="13">
        <f t="shared" si="243"/>
        <v>42566.948414351849</v>
      </c>
      <c r="T3093" s="13">
        <f t="shared" si="244"/>
        <v>42596.948414351849</v>
      </c>
      <c r="U3093">
        <f t="shared" si="245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t="s">
        <v>8314</v>
      </c>
      <c r="R3094" t="s">
        <v>8316</v>
      </c>
      <c r="S3094" s="13">
        <f t="shared" si="243"/>
        <v>42255.619351851856</v>
      </c>
      <c r="T3094" s="13">
        <f t="shared" si="244"/>
        <v>42292.916666666672</v>
      </c>
      <c r="U3094">
        <f t="shared" si="245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t="s">
        <v>8314</v>
      </c>
      <c r="R3095" t="s">
        <v>8316</v>
      </c>
      <c r="S3095" s="13">
        <f t="shared" si="243"/>
        <v>41760.909039351849</v>
      </c>
      <c r="T3095" s="13">
        <f t="shared" si="244"/>
        <v>41791.165972222225</v>
      </c>
      <c r="U3095">
        <f t="shared" si="245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t="s">
        <v>8314</v>
      </c>
      <c r="R3096" t="s">
        <v>8316</v>
      </c>
      <c r="S3096" s="13">
        <f t="shared" si="243"/>
        <v>42207.795787037037</v>
      </c>
      <c r="T3096" s="13">
        <f t="shared" si="244"/>
        <v>42267.795787037037</v>
      </c>
      <c r="U3096">
        <f t="shared" si="245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t="s">
        <v>8314</v>
      </c>
      <c r="R3097" t="s">
        <v>8316</v>
      </c>
      <c r="S3097" s="13">
        <f t="shared" si="243"/>
        <v>42523.025231481486</v>
      </c>
      <c r="T3097" s="13">
        <f t="shared" si="244"/>
        <v>42583.025231481486</v>
      </c>
      <c r="U3097">
        <f t="shared" si="245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t="s">
        <v>8314</v>
      </c>
      <c r="R3098" t="s">
        <v>8316</v>
      </c>
      <c r="S3098" s="13">
        <f t="shared" si="243"/>
        <v>42114.825532407413</v>
      </c>
      <c r="T3098" s="13">
        <f t="shared" si="244"/>
        <v>42144.825532407413</v>
      </c>
      <c r="U3098">
        <f t="shared" si="245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t="s">
        <v>8314</v>
      </c>
      <c r="R3099" t="s">
        <v>8316</v>
      </c>
      <c r="S3099" s="13">
        <f t="shared" si="243"/>
        <v>42629.503483796296</v>
      </c>
      <c r="T3099" s="13">
        <f t="shared" si="244"/>
        <v>42650.583333333328</v>
      </c>
      <c r="U3099">
        <f t="shared" si="245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t="s">
        <v>8314</v>
      </c>
      <c r="R3100" t="s">
        <v>8316</v>
      </c>
      <c r="S3100" s="13">
        <f t="shared" si="243"/>
        <v>42359.792233796295</v>
      </c>
      <c r="T3100" s="13">
        <f t="shared" si="244"/>
        <v>42408.01180555555</v>
      </c>
      <c r="U3100">
        <f t="shared" si="245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t="s">
        <v>8314</v>
      </c>
      <c r="R3101" t="s">
        <v>8316</v>
      </c>
      <c r="S3101" s="13">
        <f t="shared" si="243"/>
        <v>42382.189710648148</v>
      </c>
      <c r="T3101" s="13">
        <f t="shared" si="244"/>
        <v>42412.189710648148</v>
      </c>
      <c r="U3101">
        <f t="shared" si="245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t="s">
        <v>8314</v>
      </c>
      <c r="R3102" t="s">
        <v>8316</v>
      </c>
      <c r="S3102" s="13">
        <f t="shared" si="243"/>
        <v>41902.622395833336</v>
      </c>
      <c r="T3102" s="13">
        <f t="shared" si="244"/>
        <v>41932.622395833336</v>
      </c>
      <c r="U3102">
        <f t="shared" si="245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t="s">
        <v>8314</v>
      </c>
      <c r="R3103" t="s">
        <v>8316</v>
      </c>
      <c r="S3103" s="13">
        <f t="shared" si="243"/>
        <v>42171.383530092593</v>
      </c>
      <c r="T3103" s="13">
        <f t="shared" si="244"/>
        <v>42201.330555555556</v>
      </c>
      <c r="U3103">
        <f t="shared" si="245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t="s">
        <v>8314</v>
      </c>
      <c r="R3104" t="s">
        <v>8316</v>
      </c>
      <c r="S3104" s="13">
        <f t="shared" si="243"/>
        <v>42555.340486111112</v>
      </c>
      <c r="T3104" s="13">
        <f t="shared" si="244"/>
        <v>42605.340486111112</v>
      </c>
      <c r="U3104">
        <f t="shared" si="245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t="s">
        <v>8314</v>
      </c>
      <c r="R3105" t="s">
        <v>8316</v>
      </c>
      <c r="S3105" s="13">
        <f t="shared" si="243"/>
        <v>42107.156319444446</v>
      </c>
      <c r="T3105" s="13">
        <f t="shared" si="244"/>
        <v>42167.156319444446</v>
      </c>
      <c r="U3105">
        <f t="shared" si="245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t="s">
        <v>8314</v>
      </c>
      <c r="R3106" t="s">
        <v>8316</v>
      </c>
      <c r="S3106" s="13">
        <f t="shared" si="243"/>
        <v>42006.908692129626</v>
      </c>
      <c r="T3106" s="13">
        <f t="shared" si="244"/>
        <v>42038.083333333328</v>
      </c>
      <c r="U3106">
        <f t="shared" si="245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t="s">
        <v>8314</v>
      </c>
      <c r="R3107" t="s">
        <v>8316</v>
      </c>
      <c r="S3107" s="13">
        <f t="shared" si="243"/>
        <v>41876.718935185185</v>
      </c>
      <c r="T3107" s="13">
        <f t="shared" si="244"/>
        <v>41931.208333333336</v>
      </c>
      <c r="U3107">
        <f t="shared" si="245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t="s">
        <v>8314</v>
      </c>
      <c r="R3108" t="s">
        <v>8316</v>
      </c>
      <c r="S3108" s="13">
        <f t="shared" si="243"/>
        <v>42241.429120370376</v>
      </c>
      <c r="T3108" s="13">
        <f t="shared" si="244"/>
        <v>42263.916666666672</v>
      </c>
      <c r="U3108">
        <f t="shared" si="245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t="s">
        <v>8314</v>
      </c>
      <c r="R3109" t="s">
        <v>8316</v>
      </c>
      <c r="S3109" s="13">
        <f t="shared" si="243"/>
        <v>42128.814247685179</v>
      </c>
      <c r="T3109" s="13">
        <f t="shared" si="244"/>
        <v>42135.814247685179</v>
      </c>
      <c r="U3109">
        <f t="shared" si="245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t="s">
        <v>8314</v>
      </c>
      <c r="R3110" t="s">
        <v>8316</v>
      </c>
      <c r="S3110" s="13">
        <f t="shared" si="243"/>
        <v>42062.680486111116</v>
      </c>
      <c r="T3110" s="13">
        <f t="shared" si="244"/>
        <v>42122.638819444444</v>
      </c>
      <c r="U3110">
        <f t="shared" si="245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t="s">
        <v>8314</v>
      </c>
      <c r="R3111" t="s">
        <v>8316</v>
      </c>
      <c r="S3111" s="13">
        <f t="shared" si="243"/>
        <v>41844.125115740739</v>
      </c>
      <c r="T3111" s="13">
        <f t="shared" si="244"/>
        <v>41879.125115740739</v>
      </c>
      <c r="U3111">
        <f t="shared" si="245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t="s">
        <v>8314</v>
      </c>
      <c r="R3112" t="s">
        <v>8316</v>
      </c>
      <c r="S3112" s="13">
        <f t="shared" si="243"/>
        <v>42745.031469907408</v>
      </c>
      <c r="T3112" s="13">
        <f t="shared" si="244"/>
        <v>42785.031469907408</v>
      </c>
      <c r="U3112">
        <f t="shared" si="245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t="s">
        <v>8314</v>
      </c>
      <c r="R3113" t="s">
        <v>8316</v>
      </c>
      <c r="S3113" s="13">
        <f t="shared" si="243"/>
        <v>41885.595138888886</v>
      </c>
      <c r="T3113" s="13">
        <f t="shared" si="244"/>
        <v>41916.595138888886</v>
      </c>
      <c r="U3113">
        <f t="shared" si="245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t="s">
        <v>8314</v>
      </c>
      <c r="R3114" t="s">
        <v>8316</v>
      </c>
      <c r="S3114" s="13">
        <f t="shared" si="243"/>
        <v>42615.121921296297</v>
      </c>
      <c r="T3114" s="13">
        <f t="shared" si="244"/>
        <v>42675.121921296297</v>
      </c>
      <c r="U3114">
        <f t="shared" si="245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t="s">
        <v>8314</v>
      </c>
      <c r="R3115" t="s">
        <v>8316</v>
      </c>
      <c r="S3115" s="13">
        <f t="shared" si="243"/>
        <v>42081.731273148151</v>
      </c>
      <c r="T3115" s="13">
        <f t="shared" si="244"/>
        <v>42111.731273148151</v>
      </c>
      <c r="U3115">
        <f t="shared" si="245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t="e">
        <f t="shared" si="242"/>
        <v>#DIV/0!</v>
      </c>
      <c r="Q3116" t="s">
        <v>8314</v>
      </c>
      <c r="R3116" t="s">
        <v>8316</v>
      </c>
      <c r="S3116" s="13">
        <f t="shared" si="243"/>
        <v>41843.632523148146</v>
      </c>
      <c r="T3116" s="13">
        <f t="shared" si="244"/>
        <v>41903.632523148146</v>
      </c>
      <c r="U3116">
        <f t="shared" si="245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t="s">
        <v>8314</v>
      </c>
      <c r="R3117" t="s">
        <v>8316</v>
      </c>
      <c r="S3117" s="13">
        <f t="shared" si="243"/>
        <v>42496.447071759263</v>
      </c>
      <c r="T3117" s="13">
        <f t="shared" si="244"/>
        <v>42526.447071759263</v>
      </c>
      <c r="U3117">
        <f t="shared" si="245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t="s">
        <v>8314</v>
      </c>
      <c r="R3118" t="s">
        <v>8316</v>
      </c>
      <c r="S3118" s="13">
        <f t="shared" si="243"/>
        <v>42081.515335648146</v>
      </c>
      <c r="T3118" s="13">
        <f t="shared" si="244"/>
        <v>42095.515335648146</v>
      </c>
      <c r="U3118">
        <f t="shared" si="245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t="s">
        <v>8314</v>
      </c>
      <c r="R3119" t="s">
        <v>8316</v>
      </c>
      <c r="S3119" s="13">
        <f t="shared" si="243"/>
        <v>42509.374537037031</v>
      </c>
      <c r="T3119" s="13">
        <f t="shared" si="244"/>
        <v>42517.55</v>
      </c>
      <c r="U3119">
        <f t="shared" si="245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t="s">
        <v>8314</v>
      </c>
      <c r="R3120" t="s">
        <v>8316</v>
      </c>
      <c r="S3120" s="13">
        <f t="shared" si="243"/>
        <v>42534.649571759262</v>
      </c>
      <c r="T3120" s="13">
        <f t="shared" si="244"/>
        <v>42553.649571759262</v>
      </c>
      <c r="U3120">
        <f t="shared" si="245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t="s">
        <v>8314</v>
      </c>
      <c r="R3121" t="s">
        <v>8316</v>
      </c>
      <c r="S3121" s="13">
        <f t="shared" si="243"/>
        <v>42060.04550925926</v>
      </c>
      <c r="T3121" s="13">
        <f t="shared" si="244"/>
        <v>42090.003842592589</v>
      </c>
      <c r="U3121">
        <f t="shared" si="245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t="s">
        <v>8314</v>
      </c>
      <c r="R3122" t="s">
        <v>8316</v>
      </c>
      <c r="S3122" s="13">
        <f t="shared" si="243"/>
        <v>42435.942083333335</v>
      </c>
      <c r="T3122" s="13">
        <f t="shared" si="244"/>
        <v>42495.900416666671</v>
      </c>
      <c r="U3122">
        <f t="shared" si="245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t="s">
        <v>8314</v>
      </c>
      <c r="R3123" t="s">
        <v>8316</v>
      </c>
      <c r="S3123" s="13">
        <f t="shared" si="243"/>
        <v>41848.679803240739</v>
      </c>
      <c r="T3123" s="13">
        <f t="shared" si="244"/>
        <v>41908.679803240739</v>
      </c>
      <c r="U3123">
        <f t="shared" si="245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t="s">
        <v>8314</v>
      </c>
      <c r="R3124" t="s">
        <v>8316</v>
      </c>
      <c r="S3124" s="13">
        <f t="shared" si="243"/>
        <v>42678.932083333333</v>
      </c>
      <c r="T3124" s="13">
        <f t="shared" si="244"/>
        <v>42683.973750000005</v>
      </c>
      <c r="U3124">
        <f t="shared" si="245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t="s">
        <v>8314</v>
      </c>
      <c r="R3125" t="s">
        <v>8316</v>
      </c>
      <c r="S3125" s="13">
        <f t="shared" si="243"/>
        <v>42530.993032407408</v>
      </c>
      <c r="T3125" s="13">
        <f t="shared" si="244"/>
        <v>42560.993032407408</v>
      </c>
      <c r="U3125">
        <f t="shared" si="245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t="s">
        <v>8314</v>
      </c>
      <c r="R3126" t="s">
        <v>8316</v>
      </c>
      <c r="S3126" s="13">
        <f t="shared" si="243"/>
        <v>41977.780104166668</v>
      </c>
      <c r="T3126" s="13">
        <f t="shared" si="244"/>
        <v>42037.780104166668</v>
      </c>
      <c r="U3126">
        <f t="shared" si="245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t="e">
        <f t="shared" si="242"/>
        <v>#DIV/0!</v>
      </c>
      <c r="Q3127" t="s">
        <v>8314</v>
      </c>
      <c r="R3127" t="s">
        <v>8316</v>
      </c>
      <c r="S3127" s="13">
        <f t="shared" si="243"/>
        <v>42346.20685185185</v>
      </c>
      <c r="T3127" s="13">
        <f t="shared" si="244"/>
        <v>42376.20685185185</v>
      </c>
      <c r="U3127">
        <f t="shared" si="245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t="s">
        <v>8314</v>
      </c>
      <c r="R3128" t="s">
        <v>8316</v>
      </c>
      <c r="S3128" s="13">
        <f t="shared" si="243"/>
        <v>42427.01807870371</v>
      </c>
      <c r="T3128" s="13">
        <f t="shared" si="244"/>
        <v>42456.976412037038</v>
      </c>
      <c r="U3128">
        <f t="shared" si="245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t="e">
        <f t="shared" si="242"/>
        <v>#DIV/0!</v>
      </c>
      <c r="Q3129" t="s">
        <v>8314</v>
      </c>
      <c r="R3129" t="s">
        <v>8316</v>
      </c>
      <c r="S3129" s="13">
        <f t="shared" si="243"/>
        <v>42034.856817129628</v>
      </c>
      <c r="T3129" s="13">
        <f t="shared" si="244"/>
        <v>42064.856817129628</v>
      </c>
      <c r="U3129">
        <f t="shared" si="245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t="s">
        <v>8314</v>
      </c>
      <c r="R3130" t="s">
        <v>8315</v>
      </c>
      <c r="S3130" s="13">
        <f t="shared" si="243"/>
        <v>42780.825706018513</v>
      </c>
      <c r="T3130" s="13">
        <f t="shared" si="244"/>
        <v>42810.784039351856</v>
      </c>
      <c r="U3130">
        <f t="shared" si="245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t="s">
        <v>8314</v>
      </c>
      <c r="R3131" t="s">
        <v>8315</v>
      </c>
      <c r="S3131" s="13">
        <f t="shared" si="243"/>
        <v>42803.842812499999</v>
      </c>
      <c r="T3131" s="13">
        <f t="shared" si="244"/>
        <v>42843.801145833335</v>
      </c>
      <c r="U3131">
        <f t="shared" si="245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t="s">
        <v>8314</v>
      </c>
      <c r="R3132" t="s">
        <v>8315</v>
      </c>
      <c r="S3132" s="13">
        <f t="shared" si="243"/>
        <v>42808.640231481477</v>
      </c>
      <c r="T3132" s="13">
        <f t="shared" si="244"/>
        <v>42839.207638888889</v>
      </c>
      <c r="U3132">
        <f t="shared" si="245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t="s">
        <v>8314</v>
      </c>
      <c r="R3133" t="s">
        <v>8315</v>
      </c>
      <c r="S3133" s="13">
        <f t="shared" si="243"/>
        <v>42803.579224537039</v>
      </c>
      <c r="T3133" s="13">
        <f t="shared" si="244"/>
        <v>42833.537557870368</v>
      </c>
      <c r="U3133">
        <f t="shared" si="245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t="s">
        <v>8314</v>
      </c>
      <c r="R3134" t="s">
        <v>8315</v>
      </c>
      <c r="S3134" s="13">
        <f t="shared" si="243"/>
        <v>42786.350231481483</v>
      </c>
      <c r="T3134" s="13">
        <f t="shared" si="244"/>
        <v>42846.308564814812</v>
      </c>
      <c r="U3134">
        <f t="shared" si="245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t="s">
        <v>8314</v>
      </c>
      <c r="R3135" t="s">
        <v>8315</v>
      </c>
      <c r="S3135" s="13">
        <f t="shared" si="243"/>
        <v>42788.565208333333</v>
      </c>
      <c r="T3135" s="13">
        <f t="shared" si="244"/>
        <v>42818.523541666669</v>
      </c>
      <c r="U3135">
        <f t="shared" si="245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t="s">
        <v>8314</v>
      </c>
      <c r="R3136" t="s">
        <v>8315</v>
      </c>
      <c r="S3136" s="13">
        <f t="shared" si="243"/>
        <v>42800.720127314817</v>
      </c>
      <c r="T3136" s="13">
        <f t="shared" si="244"/>
        <v>42821.678460648152</v>
      </c>
      <c r="U3136">
        <f t="shared" si="245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t="s">
        <v>8314</v>
      </c>
      <c r="R3137" t="s">
        <v>8315</v>
      </c>
      <c r="S3137" s="13">
        <f t="shared" si="243"/>
        <v>42807.151863425926</v>
      </c>
      <c r="T3137" s="13">
        <f t="shared" si="244"/>
        <v>42829.151863425926</v>
      </c>
      <c r="U3137">
        <f t="shared" si="245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t="s">
        <v>8314</v>
      </c>
      <c r="R3138" t="s">
        <v>8315</v>
      </c>
      <c r="S3138" s="13">
        <f t="shared" si="243"/>
        <v>42789.462430555555</v>
      </c>
      <c r="T3138" s="13">
        <f t="shared" si="244"/>
        <v>42825.957638888889</v>
      </c>
      <c r="U3138">
        <f t="shared" si="245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ROUND(E3139/L3139,2)</f>
        <v>50</v>
      </c>
      <c r="Q3139" t="s">
        <v>8314</v>
      </c>
      <c r="R3139" t="s">
        <v>8315</v>
      </c>
      <c r="S3139" s="13">
        <f t="shared" ref="S3139:S3202" si="248">(((J3139/60)/60)/24)+DATE(1970,1,1)</f>
        <v>42807.885057870371</v>
      </c>
      <c r="T3139" s="13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t="e">
        <f t="shared" si="247"/>
        <v>#DIV/0!</v>
      </c>
      <c r="Q3140" t="s">
        <v>8314</v>
      </c>
      <c r="R3140" t="s">
        <v>8315</v>
      </c>
      <c r="S3140" s="13">
        <f t="shared" si="248"/>
        <v>42809.645914351851</v>
      </c>
      <c r="T3140" s="13">
        <f t="shared" si="249"/>
        <v>42828.645914351851</v>
      </c>
      <c r="U3140">
        <f t="shared" si="250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t="s">
        <v>8314</v>
      </c>
      <c r="R3141" t="s">
        <v>8315</v>
      </c>
      <c r="S3141" s="13">
        <f t="shared" si="248"/>
        <v>42785.270370370374</v>
      </c>
      <c r="T3141" s="13">
        <f t="shared" si="249"/>
        <v>42819.189583333333</v>
      </c>
      <c r="U3141">
        <f t="shared" si="250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t="s">
        <v>8314</v>
      </c>
      <c r="R3142" t="s">
        <v>8315</v>
      </c>
      <c r="S3142" s="13">
        <f t="shared" si="248"/>
        <v>42802.718784722223</v>
      </c>
      <c r="T3142" s="13">
        <f t="shared" si="249"/>
        <v>42832.677118055552</v>
      </c>
      <c r="U3142">
        <f t="shared" si="250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t="s">
        <v>8314</v>
      </c>
      <c r="R3143" t="s">
        <v>8315</v>
      </c>
      <c r="S3143" s="13">
        <f t="shared" si="248"/>
        <v>42800.753333333334</v>
      </c>
      <c r="T3143" s="13">
        <f t="shared" si="249"/>
        <v>42841.833333333328</v>
      </c>
      <c r="U3143">
        <f t="shared" si="250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t="s">
        <v>8314</v>
      </c>
      <c r="R3144" t="s">
        <v>8315</v>
      </c>
      <c r="S3144" s="13">
        <f t="shared" si="248"/>
        <v>42783.513182870374</v>
      </c>
      <c r="T3144" s="13">
        <f t="shared" si="249"/>
        <v>42813.471516203703</v>
      </c>
      <c r="U3144">
        <f t="shared" si="250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t="e">
        <f t="shared" si="247"/>
        <v>#DIV/0!</v>
      </c>
      <c r="Q3145" t="s">
        <v>8314</v>
      </c>
      <c r="R3145" t="s">
        <v>8315</v>
      </c>
      <c r="S3145" s="13">
        <f t="shared" si="248"/>
        <v>42808.358287037037</v>
      </c>
      <c r="T3145" s="13">
        <f t="shared" si="249"/>
        <v>42834.358287037037</v>
      </c>
      <c r="U3145">
        <f t="shared" si="250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t="s">
        <v>8314</v>
      </c>
      <c r="R3146" t="s">
        <v>8315</v>
      </c>
      <c r="S3146" s="13">
        <f t="shared" si="248"/>
        <v>42796.538275462968</v>
      </c>
      <c r="T3146" s="13">
        <f t="shared" si="249"/>
        <v>42813.25</v>
      </c>
      <c r="U3146">
        <f t="shared" si="250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t="e">
        <f t="shared" si="247"/>
        <v>#DIV/0!</v>
      </c>
      <c r="Q3147" t="s">
        <v>8314</v>
      </c>
      <c r="R3147" t="s">
        <v>8315</v>
      </c>
      <c r="S3147" s="13">
        <f t="shared" si="248"/>
        <v>42762.040902777779</v>
      </c>
      <c r="T3147" s="13">
        <f t="shared" si="249"/>
        <v>42821.999236111107</v>
      </c>
      <c r="U3147">
        <f t="shared" si="250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t="s">
        <v>8314</v>
      </c>
      <c r="R3148" t="s">
        <v>8315</v>
      </c>
      <c r="S3148" s="13">
        <f t="shared" si="248"/>
        <v>42796.682476851856</v>
      </c>
      <c r="T3148" s="13">
        <f t="shared" si="249"/>
        <v>42841.640810185185</v>
      </c>
      <c r="U3148">
        <f t="shared" si="250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t="s">
        <v>8314</v>
      </c>
      <c r="R3149" t="s">
        <v>8315</v>
      </c>
      <c r="S3149" s="13">
        <f t="shared" si="248"/>
        <v>41909.969386574077</v>
      </c>
      <c r="T3149" s="13">
        <f t="shared" si="249"/>
        <v>41950.011053240742</v>
      </c>
      <c r="U3149">
        <f t="shared" si="250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t="s">
        <v>8314</v>
      </c>
      <c r="R3150" t="s">
        <v>8315</v>
      </c>
      <c r="S3150" s="13">
        <f t="shared" si="248"/>
        <v>41891.665324074071</v>
      </c>
      <c r="T3150" s="13">
        <f t="shared" si="249"/>
        <v>41913.166666666664</v>
      </c>
      <c r="U3150">
        <f t="shared" si="250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t="s">
        <v>8314</v>
      </c>
      <c r="R3151" t="s">
        <v>8315</v>
      </c>
      <c r="S3151" s="13">
        <f t="shared" si="248"/>
        <v>41226.017361111109</v>
      </c>
      <c r="T3151" s="13">
        <f t="shared" si="249"/>
        <v>41250.083333333336</v>
      </c>
      <c r="U3151">
        <f t="shared" si="250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t="s">
        <v>8314</v>
      </c>
      <c r="R3152" t="s">
        <v>8315</v>
      </c>
      <c r="S3152" s="13">
        <f t="shared" si="248"/>
        <v>40478.263923611114</v>
      </c>
      <c r="T3152" s="13">
        <f t="shared" si="249"/>
        <v>40568.166666666664</v>
      </c>
      <c r="U3152">
        <f t="shared" si="250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t="s">
        <v>8314</v>
      </c>
      <c r="R3153" t="s">
        <v>8315</v>
      </c>
      <c r="S3153" s="13">
        <f t="shared" si="248"/>
        <v>41862.83997685185</v>
      </c>
      <c r="T3153" s="13">
        <f t="shared" si="249"/>
        <v>41892.83997685185</v>
      </c>
      <c r="U3153">
        <f t="shared" si="250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t="s">
        <v>8314</v>
      </c>
      <c r="R3154" t="s">
        <v>8315</v>
      </c>
      <c r="S3154" s="13">
        <f t="shared" si="248"/>
        <v>41550.867673611108</v>
      </c>
      <c r="T3154" s="13">
        <f t="shared" si="249"/>
        <v>41580.867673611108</v>
      </c>
      <c r="U3154">
        <f t="shared" si="250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t="s">
        <v>8314</v>
      </c>
      <c r="R3155" t="s">
        <v>8315</v>
      </c>
      <c r="S3155" s="13">
        <f t="shared" si="248"/>
        <v>40633.154363425929</v>
      </c>
      <c r="T3155" s="13">
        <f t="shared" si="249"/>
        <v>40664.207638888889</v>
      </c>
      <c r="U3155">
        <f t="shared" si="250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t="s">
        <v>8314</v>
      </c>
      <c r="R3156" t="s">
        <v>8315</v>
      </c>
      <c r="S3156" s="13">
        <f t="shared" si="248"/>
        <v>40970.875671296293</v>
      </c>
      <c r="T3156" s="13">
        <f t="shared" si="249"/>
        <v>41000.834004629629</v>
      </c>
      <c r="U3156">
        <f t="shared" si="250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t="s">
        <v>8314</v>
      </c>
      <c r="R3157" t="s">
        <v>8315</v>
      </c>
      <c r="S3157" s="13">
        <f t="shared" si="248"/>
        <v>41233.499131944445</v>
      </c>
      <c r="T3157" s="13">
        <f t="shared" si="249"/>
        <v>41263.499131944445</v>
      </c>
      <c r="U3157">
        <f t="shared" si="250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t="s">
        <v>8314</v>
      </c>
      <c r="R3158" t="s">
        <v>8315</v>
      </c>
      <c r="S3158" s="13">
        <f t="shared" si="248"/>
        <v>41026.953055555554</v>
      </c>
      <c r="T3158" s="13">
        <f t="shared" si="249"/>
        <v>41061.953055555554</v>
      </c>
      <c r="U3158">
        <f t="shared" si="250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t="s">
        <v>8314</v>
      </c>
      <c r="R3159" t="s">
        <v>8315</v>
      </c>
      <c r="S3159" s="13">
        <f t="shared" si="248"/>
        <v>41829.788252314815</v>
      </c>
      <c r="T3159" s="13">
        <f t="shared" si="249"/>
        <v>41839.208333333336</v>
      </c>
      <c r="U3159">
        <f t="shared" si="250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t="s">
        <v>8314</v>
      </c>
      <c r="R3160" t="s">
        <v>8315</v>
      </c>
      <c r="S3160" s="13">
        <f t="shared" si="248"/>
        <v>41447.839722222219</v>
      </c>
      <c r="T3160" s="13">
        <f t="shared" si="249"/>
        <v>41477.839722222219</v>
      </c>
      <c r="U3160">
        <f t="shared" si="250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t="s">
        <v>8314</v>
      </c>
      <c r="R3161" t="s">
        <v>8315</v>
      </c>
      <c r="S3161" s="13">
        <f t="shared" si="248"/>
        <v>40884.066678240742</v>
      </c>
      <c r="T3161" s="13">
        <f t="shared" si="249"/>
        <v>40926.958333333336</v>
      </c>
      <c r="U3161">
        <f t="shared" si="250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t="s">
        <v>8314</v>
      </c>
      <c r="R3162" t="s">
        <v>8315</v>
      </c>
      <c r="S3162" s="13">
        <f t="shared" si="248"/>
        <v>41841.26489583333</v>
      </c>
      <c r="T3162" s="13">
        <f t="shared" si="249"/>
        <v>41864.207638888889</v>
      </c>
      <c r="U3162">
        <f t="shared" si="250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t="s">
        <v>8314</v>
      </c>
      <c r="R3163" t="s">
        <v>8315</v>
      </c>
      <c r="S3163" s="13">
        <f t="shared" si="248"/>
        <v>41897.536134259259</v>
      </c>
      <c r="T3163" s="13">
        <f t="shared" si="249"/>
        <v>41927.536134259259</v>
      </c>
      <c r="U3163">
        <f t="shared" si="250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t="s">
        <v>8314</v>
      </c>
      <c r="R3164" t="s">
        <v>8315</v>
      </c>
      <c r="S3164" s="13">
        <f t="shared" si="248"/>
        <v>41799.685902777775</v>
      </c>
      <c r="T3164" s="13">
        <f t="shared" si="249"/>
        <v>41827.083333333336</v>
      </c>
      <c r="U3164">
        <f t="shared" si="250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t="s">
        <v>8314</v>
      </c>
      <c r="R3165" t="s">
        <v>8315</v>
      </c>
      <c r="S3165" s="13">
        <f t="shared" si="248"/>
        <v>41775.753761574073</v>
      </c>
      <c r="T3165" s="13">
        <f t="shared" si="249"/>
        <v>41805.753761574073</v>
      </c>
      <c r="U3165">
        <f t="shared" si="250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t="s">
        <v>8314</v>
      </c>
      <c r="R3166" t="s">
        <v>8315</v>
      </c>
      <c r="S3166" s="13">
        <f t="shared" si="248"/>
        <v>41766.80572916667</v>
      </c>
      <c r="T3166" s="13">
        <f t="shared" si="249"/>
        <v>41799.80572916667</v>
      </c>
      <c r="U3166">
        <f t="shared" si="250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t="s">
        <v>8314</v>
      </c>
      <c r="R3167" t="s">
        <v>8315</v>
      </c>
      <c r="S3167" s="13">
        <f t="shared" si="248"/>
        <v>40644.159259259257</v>
      </c>
      <c r="T3167" s="13">
        <f t="shared" si="249"/>
        <v>40666.165972222225</v>
      </c>
      <c r="U3167">
        <f t="shared" si="250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t="s">
        <v>8314</v>
      </c>
      <c r="R3168" t="s">
        <v>8315</v>
      </c>
      <c r="S3168" s="13">
        <f t="shared" si="248"/>
        <v>41940.69158564815</v>
      </c>
      <c r="T3168" s="13">
        <f t="shared" si="249"/>
        <v>41969.332638888889</v>
      </c>
      <c r="U3168">
        <f t="shared" si="250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t="s">
        <v>8314</v>
      </c>
      <c r="R3169" t="s">
        <v>8315</v>
      </c>
      <c r="S3169" s="13">
        <f t="shared" si="248"/>
        <v>41839.175706018519</v>
      </c>
      <c r="T3169" s="13">
        <f t="shared" si="249"/>
        <v>41853.175706018519</v>
      </c>
      <c r="U3169">
        <f t="shared" si="250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t="s">
        <v>8314</v>
      </c>
      <c r="R3170" t="s">
        <v>8315</v>
      </c>
      <c r="S3170" s="13">
        <f t="shared" si="248"/>
        <v>41772.105937500004</v>
      </c>
      <c r="T3170" s="13">
        <f t="shared" si="249"/>
        <v>41803.916666666664</v>
      </c>
      <c r="U3170">
        <f t="shared" si="250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t="s">
        <v>8314</v>
      </c>
      <c r="R3171" t="s">
        <v>8315</v>
      </c>
      <c r="S3171" s="13">
        <f t="shared" si="248"/>
        <v>41591.737974537034</v>
      </c>
      <c r="T3171" s="13">
        <f t="shared" si="249"/>
        <v>41621.207638888889</v>
      </c>
      <c r="U3171">
        <f t="shared" si="250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t="s">
        <v>8314</v>
      </c>
      <c r="R3172" t="s">
        <v>8315</v>
      </c>
      <c r="S3172" s="13">
        <f t="shared" si="248"/>
        <v>41789.080370370371</v>
      </c>
      <c r="T3172" s="13">
        <f t="shared" si="249"/>
        <v>41822.166666666664</v>
      </c>
      <c r="U3172">
        <f t="shared" si="250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t="s">
        <v>8314</v>
      </c>
      <c r="R3173" t="s">
        <v>8315</v>
      </c>
      <c r="S3173" s="13">
        <f t="shared" si="248"/>
        <v>42466.608310185184</v>
      </c>
      <c r="T3173" s="13">
        <f t="shared" si="249"/>
        <v>42496.608310185184</v>
      </c>
      <c r="U3173">
        <f t="shared" si="250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t="s">
        <v>8314</v>
      </c>
      <c r="R3174" t="s">
        <v>8315</v>
      </c>
      <c r="S3174" s="13">
        <f t="shared" si="248"/>
        <v>40923.729953703703</v>
      </c>
      <c r="T3174" s="13">
        <f t="shared" si="249"/>
        <v>40953.729953703703</v>
      </c>
      <c r="U3174">
        <f t="shared" si="250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t="s">
        <v>8314</v>
      </c>
      <c r="R3175" t="s">
        <v>8315</v>
      </c>
      <c r="S3175" s="13">
        <f t="shared" si="248"/>
        <v>41878.878379629627</v>
      </c>
      <c r="T3175" s="13">
        <f t="shared" si="249"/>
        <v>41908.878379629627</v>
      </c>
      <c r="U3175">
        <f t="shared" si="250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t="s">
        <v>8314</v>
      </c>
      <c r="R3176" t="s">
        <v>8315</v>
      </c>
      <c r="S3176" s="13">
        <f t="shared" si="248"/>
        <v>41862.864675925928</v>
      </c>
      <c r="T3176" s="13">
        <f t="shared" si="249"/>
        <v>41876.864675925928</v>
      </c>
      <c r="U3176">
        <f t="shared" si="250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t="s">
        <v>8314</v>
      </c>
      <c r="R3177" t="s">
        <v>8315</v>
      </c>
      <c r="S3177" s="13">
        <f t="shared" si="248"/>
        <v>40531.886886574073</v>
      </c>
      <c r="T3177" s="13">
        <f t="shared" si="249"/>
        <v>40591.886886574073</v>
      </c>
      <c r="U3177">
        <f t="shared" si="250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t="s">
        <v>8314</v>
      </c>
      <c r="R3178" t="s">
        <v>8315</v>
      </c>
      <c r="S3178" s="13">
        <f t="shared" si="248"/>
        <v>41477.930914351848</v>
      </c>
      <c r="T3178" s="13">
        <f t="shared" si="249"/>
        <v>41504.625</v>
      </c>
      <c r="U3178">
        <f t="shared" si="250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t="s">
        <v>8314</v>
      </c>
      <c r="R3179" t="s">
        <v>8315</v>
      </c>
      <c r="S3179" s="13">
        <f t="shared" si="248"/>
        <v>41781.666770833333</v>
      </c>
      <c r="T3179" s="13">
        <f t="shared" si="249"/>
        <v>41811.666770833333</v>
      </c>
      <c r="U3179">
        <f t="shared" si="250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t="s">
        <v>8314</v>
      </c>
      <c r="R3180" t="s">
        <v>8315</v>
      </c>
      <c r="S3180" s="13">
        <f t="shared" si="248"/>
        <v>41806.605034722219</v>
      </c>
      <c r="T3180" s="13">
        <f t="shared" si="249"/>
        <v>41836.605034722219</v>
      </c>
      <c r="U3180">
        <f t="shared" si="250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t="s">
        <v>8314</v>
      </c>
      <c r="R3181" t="s">
        <v>8315</v>
      </c>
      <c r="S3181" s="13">
        <f t="shared" si="248"/>
        <v>41375.702210648145</v>
      </c>
      <c r="T3181" s="13">
        <f t="shared" si="249"/>
        <v>41400.702210648145</v>
      </c>
      <c r="U3181">
        <f t="shared" si="250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t="s">
        <v>8314</v>
      </c>
      <c r="R3182" t="s">
        <v>8315</v>
      </c>
      <c r="S3182" s="13">
        <f t="shared" si="248"/>
        <v>41780.412604166668</v>
      </c>
      <c r="T3182" s="13">
        <f t="shared" si="249"/>
        <v>41810.412604166668</v>
      </c>
      <c r="U3182">
        <f t="shared" si="250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t="s">
        <v>8314</v>
      </c>
      <c r="R3183" t="s">
        <v>8315</v>
      </c>
      <c r="S3183" s="13">
        <f t="shared" si="248"/>
        <v>41779.310034722221</v>
      </c>
      <c r="T3183" s="13">
        <f t="shared" si="249"/>
        <v>41805.666666666664</v>
      </c>
      <c r="U3183">
        <f t="shared" si="250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t="s">
        <v>8314</v>
      </c>
      <c r="R3184" t="s">
        <v>8315</v>
      </c>
      <c r="S3184" s="13">
        <f t="shared" si="248"/>
        <v>40883.949317129627</v>
      </c>
      <c r="T3184" s="13">
        <f t="shared" si="249"/>
        <v>40939.708333333336</v>
      </c>
      <c r="U3184">
        <f t="shared" si="250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t="s">
        <v>8314</v>
      </c>
      <c r="R3185" t="s">
        <v>8315</v>
      </c>
      <c r="S3185" s="13">
        <f t="shared" si="248"/>
        <v>41491.79478009259</v>
      </c>
      <c r="T3185" s="13">
        <f t="shared" si="249"/>
        <v>41509.79478009259</v>
      </c>
      <c r="U3185">
        <f t="shared" si="250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t="s">
        <v>8314</v>
      </c>
      <c r="R3186" t="s">
        <v>8315</v>
      </c>
      <c r="S3186" s="13">
        <f t="shared" si="248"/>
        <v>41791.993414351848</v>
      </c>
      <c r="T3186" s="13">
        <f t="shared" si="249"/>
        <v>41821.993414351848</v>
      </c>
      <c r="U3186">
        <f t="shared" si="250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t="s">
        <v>8314</v>
      </c>
      <c r="R3187" t="s">
        <v>8315</v>
      </c>
      <c r="S3187" s="13">
        <f t="shared" si="248"/>
        <v>41829.977326388893</v>
      </c>
      <c r="T3187" s="13">
        <f t="shared" si="249"/>
        <v>41836.977326388893</v>
      </c>
      <c r="U3187">
        <f t="shared" si="250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t="s">
        <v>8314</v>
      </c>
      <c r="R3188" t="s">
        <v>8315</v>
      </c>
      <c r="S3188" s="13">
        <f t="shared" si="248"/>
        <v>41868.924050925925</v>
      </c>
      <c r="T3188" s="13">
        <f t="shared" si="249"/>
        <v>41898.875</v>
      </c>
      <c r="U3188">
        <f t="shared" si="250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t="s">
        <v>8314</v>
      </c>
      <c r="R3189" t="s">
        <v>8315</v>
      </c>
      <c r="S3189" s="13">
        <f t="shared" si="248"/>
        <v>41835.666354166664</v>
      </c>
      <c r="T3189" s="13">
        <f t="shared" si="249"/>
        <v>41855.666354166664</v>
      </c>
      <c r="U3189">
        <f t="shared" si="250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t="s">
        <v>8314</v>
      </c>
      <c r="R3190" t="s">
        <v>8317</v>
      </c>
      <c r="S3190" s="13">
        <f t="shared" si="248"/>
        <v>42144.415532407409</v>
      </c>
      <c r="T3190" s="13">
        <f t="shared" si="249"/>
        <v>42165.415532407409</v>
      </c>
      <c r="U3190">
        <f t="shared" si="250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t="s">
        <v>8314</v>
      </c>
      <c r="R3191" t="s">
        <v>8317</v>
      </c>
      <c r="S3191" s="13">
        <f t="shared" si="248"/>
        <v>42118.346435185187</v>
      </c>
      <c r="T3191" s="13">
        <f t="shared" si="249"/>
        <v>42148.346435185187</v>
      </c>
      <c r="U3191">
        <f t="shared" si="250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t="e">
        <f t="shared" si="247"/>
        <v>#DIV/0!</v>
      </c>
      <c r="Q3192" t="s">
        <v>8314</v>
      </c>
      <c r="R3192" t="s">
        <v>8317</v>
      </c>
      <c r="S3192" s="13">
        <f t="shared" si="248"/>
        <v>42683.151331018518</v>
      </c>
      <c r="T3192" s="13">
        <f t="shared" si="249"/>
        <v>42713.192997685182</v>
      </c>
      <c r="U3192">
        <f t="shared" si="250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t="s">
        <v>8314</v>
      </c>
      <c r="R3193" t="s">
        <v>8317</v>
      </c>
      <c r="S3193" s="13">
        <f t="shared" si="248"/>
        <v>42538.755428240736</v>
      </c>
      <c r="T3193" s="13">
        <f t="shared" si="249"/>
        <v>42598.755428240736</v>
      </c>
      <c r="U3193">
        <f t="shared" si="250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t="s">
        <v>8314</v>
      </c>
      <c r="R3194" t="s">
        <v>8317</v>
      </c>
      <c r="S3194" s="13">
        <f t="shared" si="248"/>
        <v>42018.94049768518</v>
      </c>
      <c r="T3194" s="13">
        <f t="shared" si="249"/>
        <v>42063.916666666672</v>
      </c>
      <c r="U3194">
        <f t="shared" si="250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t="s">
        <v>8314</v>
      </c>
      <c r="R3195" t="s">
        <v>8317</v>
      </c>
      <c r="S3195" s="13">
        <f t="shared" si="248"/>
        <v>42010.968240740738</v>
      </c>
      <c r="T3195" s="13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t="e">
        <f t="shared" si="247"/>
        <v>#DIV/0!</v>
      </c>
      <c r="Q3196" t="s">
        <v>8314</v>
      </c>
      <c r="R3196" t="s">
        <v>8317</v>
      </c>
      <c r="S3196" s="13">
        <f t="shared" si="248"/>
        <v>42182.062476851846</v>
      </c>
      <c r="T3196" s="13">
        <f t="shared" si="249"/>
        <v>42212.062476851846</v>
      </c>
      <c r="U3196">
        <f t="shared" si="250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t="s">
        <v>8314</v>
      </c>
      <c r="R3197" t="s">
        <v>8317</v>
      </c>
      <c r="S3197" s="13">
        <f t="shared" si="248"/>
        <v>42017.594236111108</v>
      </c>
      <c r="T3197" s="13">
        <f t="shared" si="249"/>
        <v>42047.594236111108</v>
      </c>
      <c r="U3197">
        <f t="shared" si="250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t="s">
        <v>8314</v>
      </c>
      <c r="R3198" t="s">
        <v>8317</v>
      </c>
      <c r="S3198" s="13">
        <f t="shared" si="248"/>
        <v>42157.598090277781</v>
      </c>
      <c r="T3198" s="13">
        <f t="shared" si="249"/>
        <v>42217.583333333328</v>
      </c>
      <c r="U3198">
        <f t="shared" si="250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t="s">
        <v>8314</v>
      </c>
      <c r="R3199" t="s">
        <v>8317</v>
      </c>
      <c r="S3199" s="13">
        <f t="shared" si="248"/>
        <v>42009.493263888886</v>
      </c>
      <c r="T3199" s="13">
        <f t="shared" si="249"/>
        <v>42039.493263888886</v>
      </c>
      <c r="U3199">
        <f t="shared" si="250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t="s">
        <v>8314</v>
      </c>
      <c r="R3200" t="s">
        <v>8317</v>
      </c>
      <c r="S3200" s="13">
        <f t="shared" si="248"/>
        <v>42013.424502314811</v>
      </c>
      <c r="T3200" s="13">
        <f t="shared" si="249"/>
        <v>42051.424502314811</v>
      </c>
      <c r="U3200">
        <f t="shared" si="250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t="s">
        <v>8314</v>
      </c>
      <c r="R3201" t="s">
        <v>8317</v>
      </c>
      <c r="S3201" s="13">
        <f t="shared" si="248"/>
        <v>41858.761782407404</v>
      </c>
      <c r="T3201" s="13">
        <f t="shared" si="249"/>
        <v>41888.875</v>
      </c>
      <c r="U3201">
        <f t="shared" si="250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t="s">
        <v>8314</v>
      </c>
      <c r="R3202" t="s">
        <v>8317</v>
      </c>
      <c r="S3202" s="13">
        <f t="shared" si="248"/>
        <v>42460.320613425924</v>
      </c>
      <c r="T3202" s="13">
        <f t="shared" si="249"/>
        <v>42490.231944444444</v>
      </c>
      <c r="U3202">
        <f t="shared" si="250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ROUND(E3203/L3203,2)</f>
        <v>12.5</v>
      </c>
      <c r="Q3203" t="s">
        <v>8314</v>
      </c>
      <c r="R3203" t="s">
        <v>8317</v>
      </c>
      <c r="S3203" s="13">
        <f t="shared" ref="S3203:S3266" si="253">(((J3203/60)/60)/24)+DATE(1970,1,1)</f>
        <v>41861.767094907409</v>
      </c>
      <c r="T3203" s="13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t="s">
        <v>8314</v>
      </c>
      <c r="R3204" t="s">
        <v>8317</v>
      </c>
      <c r="S3204" s="13">
        <f t="shared" si="253"/>
        <v>42293.853541666671</v>
      </c>
      <c r="T3204" s="13">
        <f t="shared" si="254"/>
        <v>42352.249305555553</v>
      </c>
      <c r="U3204">
        <f t="shared" si="255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t="s">
        <v>8314</v>
      </c>
      <c r="R3205" t="s">
        <v>8317</v>
      </c>
      <c r="S3205" s="13">
        <f t="shared" si="253"/>
        <v>42242.988680555558</v>
      </c>
      <c r="T3205" s="13">
        <f t="shared" si="254"/>
        <v>42272.988680555558</v>
      </c>
      <c r="U3205">
        <f t="shared" si="255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t="e">
        <f t="shared" si="252"/>
        <v>#DIV/0!</v>
      </c>
      <c r="Q3206" t="s">
        <v>8314</v>
      </c>
      <c r="R3206" t="s">
        <v>8317</v>
      </c>
      <c r="S3206" s="13">
        <f t="shared" si="253"/>
        <v>42172.686099537037</v>
      </c>
      <c r="T3206" s="13">
        <f t="shared" si="254"/>
        <v>42202.676388888889</v>
      </c>
      <c r="U3206">
        <f t="shared" si="255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t="s">
        <v>8314</v>
      </c>
      <c r="R3207" t="s">
        <v>8317</v>
      </c>
      <c r="S3207" s="13">
        <f t="shared" si="253"/>
        <v>42095.374675925923</v>
      </c>
      <c r="T3207" s="13">
        <f t="shared" si="254"/>
        <v>42125.374675925923</v>
      </c>
      <c r="U3207">
        <f t="shared" si="255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t="e">
        <f t="shared" si="252"/>
        <v>#DIV/0!</v>
      </c>
      <c r="Q3208" t="s">
        <v>8314</v>
      </c>
      <c r="R3208" t="s">
        <v>8317</v>
      </c>
      <c r="S3208" s="13">
        <f t="shared" si="253"/>
        <v>42236.276053240741</v>
      </c>
      <c r="T3208" s="13">
        <f t="shared" si="254"/>
        <v>42266.276053240741</v>
      </c>
      <c r="U3208">
        <f t="shared" si="255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t="s">
        <v>8314</v>
      </c>
      <c r="R3209" t="s">
        <v>8317</v>
      </c>
      <c r="S3209" s="13">
        <f t="shared" si="253"/>
        <v>42057.277858796297</v>
      </c>
      <c r="T3209" s="13">
        <f t="shared" si="254"/>
        <v>42117.236192129625</v>
      </c>
      <c r="U3209">
        <f t="shared" si="255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t="s">
        <v>8314</v>
      </c>
      <c r="R3210" t="s">
        <v>8315</v>
      </c>
      <c r="S3210" s="13">
        <f t="shared" si="253"/>
        <v>41827.605057870373</v>
      </c>
      <c r="T3210" s="13">
        <f t="shared" si="254"/>
        <v>41848.605057870373</v>
      </c>
      <c r="U3210">
        <f t="shared" si="255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t="s">
        <v>8314</v>
      </c>
      <c r="R3211" t="s">
        <v>8315</v>
      </c>
      <c r="S3211" s="13">
        <f t="shared" si="253"/>
        <v>41778.637245370373</v>
      </c>
      <c r="T3211" s="13">
        <f t="shared" si="254"/>
        <v>41810.958333333336</v>
      </c>
      <c r="U3211">
        <f t="shared" si="255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t="s">
        <v>8314</v>
      </c>
      <c r="R3212" t="s">
        <v>8315</v>
      </c>
      <c r="S3212" s="13">
        <f t="shared" si="253"/>
        <v>41013.936562499999</v>
      </c>
      <c r="T3212" s="13">
        <f t="shared" si="254"/>
        <v>41061.165972222225</v>
      </c>
      <c r="U3212">
        <f t="shared" si="255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t="s">
        <v>8314</v>
      </c>
      <c r="R3213" t="s">
        <v>8315</v>
      </c>
      <c r="S3213" s="13">
        <f t="shared" si="253"/>
        <v>41834.586574074077</v>
      </c>
      <c r="T3213" s="13">
        <f t="shared" si="254"/>
        <v>41866.083333333336</v>
      </c>
      <c r="U3213">
        <f t="shared" si="255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t="s">
        <v>8314</v>
      </c>
      <c r="R3214" t="s">
        <v>8315</v>
      </c>
      <c r="S3214" s="13">
        <f t="shared" si="253"/>
        <v>41829.795729166668</v>
      </c>
      <c r="T3214" s="13">
        <f t="shared" si="254"/>
        <v>41859.795729166668</v>
      </c>
      <c r="U3214">
        <f t="shared" si="255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t="s">
        <v>8314</v>
      </c>
      <c r="R3215" t="s">
        <v>8315</v>
      </c>
      <c r="S3215" s="13">
        <f t="shared" si="253"/>
        <v>42171.763414351852</v>
      </c>
      <c r="T3215" s="13">
        <f t="shared" si="254"/>
        <v>42211.763414351852</v>
      </c>
      <c r="U3215">
        <f t="shared" si="255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t="s">
        <v>8314</v>
      </c>
      <c r="R3216" t="s">
        <v>8315</v>
      </c>
      <c r="S3216" s="13">
        <f t="shared" si="253"/>
        <v>42337.792511574073</v>
      </c>
      <c r="T3216" s="13">
        <f t="shared" si="254"/>
        <v>42374.996527777781</v>
      </c>
      <c r="U3216">
        <f t="shared" si="255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t="s">
        <v>8314</v>
      </c>
      <c r="R3217" t="s">
        <v>8315</v>
      </c>
      <c r="S3217" s="13">
        <f t="shared" si="253"/>
        <v>42219.665173611109</v>
      </c>
      <c r="T3217" s="13">
        <f t="shared" si="254"/>
        <v>42257.165972222225</v>
      </c>
      <c r="U3217">
        <f t="shared" si="255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t="s">
        <v>8314</v>
      </c>
      <c r="R3218" t="s">
        <v>8315</v>
      </c>
      <c r="S3218" s="13">
        <f t="shared" si="253"/>
        <v>42165.462627314817</v>
      </c>
      <c r="T3218" s="13">
        <f t="shared" si="254"/>
        <v>42196.604166666672</v>
      </c>
      <c r="U3218">
        <f t="shared" si="255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t="s">
        <v>8314</v>
      </c>
      <c r="R3219" t="s">
        <v>8315</v>
      </c>
      <c r="S3219" s="13">
        <f t="shared" si="253"/>
        <v>42648.546111111107</v>
      </c>
      <c r="T3219" s="13">
        <f t="shared" si="254"/>
        <v>42678.546111111107</v>
      </c>
      <c r="U3219">
        <f t="shared" si="255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t="s">
        <v>8314</v>
      </c>
      <c r="R3220" t="s">
        <v>8315</v>
      </c>
      <c r="S3220" s="13">
        <f t="shared" si="253"/>
        <v>41971.002152777779</v>
      </c>
      <c r="T3220" s="13">
        <f t="shared" si="254"/>
        <v>42004</v>
      </c>
      <c r="U3220">
        <f t="shared" si="255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t="s">
        <v>8314</v>
      </c>
      <c r="R3221" t="s">
        <v>8315</v>
      </c>
      <c r="S3221" s="13">
        <f t="shared" si="253"/>
        <v>42050.983182870375</v>
      </c>
      <c r="T3221" s="13">
        <f t="shared" si="254"/>
        <v>42085.941516203704</v>
      </c>
      <c r="U3221">
        <f t="shared" si="255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t="s">
        <v>8314</v>
      </c>
      <c r="R3222" t="s">
        <v>8315</v>
      </c>
      <c r="S3222" s="13">
        <f t="shared" si="253"/>
        <v>42772.833379629628</v>
      </c>
      <c r="T3222" s="13">
        <f t="shared" si="254"/>
        <v>42806.875</v>
      </c>
      <c r="U3222">
        <f t="shared" si="255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t="s">
        <v>8314</v>
      </c>
      <c r="R3223" t="s">
        <v>8315</v>
      </c>
      <c r="S3223" s="13">
        <f t="shared" si="253"/>
        <v>42155.696793981479</v>
      </c>
      <c r="T3223" s="13">
        <f t="shared" si="254"/>
        <v>42190.696793981479</v>
      </c>
      <c r="U3223">
        <f t="shared" si="255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t="s">
        <v>8314</v>
      </c>
      <c r="R3224" t="s">
        <v>8315</v>
      </c>
      <c r="S3224" s="13">
        <f t="shared" si="253"/>
        <v>42270.582141203704</v>
      </c>
      <c r="T3224" s="13">
        <f t="shared" si="254"/>
        <v>42301.895138888889</v>
      </c>
      <c r="U3224">
        <f t="shared" si="255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t="s">
        <v>8314</v>
      </c>
      <c r="R3225" t="s">
        <v>8315</v>
      </c>
      <c r="S3225" s="13">
        <f t="shared" si="253"/>
        <v>42206.835370370376</v>
      </c>
      <c r="T3225" s="13">
        <f t="shared" si="254"/>
        <v>42236.835370370376</v>
      </c>
      <c r="U3225">
        <f t="shared" si="255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t="s">
        <v>8314</v>
      </c>
      <c r="R3226" t="s">
        <v>8315</v>
      </c>
      <c r="S3226" s="13">
        <f t="shared" si="253"/>
        <v>42697.850844907407</v>
      </c>
      <c r="T3226" s="13">
        <f t="shared" si="254"/>
        <v>42745.208333333328</v>
      </c>
      <c r="U3226">
        <f t="shared" si="255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t="s">
        <v>8314</v>
      </c>
      <c r="R3227" t="s">
        <v>8315</v>
      </c>
      <c r="S3227" s="13">
        <f t="shared" si="253"/>
        <v>42503.559467592597</v>
      </c>
      <c r="T3227" s="13">
        <f t="shared" si="254"/>
        <v>42524.875</v>
      </c>
      <c r="U3227">
        <f t="shared" si="255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t="s">
        <v>8314</v>
      </c>
      <c r="R3228" t="s">
        <v>8315</v>
      </c>
      <c r="S3228" s="13">
        <f t="shared" si="253"/>
        <v>42277.583472222221</v>
      </c>
      <c r="T3228" s="13">
        <f t="shared" si="254"/>
        <v>42307.583472222221</v>
      </c>
      <c r="U3228">
        <f t="shared" si="255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t="s">
        <v>8314</v>
      </c>
      <c r="R3229" t="s">
        <v>8315</v>
      </c>
      <c r="S3229" s="13">
        <f t="shared" si="253"/>
        <v>42722.882361111115</v>
      </c>
      <c r="T3229" s="13">
        <f t="shared" si="254"/>
        <v>42752.882361111115</v>
      </c>
      <c r="U3229">
        <f t="shared" si="255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t="s">
        <v>8314</v>
      </c>
      <c r="R3230" t="s">
        <v>8315</v>
      </c>
      <c r="S3230" s="13">
        <f t="shared" si="253"/>
        <v>42323.70930555556</v>
      </c>
      <c r="T3230" s="13">
        <f t="shared" si="254"/>
        <v>42355.207638888889</v>
      </c>
      <c r="U3230">
        <f t="shared" si="255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t="s">
        <v>8314</v>
      </c>
      <c r="R3231" t="s">
        <v>8315</v>
      </c>
      <c r="S3231" s="13">
        <f t="shared" si="253"/>
        <v>41933.291643518518</v>
      </c>
      <c r="T3231" s="13">
        <f t="shared" si="254"/>
        <v>41963.333310185189</v>
      </c>
      <c r="U3231">
        <f t="shared" si="255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t="s">
        <v>8314</v>
      </c>
      <c r="R3232" t="s">
        <v>8315</v>
      </c>
      <c r="S3232" s="13">
        <f t="shared" si="253"/>
        <v>41898.168125000004</v>
      </c>
      <c r="T3232" s="13">
        <f t="shared" si="254"/>
        <v>41913.165972222225</v>
      </c>
      <c r="U3232">
        <f t="shared" si="255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t="s">
        <v>8314</v>
      </c>
      <c r="R3233" t="s">
        <v>8315</v>
      </c>
      <c r="S3233" s="13">
        <f t="shared" si="253"/>
        <v>42446.943831018521</v>
      </c>
      <c r="T3233" s="13">
        <f t="shared" si="254"/>
        <v>42476.943831018521</v>
      </c>
      <c r="U3233">
        <f t="shared" si="255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t="s">
        <v>8314</v>
      </c>
      <c r="R3234" t="s">
        <v>8315</v>
      </c>
      <c r="S3234" s="13">
        <f t="shared" si="253"/>
        <v>42463.81385416667</v>
      </c>
      <c r="T3234" s="13">
        <f t="shared" si="254"/>
        <v>42494.165972222225</v>
      </c>
      <c r="U3234">
        <f t="shared" si="255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t="s">
        <v>8314</v>
      </c>
      <c r="R3235" t="s">
        <v>8315</v>
      </c>
      <c r="S3235" s="13">
        <f t="shared" si="253"/>
        <v>42766.805034722223</v>
      </c>
      <c r="T3235" s="13">
        <f t="shared" si="254"/>
        <v>42796.805034722223</v>
      </c>
      <c r="U3235">
        <f t="shared" si="255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t="s">
        <v>8314</v>
      </c>
      <c r="R3236" t="s">
        <v>8315</v>
      </c>
      <c r="S3236" s="13">
        <f t="shared" si="253"/>
        <v>42734.789444444439</v>
      </c>
      <c r="T3236" s="13">
        <f t="shared" si="254"/>
        <v>42767.979861111111</v>
      </c>
      <c r="U3236">
        <f t="shared" si="255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t="s">
        <v>8314</v>
      </c>
      <c r="R3237" t="s">
        <v>8315</v>
      </c>
      <c r="S3237" s="13">
        <f t="shared" si="253"/>
        <v>42522.347812499997</v>
      </c>
      <c r="T3237" s="13">
        <f t="shared" si="254"/>
        <v>42552.347812499997</v>
      </c>
      <c r="U3237">
        <f t="shared" si="255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t="s">
        <v>8314</v>
      </c>
      <c r="R3238" t="s">
        <v>8315</v>
      </c>
      <c r="S3238" s="13">
        <f t="shared" si="253"/>
        <v>42702.917048611111</v>
      </c>
      <c r="T3238" s="13">
        <f t="shared" si="254"/>
        <v>42732.917048611111</v>
      </c>
      <c r="U3238">
        <f t="shared" si="255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t="s">
        <v>8314</v>
      </c>
      <c r="R3239" t="s">
        <v>8315</v>
      </c>
      <c r="S3239" s="13">
        <f t="shared" si="253"/>
        <v>42252.474351851852</v>
      </c>
      <c r="T3239" s="13">
        <f t="shared" si="254"/>
        <v>42276.165972222225</v>
      </c>
      <c r="U3239">
        <f t="shared" si="255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t="s">
        <v>8314</v>
      </c>
      <c r="R3240" t="s">
        <v>8315</v>
      </c>
      <c r="S3240" s="13">
        <f t="shared" si="253"/>
        <v>42156.510393518518</v>
      </c>
      <c r="T3240" s="13">
        <f t="shared" si="254"/>
        <v>42186.510393518518</v>
      </c>
      <c r="U3240">
        <f t="shared" si="255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t="s">
        <v>8314</v>
      </c>
      <c r="R3241" t="s">
        <v>8315</v>
      </c>
      <c r="S3241" s="13">
        <f t="shared" si="253"/>
        <v>42278.089039351849</v>
      </c>
      <c r="T3241" s="13">
        <f t="shared" si="254"/>
        <v>42302.999305555553</v>
      </c>
      <c r="U3241">
        <f t="shared" si="255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t="s">
        <v>8314</v>
      </c>
      <c r="R3242" t="s">
        <v>8315</v>
      </c>
      <c r="S3242" s="13">
        <f t="shared" si="253"/>
        <v>42754.693842592591</v>
      </c>
      <c r="T3242" s="13">
        <f t="shared" si="254"/>
        <v>42782.958333333328</v>
      </c>
      <c r="U3242">
        <f t="shared" si="255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t="s">
        <v>8314</v>
      </c>
      <c r="R3243" t="s">
        <v>8315</v>
      </c>
      <c r="S3243" s="13">
        <f t="shared" si="253"/>
        <v>41893.324884259258</v>
      </c>
      <c r="T3243" s="13">
        <f t="shared" si="254"/>
        <v>41926.290972222225</v>
      </c>
      <c r="U3243">
        <f t="shared" si="255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t="s">
        <v>8314</v>
      </c>
      <c r="R3244" t="s">
        <v>8315</v>
      </c>
      <c r="S3244" s="13">
        <f t="shared" si="253"/>
        <v>41871.755694444444</v>
      </c>
      <c r="T3244" s="13">
        <f t="shared" si="254"/>
        <v>41901.755694444444</v>
      </c>
      <c r="U3244">
        <f t="shared" si="255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t="s">
        <v>8314</v>
      </c>
      <c r="R3245" t="s">
        <v>8315</v>
      </c>
      <c r="S3245" s="13">
        <f t="shared" si="253"/>
        <v>42262.096782407403</v>
      </c>
      <c r="T3245" s="13">
        <f t="shared" si="254"/>
        <v>42286</v>
      </c>
      <c r="U3245">
        <f t="shared" si="255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t="s">
        <v>8314</v>
      </c>
      <c r="R3246" t="s">
        <v>8315</v>
      </c>
      <c r="S3246" s="13">
        <f t="shared" si="253"/>
        <v>42675.694236111114</v>
      </c>
      <c r="T3246" s="13">
        <f t="shared" si="254"/>
        <v>42705.735902777778</v>
      </c>
      <c r="U3246">
        <f t="shared" si="255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t="s">
        <v>8314</v>
      </c>
      <c r="R3247" t="s">
        <v>8315</v>
      </c>
      <c r="S3247" s="13">
        <f t="shared" si="253"/>
        <v>42135.60020833333</v>
      </c>
      <c r="T3247" s="13">
        <f t="shared" si="254"/>
        <v>42167.083333333328</v>
      </c>
      <c r="U3247">
        <f t="shared" si="255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t="s">
        <v>8314</v>
      </c>
      <c r="R3248" t="s">
        <v>8315</v>
      </c>
      <c r="S3248" s="13">
        <f t="shared" si="253"/>
        <v>42230.472222222219</v>
      </c>
      <c r="T3248" s="13">
        <f t="shared" si="254"/>
        <v>42259.165972222225</v>
      </c>
      <c r="U3248">
        <f t="shared" si="255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t="s">
        <v>8314</v>
      </c>
      <c r="R3249" t="s">
        <v>8315</v>
      </c>
      <c r="S3249" s="13">
        <f t="shared" si="253"/>
        <v>42167.434166666666</v>
      </c>
      <c r="T3249" s="13">
        <f t="shared" si="254"/>
        <v>42197.434166666666</v>
      </c>
      <c r="U3249">
        <f t="shared" si="255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t="s">
        <v>8314</v>
      </c>
      <c r="R3250" t="s">
        <v>8315</v>
      </c>
      <c r="S3250" s="13">
        <f t="shared" si="253"/>
        <v>42068.888391203705</v>
      </c>
      <c r="T3250" s="13">
        <f t="shared" si="254"/>
        <v>42098.846724537041</v>
      </c>
      <c r="U3250">
        <f t="shared" si="255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t="s">
        <v>8314</v>
      </c>
      <c r="R3251" t="s">
        <v>8315</v>
      </c>
      <c r="S3251" s="13">
        <f t="shared" si="253"/>
        <v>42145.746689814812</v>
      </c>
      <c r="T3251" s="13">
        <f t="shared" si="254"/>
        <v>42175.746689814812</v>
      </c>
      <c r="U3251">
        <f t="shared" si="255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t="s">
        <v>8314</v>
      </c>
      <c r="R3252" t="s">
        <v>8315</v>
      </c>
      <c r="S3252" s="13">
        <f t="shared" si="253"/>
        <v>41918.742175925923</v>
      </c>
      <c r="T3252" s="13">
        <f t="shared" si="254"/>
        <v>41948.783842592595</v>
      </c>
      <c r="U3252">
        <f t="shared" si="255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t="s">
        <v>8314</v>
      </c>
      <c r="R3253" t="s">
        <v>8315</v>
      </c>
      <c r="S3253" s="13">
        <f t="shared" si="253"/>
        <v>42146.731087962966</v>
      </c>
      <c r="T3253" s="13">
        <f t="shared" si="254"/>
        <v>42176.731087962966</v>
      </c>
      <c r="U3253">
        <f t="shared" si="255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t="s">
        <v>8314</v>
      </c>
      <c r="R3254" t="s">
        <v>8315</v>
      </c>
      <c r="S3254" s="13">
        <f t="shared" si="253"/>
        <v>42590.472685185188</v>
      </c>
      <c r="T3254" s="13">
        <f t="shared" si="254"/>
        <v>42620.472685185188</v>
      </c>
      <c r="U3254">
        <f t="shared" si="255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t="s">
        <v>8314</v>
      </c>
      <c r="R3255" t="s">
        <v>8315</v>
      </c>
      <c r="S3255" s="13">
        <f t="shared" si="253"/>
        <v>42602.576712962968</v>
      </c>
      <c r="T3255" s="13">
        <f t="shared" si="254"/>
        <v>42621.15625</v>
      </c>
      <c r="U3255">
        <f t="shared" si="255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t="s">
        <v>8314</v>
      </c>
      <c r="R3256" t="s">
        <v>8315</v>
      </c>
      <c r="S3256" s="13">
        <f t="shared" si="253"/>
        <v>42059.085752314815</v>
      </c>
      <c r="T3256" s="13">
        <f t="shared" si="254"/>
        <v>42089.044085648144</v>
      </c>
      <c r="U3256">
        <f t="shared" si="255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t="s">
        <v>8314</v>
      </c>
      <c r="R3257" t="s">
        <v>8315</v>
      </c>
      <c r="S3257" s="13">
        <f t="shared" si="253"/>
        <v>41889.768229166664</v>
      </c>
      <c r="T3257" s="13">
        <f t="shared" si="254"/>
        <v>41919.768229166664</v>
      </c>
      <c r="U3257">
        <f t="shared" si="255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t="s">
        <v>8314</v>
      </c>
      <c r="R3258" t="s">
        <v>8315</v>
      </c>
      <c r="S3258" s="13">
        <f t="shared" si="253"/>
        <v>42144.573807870373</v>
      </c>
      <c r="T3258" s="13">
        <f t="shared" si="254"/>
        <v>42166.165972222225</v>
      </c>
      <c r="U3258">
        <f t="shared" si="255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t="s">
        <v>8314</v>
      </c>
      <c r="R3259" t="s">
        <v>8315</v>
      </c>
      <c r="S3259" s="13">
        <f t="shared" si="253"/>
        <v>42758.559629629628</v>
      </c>
      <c r="T3259" s="13">
        <f t="shared" si="254"/>
        <v>42788.559629629628</v>
      </c>
      <c r="U3259">
        <f t="shared" si="255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t="s">
        <v>8314</v>
      </c>
      <c r="R3260" t="s">
        <v>8315</v>
      </c>
      <c r="S3260" s="13">
        <f t="shared" si="253"/>
        <v>41982.887280092589</v>
      </c>
      <c r="T3260" s="13">
        <f t="shared" si="254"/>
        <v>42012.887280092589</v>
      </c>
      <c r="U3260">
        <f t="shared" si="255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t="s">
        <v>8314</v>
      </c>
      <c r="R3261" t="s">
        <v>8315</v>
      </c>
      <c r="S3261" s="13">
        <f t="shared" si="253"/>
        <v>42614.760937500003</v>
      </c>
      <c r="T3261" s="13">
        <f t="shared" si="254"/>
        <v>42644.165972222225</v>
      </c>
      <c r="U3261">
        <f t="shared" si="255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t="s">
        <v>8314</v>
      </c>
      <c r="R3262" t="s">
        <v>8315</v>
      </c>
      <c r="S3262" s="13">
        <f t="shared" si="253"/>
        <v>42303.672662037032</v>
      </c>
      <c r="T3262" s="13">
        <f t="shared" si="254"/>
        <v>42338.714328703703</v>
      </c>
      <c r="U3262">
        <f t="shared" si="255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t="s">
        <v>8314</v>
      </c>
      <c r="R3263" t="s">
        <v>8315</v>
      </c>
      <c r="S3263" s="13">
        <f t="shared" si="253"/>
        <v>42171.725416666668</v>
      </c>
      <c r="T3263" s="13">
        <f t="shared" si="254"/>
        <v>42201.725416666668</v>
      </c>
      <c r="U3263">
        <f t="shared" si="255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t="s">
        <v>8314</v>
      </c>
      <c r="R3264" t="s">
        <v>8315</v>
      </c>
      <c r="S3264" s="13">
        <f t="shared" si="253"/>
        <v>41964.315532407403</v>
      </c>
      <c r="T3264" s="13">
        <f t="shared" si="254"/>
        <v>41995.166666666672</v>
      </c>
      <c r="U3264">
        <f t="shared" si="255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t="s">
        <v>8314</v>
      </c>
      <c r="R3265" t="s">
        <v>8315</v>
      </c>
      <c r="S3265" s="13">
        <f t="shared" si="253"/>
        <v>42284.516064814816</v>
      </c>
      <c r="T3265" s="13">
        <f t="shared" si="254"/>
        <v>42307.875</v>
      </c>
      <c r="U3265">
        <f t="shared" si="255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t="s">
        <v>8314</v>
      </c>
      <c r="R3266" t="s">
        <v>8315</v>
      </c>
      <c r="S3266" s="13">
        <f t="shared" si="253"/>
        <v>42016.800208333334</v>
      </c>
      <c r="T3266" s="13">
        <f t="shared" si="254"/>
        <v>42032.916666666672</v>
      </c>
      <c r="U3266">
        <f t="shared" si="255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ROUND(E3267/L3267,2)</f>
        <v>70.290000000000006</v>
      </c>
      <c r="Q3267" t="s">
        <v>8314</v>
      </c>
      <c r="R3267" t="s">
        <v>8315</v>
      </c>
      <c r="S3267" s="13">
        <f t="shared" ref="S3267:S3330" si="258">(((J3267/60)/60)/24)+DATE(1970,1,1)</f>
        <v>42311.711979166663</v>
      </c>
      <c r="T3267" s="13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t="s">
        <v>8314</v>
      </c>
      <c r="R3268" t="s">
        <v>8315</v>
      </c>
      <c r="S3268" s="13">
        <f t="shared" si="258"/>
        <v>42136.536134259266</v>
      </c>
      <c r="T3268" s="13">
        <f t="shared" si="259"/>
        <v>42167.875</v>
      </c>
      <c r="U3268">
        <f t="shared" si="260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t="s">
        <v>8314</v>
      </c>
      <c r="R3269" t="s">
        <v>8315</v>
      </c>
      <c r="S3269" s="13">
        <f t="shared" si="258"/>
        <v>42172.757638888885</v>
      </c>
      <c r="T3269" s="13">
        <f t="shared" si="259"/>
        <v>42202.757638888885</v>
      </c>
      <c r="U3269">
        <f t="shared" si="260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t="s">
        <v>8314</v>
      </c>
      <c r="R3270" t="s">
        <v>8315</v>
      </c>
      <c r="S3270" s="13">
        <f t="shared" si="258"/>
        <v>42590.90425925926</v>
      </c>
      <c r="T3270" s="13">
        <f t="shared" si="259"/>
        <v>42606.90425925926</v>
      </c>
      <c r="U3270">
        <f t="shared" si="260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t="s">
        <v>8314</v>
      </c>
      <c r="R3271" t="s">
        <v>8315</v>
      </c>
      <c r="S3271" s="13">
        <f t="shared" si="258"/>
        <v>42137.395798611105</v>
      </c>
      <c r="T3271" s="13">
        <f t="shared" si="259"/>
        <v>42171.458333333328</v>
      </c>
      <c r="U3271">
        <f t="shared" si="260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t="s">
        <v>8314</v>
      </c>
      <c r="R3272" t="s">
        <v>8315</v>
      </c>
      <c r="S3272" s="13">
        <f t="shared" si="258"/>
        <v>42167.533159722225</v>
      </c>
      <c r="T3272" s="13">
        <f t="shared" si="259"/>
        <v>42197.533159722225</v>
      </c>
      <c r="U3272">
        <f t="shared" si="260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t="s">
        <v>8314</v>
      </c>
      <c r="R3273" t="s">
        <v>8315</v>
      </c>
      <c r="S3273" s="13">
        <f t="shared" si="258"/>
        <v>41915.437210648146</v>
      </c>
      <c r="T3273" s="13">
        <f t="shared" si="259"/>
        <v>41945.478877314818</v>
      </c>
      <c r="U3273">
        <f t="shared" si="260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t="s">
        <v>8314</v>
      </c>
      <c r="R3274" t="s">
        <v>8315</v>
      </c>
      <c r="S3274" s="13">
        <f t="shared" si="258"/>
        <v>42284.500104166669</v>
      </c>
      <c r="T3274" s="13">
        <f t="shared" si="259"/>
        <v>42314.541770833333</v>
      </c>
      <c r="U3274">
        <f t="shared" si="260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t="s">
        <v>8314</v>
      </c>
      <c r="R3275" t="s">
        <v>8315</v>
      </c>
      <c r="S3275" s="13">
        <f t="shared" si="258"/>
        <v>42611.801412037035</v>
      </c>
      <c r="T3275" s="13">
        <f t="shared" si="259"/>
        <v>42627.791666666672</v>
      </c>
      <c r="U3275">
        <f t="shared" si="260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t="s">
        <v>8314</v>
      </c>
      <c r="R3276" t="s">
        <v>8315</v>
      </c>
      <c r="S3276" s="13">
        <f t="shared" si="258"/>
        <v>42400.704537037032</v>
      </c>
      <c r="T3276" s="13">
        <f t="shared" si="259"/>
        <v>42444.875</v>
      </c>
      <c r="U3276">
        <f t="shared" si="260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t="s">
        <v>8314</v>
      </c>
      <c r="R3277" t="s">
        <v>8315</v>
      </c>
      <c r="S3277" s="13">
        <f t="shared" si="258"/>
        <v>42017.88045138889</v>
      </c>
      <c r="T3277" s="13">
        <f t="shared" si="259"/>
        <v>42044.1875</v>
      </c>
      <c r="U3277">
        <f t="shared" si="260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t="s">
        <v>8314</v>
      </c>
      <c r="R3278" t="s">
        <v>8315</v>
      </c>
      <c r="S3278" s="13">
        <f t="shared" si="258"/>
        <v>42426.949988425928</v>
      </c>
      <c r="T3278" s="13">
        <f t="shared" si="259"/>
        <v>42461.165972222225</v>
      </c>
      <c r="U3278">
        <f t="shared" si="260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t="s">
        <v>8314</v>
      </c>
      <c r="R3279" t="s">
        <v>8315</v>
      </c>
      <c r="S3279" s="13">
        <f t="shared" si="258"/>
        <v>41931.682939814818</v>
      </c>
      <c r="T3279" s="13">
        <f t="shared" si="259"/>
        <v>41961.724606481483</v>
      </c>
      <c r="U3279">
        <f t="shared" si="260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t="s">
        <v>8314</v>
      </c>
      <c r="R3280" t="s">
        <v>8315</v>
      </c>
      <c r="S3280" s="13">
        <f t="shared" si="258"/>
        <v>42124.848414351851</v>
      </c>
      <c r="T3280" s="13">
        <f t="shared" si="259"/>
        <v>42154.848414351851</v>
      </c>
      <c r="U3280">
        <f t="shared" si="260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t="s">
        <v>8314</v>
      </c>
      <c r="R3281" t="s">
        <v>8315</v>
      </c>
      <c r="S3281" s="13">
        <f t="shared" si="258"/>
        <v>42431.102534722217</v>
      </c>
      <c r="T3281" s="13">
        <f t="shared" si="259"/>
        <v>42461.06086805556</v>
      </c>
      <c r="U3281">
        <f t="shared" si="260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t="s">
        <v>8314</v>
      </c>
      <c r="R3282" t="s">
        <v>8315</v>
      </c>
      <c r="S3282" s="13">
        <f t="shared" si="258"/>
        <v>42121.756921296299</v>
      </c>
      <c r="T3282" s="13">
        <f t="shared" si="259"/>
        <v>42156.208333333328</v>
      </c>
      <c r="U3282">
        <f t="shared" si="260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t="s">
        <v>8314</v>
      </c>
      <c r="R3283" t="s">
        <v>8315</v>
      </c>
      <c r="S3283" s="13">
        <f t="shared" si="258"/>
        <v>42219.019733796296</v>
      </c>
      <c r="T3283" s="13">
        <f t="shared" si="259"/>
        <v>42249.019733796296</v>
      </c>
      <c r="U3283">
        <f t="shared" si="260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t="s">
        <v>8314</v>
      </c>
      <c r="R3284" t="s">
        <v>8315</v>
      </c>
      <c r="S3284" s="13">
        <f t="shared" si="258"/>
        <v>42445.19430555556</v>
      </c>
      <c r="T3284" s="13">
        <f t="shared" si="259"/>
        <v>42489.19430555556</v>
      </c>
      <c r="U3284">
        <f t="shared" si="260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t="s">
        <v>8314</v>
      </c>
      <c r="R3285" t="s">
        <v>8315</v>
      </c>
      <c r="S3285" s="13">
        <f t="shared" si="258"/>
        <v>42379.74418981481</v>
      </c>
      <c r="T3285" s="13">
        <f t="shared" si="259"/>
        <v>42410.875</v>
      </c>
      <c r="U3285">
        <f t="shared" si="260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t="s">
        <v>8314</v>
      </c>
      <c r="R3286" t="s">
        <v>8315</v>
      </c>
      <c r="S3286" s="13">
        <f t="shared" si="258"/>
        <v>42380.884872685187</v>
      </c>
      <c r="T3286" s="13">
        <f t="shared" si="259"/>
        <v>42398.249305555553</v>
      </c>
      <c r="U3286">
        <f t="shared" si="260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t="s">
        <v>8314</v>
      </c>
      <c r="R3287" t="s">
        <v>8315</v>
      </c>
      <c r="S3287" s="13">
        <f t="shared" si="258"/>
        <v>42762.942430555559</v>
      </c>
      <c r="T3287" s="13">
        <f t="shared" si="259"/>
        <v>42794.208333333328</v>
      </c>
      <c r="U3287">
        <f t="shared" si="260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t="s">
        <v>8314</v>
      </c>
      <c r="R3288" t="s">
        <v>8315</v>
      </c>
      <c r="S3288" s="13">
        <f t="shared" si="258"/>
        <v>42567.840069444443</v>
      </c>
      <c r="T3288" s="13">
        <f t="shared" si="259"/>
        <v>42597.840069444443</v>
      </c>
      <c r="U3288">
        <f t="shared" si="260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t="s">
        <v>8314</v>
      </c>
      <c r="R3289" t="s">
        <v>8315</v>
      </c>
      <c r="S3289" s="13">
        <f t="shared" si="258"/>
        <v>42311.750324074077</v>
      </c>
      <c r="T3289" s="13">
        <f t="shared" si="259"/>
        <v>42336.750324074077</v>
      </c>
      <c r="U3289">
        <f t="shared" si="260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t="s">
        <v>8314</v>
      </c>
      <c r="R3290" t="s">
        <v>8315</v>
      </c>
      <c r="S3290" s="13">
        <f t="shared" si="258"/>
        <v>42505.774479166663</v>
      </c>
      <c r="T3290" s="13">
        <f t="shared" si="259"/>
        <v>42541.958333333328</v>
      </c>
      <c r="U3290">
        <f t="shared" si="260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t="s">
        <v>8314</v>
      </c>
      <c r="R3291" t="s">
        <v>8315</v>
      </c>
      <c r="S3291" s="13">
        <f t="shared" si="258"/>
        <v>42758.368078703701</v>
      </c>
      <c r="T3291" s="13">
        <f t="shared" si="259"/>
        <v>42786.368078703701</v>
      </c>
      <c r="U3291">
        <f t="shared" si="260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t="s">
        <v>8314</v>
      </c>
      <c r="R3292" t="s">
        <v>8315</v>
      </c>
      <c r="S3292" s="13">
        <f t="shared" si="258"/>
        <v>42775.51494212963</v>
      </c>
      <c r="T3292" s="13">
        <f t="shared" si="259"/>
        <v>42805.51494212963</v>
      </c>
      <c r="U3292">
        <f t="shared" si="260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t="s">
        <v>8314</v>
      </c>
      <c r="R3293" t="s">
        <v>8315</v>
      </c>
      <c r="S3293" s="13">
        <f t="shared" si="258"/>
        <v>42232.702546296292</v>
      </c>
      <c r="T3293" s="13">
        <f t="shared" si="259"/>
        <v>42264.165972222225</v>
      </c>
      <c r="U3293">
        <f t="shared" si="260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t="s">
        <v>8314</v>
      </c>
      <c r="R3294" t="s">
        <v>8315</v>
      </c>
      <c r="S3294" s="13">
        <f t="shared" si="258"/>
        <v>42282.770231481481</v>
      </c>
      <c r="T3294" s="13">
        <f t="shared" si="259"/>
        <v>42342.811898148153</v>
      </c>
      <c r="U3294">
        <f t="shared" si="260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t="s">
        <v>8314</v>
      </c>
      <c r="R3295" t="s">
        <v>8315</v>
      </c>
      <c r="S3295" s="13">
        <f t="shared" si="258"/>
        <v>42768.425370370373</v>
      </c>
      <c r="T3295" s="13">
        <f t="shared" si="259"/>
        <v>42798.425370370373</v>
      </c>
      <c r="U3295">
        <f t="shared" si="260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t="s">
        <v>8314</v>
      </c>
      <c r="R3296" t="s">
        <v>8315</v>
      </c>
      <c r="S3296" s="13">
        <f t="shared" si="258"/>
        <v>42141.541134259256</v>
      </c>
      <c r="T3296" s="13">
        <f t="shared" si="259"/>
        <v>42171.541134259256</v>
      </c>
      <c r="U3296">
        <f t="shared" si="260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t="s">
        <v>8314</v>
      </c>
      <c r="R3297" t="s">
        <v>8315</v>
      </c>
      <c r="S3297" s="13">
        <f t="shared" si="258"/>
        <v>42609.442465277782</v>
      </c>
      <c r="T3297" s="13">
        <f t="shared" si="259"/>
        <v>42639.442465277782</v>
      </c>
      <c r="U3297">
        <f t="shared" si="260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t="s">
        <v>8314</v>
      </c>
      <c r="R3298" t="s">
        <v>8315</v>
      </c>
      <c r="S3298" s="13">
        <f t="shared" si="258"/>
        <v>42309.756620370375</v>
      </c>
      <c r="T3298" s="13">
        <f t="shared" si="259"/>
        <v>42330.916666666672</v>
      </c>
      <c r="U3298">
        <f t="shared" si="260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t="s">
        <v>8314</v>
      </c>
      <c r="R3299" t="s">
        <v>8315</v>
      </c>
      <c r="S3299" s="13">
        <f t="shared" si="258"/>
        <v>42193.771481481483</v>
      </c>
      <c r="T3299" s="13">
        <f t="shared" si="259"/>
        <v>42212.957638888889</v>
      </c>
      <c r="U3299">
        <f t="shared" si="260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t="s">
        <v>8314</v>
      </c>
      <c r="R3300" t="s">
        <v>8315</v>
      </c>
      <c r="S3300" s="13">
        <f t="shared" si="258"/>
        <v>42239.957962962959</v>
      </c>
      <c r="T3300" s="13">
        <f t="shared" si="259"/>
        <v>42260</v>
      </c>
      <c r="U3300">
        <f t="shared" si="260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t="s">
        <v>8314</v>
      </c>
      <c r="R3301" t="s">
        <v>8315</v>
      </c>
      <c r="S3301" s="13">
        <f t="shared" si="258"/>
        <v>42261.917395833334</v>
      </c>
      <c r="T3301" s="13">
        <f t="shared" si="259"/>
        <v>42291.917395833334</v>
      </c>
      <c r="U3301">
        <f t="shared" si="260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t="s">
        <v>8314</v>
      </c>
      <c r="R3302" t="s">
        <v>8315</v>
      </c>
      <c r="S3302" s="13">
        <f t="shared" si="258"/>
        <v>42102.743773148148</v>
      </c>
      <c r="T3302" s="13">
        <f t="shared" si="259"/>
        <v>42123.743773148148</v>
      </c>
      <c r="U3302">
        <f t="shared" si="260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t="s">
        <v>8314</v>
      </c>
      <c r="R3303" t="s">
        <v>8315</v>
      </c>
      <c r="S3303" s="13">
        <f t="shared" si="258"/>
        <v>42538.73583333334</v>
      </c>
      <c r="T3303" s="13">
        <f t="shared" si="259"/>
        <v>42583.290972222225</v>
      </c>
      <c r="U3303">
        <f t="shared" si="260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t="s">
        <v>8314</v>
      </c>
      <c r="R3304" t="s">
        <v>8315</v>
      </c>
      <c r="S3304" s="13">
        <f t="shared" si="258"/>
        <v>42681.35157407407</v>
      </c>
      <c r="T3304" s="13">
        <f t="shared" si="259"/>
        <v>42711.35157407407</v>
      </c>
      <c r="U3304">
        <f t="shared" si="260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t="s">
        <v>8314</v>
      </c>
      <c r="R3305" t="s">
        <v>8315</v>
      </c>
      <c r="S3305" s="13">
        <f t="shared" si="258"/>
        <v>42056.65143518518</v>
      </c>
      <c r="T3305" s="13">
        <f t="shared" si="259"/>
        <v>42091.609768518523</v>
      </c>
      <c r="U3305">
        <f t="shared" si="260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t="s">
        <v>8314</v>
      </c>
      <c r="R3306" t="s">
        <v>8315</v>
      </c>
      <c r="S3306" s="13">
        <f t="shared" si="258"/>
        <v>42696.624444444446</v>
      </c>
      <c r="T3306" s="13">
        <f t="shared" si="259"/>
        <v>42726.624444444446</v>
      </c>
      <c r="U3306">
        <f t="shared" si="260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t="s">
        <v>8314</v>
      </c>
      <c r="R3307" t="s">
        <v>8315</v>
      </c>
      <c r="S3307" s="13">
        <f t="shared" si="258"/>
        <v>42186.855879629627</v>
      </c>
      <c r="T3307" s="13">
        <f t="shared" si="259"/>
        <v>42216.855879629627</v>
      </c>
      <c r="U3307">
        <f t="shared" si="260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t="s">
        <v>8314</v>
      </c>
      <c r="R3308" t="s">
        <v>8315</v>
      </c>
      <c r="S3308" s="13">
        <f t="shared" si="258"/>
        <v>42493.219236111108</v>
      </c>
      <c r="T3308" s="13">
        <f t="shared" si="259"/>
        <v>42531.125</v>
      </c>
      <c r="U3308">
        <f t="shared" si="260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t="s">
        <v>8314</v>
      </c>
      <c r="R3309" t="s">
        <v>8315</v>
      </c>
      <c r="S3309" s="13">
        <f t="shared" si="258"/>
        <v>42475.057164351849</v>
      </c>
      <c r="T3309" s="13">
        <f t="shared" si="259"/>
        <v>42505.057164351849</v>
      </c>
      <c r="U3309">
        <f t="shared" si="260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t="s">
        <v>8314</v>
      </c>
      <c r="R3310" t="s">
        <v>8315</v>
      </c>
      <c r="S3310" s="13">
        <f t="shared" si="258"/>
        <v>42452.876909722225</v>
      </c>
      <c r="T3310" s="13">
        <f t="shared" si="259"/>
        <v>42473.876909722225</v>
      </c>
      <c r="U3310">
        <f t="shared" si="260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t="s">
        <v>8314</v>
      </c>
      <c r="R3311" t="s">
        <v>8315</v>
      </c>
      <c r="S3311" s="13">
        <f t="shared" si="258"/>
        <v>42628.650208333333</v>
      </c>
      <c r="T3311" s="13">
        <f t="shared" si="259"/>
        <v>42659.650208333333</v>
      </c>
      <c r="U3311">
        <f t="shared" si="260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t="s">
        <v>8314</v>
      </c>
      <c r="R3312" t="s">
        <v>8315</v>
      </c>
      <c r="S3312" s="13">
        <f t="shared" si="258"/>
        <v>42253.928530092591</v>
      </c>
      <c r="T3312" s="13">
        <f t="shared" si="259"/>
        <v>42283.928530092591</v>
      </c>
      <c r="U3312">
        <f t="shared" si="260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t="s">
        <v>8314</v>
      </c>
      <c r="R3313" t="s">
        <v>8315</v>
      </c>
      <c r="S3313" s="13">
        <f t="shared" si="258"/>
        <v>42264.29178240741</v>
      </c>
      <c r="T3313" s="13">
        <f t="shared" si="259"/>
        <v>42294.29178240741</v>
      </c>
      <c r="U3313">
        <f t="shared" si="260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t="s">
        <v>8314</v>
      </c>
      <c r="R3314" t="s">
        <v>8315</v>
      </c>
      <c r="S3314" s="13">
        <f t="shared" si="258"/>
        <v>42664.809560185182</v>
      </c>
      <c r="T3314" s="13">
        <f t="shared" si="259"/>
        <v>42685.916666666672</v>
      </c>
      <c r="U3314">
        <f t="shared" si="260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t="s">
        <v>8314</v>
      </c>
      <c r="R3315" t="s">
        <v>8315</v>
      </c>
      <c r="S3315" s="13">
        <f t="shared" si="258"/>
        <v>42382.244409722218</v>
      </c>
      <c r="T3315" s="13">
        <f t="shared" si="259"/>
        <v>42396.041666666672</v>
      </c>
      <c r="U3315">
        <f t="shared" si="260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t="s">
        <v>8314</v>
      </c>
      <c r="R3316" t="s">
        <v>8315</v>
      </c>
      <c r="S3316" s="13">
        <f t="shared" si="258"/>
        <v>42105.267488425925</v>
      </c>
      <c r="T3316" s="13">
        <f t="shared" si="259"/>
        <v>42132.836805555555</v>
      </c>
      <c r="U3316">
        <f t="shared" si="260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t="s">
        <v>8314</v>
      </c>
      <c r="R3317" t="s">
        <v>8315</v>
      </c>
      <c r="S3317" s="13">
        <f t="shared" si="258"/>
        <v>42466.303715277783</v>
      </c>
      <c r="T3317" s="13">
        <f t="shared" si="259"/>
        <v>42496.303715277783</v>
      </c>
      <c r="U3317">
        <f t="shared" si="260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t="s">
        <v>8314</v>
      </c>
      <c r="R3318" t="s">
        <v>8315</v>
      </c>
      <c r="S3318" s="13">
        <f t="shared" si="258"/>
        <v>41826.871238425927</v>
      </c>
      <c r="T3318" s="13">
        <f t="shared" si="259"/>
        <v>41859.57916666667</v>
      </c>
      <c r="U3318">
        <f t="shared" si="260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t="s">
        <v>8314</v>
      </c>
      <c r="R3319" t="s">
        <v>8315</v>
      </c>
      <c r="S3319" s="13">
        <f t="shared" si="258"/>
        <v>42499.039629629624</v>
      </c>
      <c r="T3319" s="13">
        <f t="shared" si="259"/>
        <v>42529.039629629624</v>
      </c>
      <c r="U3319">
        <f t="shared" si="260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t="s">
        <v>8314</v>
      </c>
      <c r="R3320" t="s">
        <v>8315</v>
      </c>
      <c r="S3320" s="13">
        <f t="shared" si="258"/>
        <v>42431.302002314813</v>
      </c>
      <c r="T3320" s="13">
        <f t="shared" si="259"/>
        <v>42471.104166666672</v>
      </c>
      <c r="U3320">
        <f t="shared" si="260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t="s">
        <v>8314</v>
      </c>
      <c r="R3321" t="s">
        <v>8315</v>
      </c>
      <c r="S3321" s="13">
        <f t="shared" si="258"/>
        <v>41990.585486111115</v>
      </c>
      <c r="T3321" s="13">
        <f t="shared" si="259"/>
        <v>42035.585486111115</v>
      </c>
      <c r="U3321">
        <f t="shared" si="260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t="s">
        <v>8314</v>
      </c>
      <c r="R3322" t="s">
        <v>8315</v>
      </c>
      <c r="S3322" s="13">
        <f t="shared" si="258"/>
        <v>42513.045798611114</v>
      </c>
      <c r="T3322" s="13">
        <f t="shared" si="259"/>
        <v>42543.045798611114</v>
      </c>
      <c r="U3322">
        <f t="shared" si="260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t="s">
        <v>8314</v>
      </c>
      <c r="R3323" t="s">
        <v>8315</v>
      </c>
      <c r="S3323" s="13">
        <f t="shared" si="258"/>
        <v>41914.100289351853</v>
      </c>
      <c r="T3323" s="13">
        <f t="shared" si="259"/>
        <v>41928.165972222225</v>
      </c>
      <c r="U3323">
        <f t="shared" si="260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t="s">
        <v>8314</v>
      </c>
      <c r="R3324" t="s">
        <v>8315</v>
      </c>
      <c r="S3324" s="13">
        <f t="shared" si="258"/>
        <v>42521.010370370372</v>
      </c>
      <c r="T3324" s="13">
        <f t="shared" si="259"/>
        <v>42543.163194444445</v>
      </c>
      <c r="U3324">
        <f t="shared" si="260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t="s">
        <v>8314</v>
      </c>
      <c r="R3325" t="s">
        <v>8315</v>
      </c>
      <c r="S3325" s="13">
        <f t="shared" si="258"/>
        <v>42608.36583333333</v>
      </c>
      <c r="T3325" s="13">
        <f t="shared" si="259"/>
        <v>42638.36583333333</v>
      </c>
      <c r="U3325">
        <f t="shared" si="260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t="s">
        <v>8314</v>
      </c>
      <c r="R3326" t="s">
        <v>8315</v>
      </c>
      <c r="S3326" s="13">
        <f t="shared" si="258"/>
        <v>42512.58321759259</v>
      </c>
      <c r="T3326" s="13">
        <f t="shared" si="259"/>
        <v>42526.58321759259</v>
      </c>
      <c r="U3326">
        <f t="shared" si="260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t="s">
        <v>8314</v>
      </c>
      <c r="R3327" t="s">
        <v>8315</v>
      </c>
      <c r="S3327" s="13">
        <f t="shared" si="258"/>
        <v>42064.785613425927</v>
      </c>
      <c r="T3327" s="13">
        <f t="shared" si="259"/>
        <v>42099.743946759263</v>
      </c>
      <c r="U3327">
        <f t="shared" si="260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t="s">
        <v>8314</v>
      </c>
      <c r="R3328" t="s">
        <v>8315</v>
      </c>
      <c r="S3328" s="13">
        <f t="shared" si="258"/>
        <v>42041.714178240742</v>
      </c>
      <c r="T3328" s="13">
        <f t="shared" si="259"/>
        <v>42071.67251157407</v>
      </c>
      <c r="U3328">
        <f t="shared" si="260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t="s">
        <v>8314</v>
      </c>
      <c r="R3329" t="s">
        <v>8315</v>
      </c>
      <c r="S3329" s="13">
        <f t="shared" si="258"/>
        <v>42468.374606481477</v>
      </c>
      <c r="T3329" s="13">
        <f t="shared" si="259"/>
        <v>42498.374606481477</v>
      </c>
      <c r="U3329">
        <f t="shared" si="260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t="s">
        <v>8314</v>
      </c>
      <c r="R3330" t="s">
        <v>8315</v>
      </c>
      <c r="S3330" s="13">
        <f t="shared" si="258"/>
        <v>41822.57503472222</v>
      </c>
      <c r="T3330" s="13">
        <f t="shared" si="259"/>
        <v>41825.041666666664</v>
      </c>
      <c r="U3330">
        <f t="shared" si="260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ROUND(E3331/L3331,2)</f>
        <v>44.92</v>
      </c>
      <c r="Q3331" t="s">
        <v>8314</v>
      </c>
      <c r="R3331" t="s">
        <v>8315</v>
      </c>
      <c r="S3331" s="13">
        <f t="shared" ref="S3331:S3394" si="263">(((J3331/60)/60)/24)+DATE(1970,1,1)</f>
        <v>41837.323009259257</v>
      </c>
      <c r="T3331" s="13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t="s">
        <v>8314</v>
      </c>
      <c r="R3332" t="s">
        <v>8315</v>
      </c>
      <c r="S3332" s="13">
        <f t="shared" si="263"/>
        <v>42065.887361111112</v>
      </c>
      <c r="T3332" s="13">
        <f t="shared" si="264"/>
        <v>42095.845694444448</v>
      </c>
      <c r="U3332">
        <f t="shared" si="265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t="s">
        <v>8314</v>
      </c>
      <c r="R3333" t="s">
        <v>8315</v>
      </c>
      <c r="S3333" s="13">
        <f t="shared" si="263"/>
        <v>42248.697754629626</v>
      </c>
      <c r="T3333" s="13">
        <f t="shared" si="264"/>
        <v>42283.697754629626</v>
      </c>
      <c r="U3333">
        <f t="shared" si="265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t="s">
        <v>8314</v>
      </c>
      <c r="R3334" t="s">
        <v>8315</v>
      </c>
      <c r="S3334" s="13">
        <f t="shared" si="263"/>
        <v>41809.860300925924</v>
      </c>
      <c r="T3334" s="13">
        <f t="shared" si="264"/>
        <v>41839.860300925924</v>
      </c>
      <c r="U3334">
        <f t="shared" si="265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t="s">
        <v>8314</v>
      </c>
      <c r="R3335" t="s">
        <v>8315</v>
      </c>
      <c r="S3335" s="13">
        <f t="shared" si="263"/>
        <v>42148.676851851851</v>
      </c>
      <c r="T3335" s="13">
        <f t="shared" si="264"/>
        <v>42170.676851851851</v>
      </c>
      <c r="U3335">
        <f t="shared" si="265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t="s">
        <v>8314</v>
      </c>
      <c r="R3336" t="s">
        <v>8315</v>
      </c>
      <c r="S3336" s="13">
        <f t="shared" si="263"/>
        <v>42185.521087962959</v>
      </c>
      <c r="T3336" s="13">
        <f t="shared" si="264"/>
        <v>42215.521087962959</v>
      </c>
      <c r="U3336">
        <f t="shared" si="265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t="s">
        <v>8314</v>
      </c>
      <c r="R3337" t="s">
        <v>8315</v>
      </c>
      <c r="S3337" s="13">
        <f t="shared" si="263"/>
        <v>41827.674143518518</v>
      </c>
      <c r="T3337" s="13">
        <f t="shared" si="264"/>
        <v>41854.958333333336</v>
      </c>
      <c r="U3337">
        <f t="shared" si="265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t="s">
        <v>8314</v>
      </c>
      <c r="R3338" t="s">
        <v>8315</v>
      </c>
      <c r="S3338" s="13">
        <f t="shared" si="263"/>
        <v>42437.398680555561</v>
      </c>
      <c r="T3338" s="13">
        <f t="shared" si="264"/>
        <v>42465.35701388889</v>
      </c>
      <c r="U3338">
        <f t="shared" si="265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t="s">
        <v>8314</v>
      </c>
      <c r="R3339" t="s">
        <v>8315</v>
      </c>
      <c r="S3339" s="13">
        <f t="shared" si="263"/>
        <v>41901.282025462962</v>
      </c>
      <c r="T3339" s="13">
        <f t="shared" si="264"/>
        <v>41922.875</v>
      </c>
      <c r="U3339">
        <f t="shared" si="265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t="s">
        <v>8314</v>
      </c>
      <c r="R3340" t="s">
        <v>8315</v>
      </c>
      <c r="S3340" s="13">
        <f t="shared" si="263"/>
        <v>42769.574999999997</v>
      </c>
      <c r="T3340" s="13">
        <f t="shared" si="264"/>
        <v>42790.574999999997</v>
      </c>
      <c r="U3340">
        <f t="shared" si="265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t="s">
        <v>8314</v>
      </c>
      <c r="R3341" t="s">
        <v>8315</v>
      </c>
      <c r="S3341" s="13">
        <f t="shared" si="263"/>
        <v>42549.665717592594</v>
      </c>
      <c r="T3341" s="13">
        <f t="shared" si="264"/>
        <v>42579.665717592594</v>
      </c>
      <c r="U3341">
        <f t="shared" si="265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t="s">
        <v>8314</v>
      </c>
      <c r="R3342" t="s">
        <v>8315</v>
      </c>
      <c r="S3342" s="13">
        <f t="shared" si="263"/>
        <v>42685.974004629628</v>
      </c>
      <c r="T3342" s="13">
        <f t="shared" si="264"/>
        <v>42710.974004629628</v>
      </c>
      <c r="U3342">
        <f t="shared" si="265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t="s">
        <v>8314</v>
      </c>
      <c r="R3343" t="s">
        <v>8315</v>
      </c>
      <c r="S3343" s="13">
        <f t="shared" si="263"/>
        <v>42510.798854166671</v>
      </c>
      <c r="T3343" s="13">
        <f t="shared" si="264"/>
        <v>42533.708333333328</v>
      </c>
      <c r="U3343">
        <f t="shared" si="265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t="s">
        <v>8314</v>
      </c>
      <c r="R3344" t="s">
        <v>8315</v>
      </c>
      <c r="S3344" s="13">
        <f t="shared" si="263"/>
        <v>42062.296412037031</v>
      </c>
      <c r="T3344" s="13">
        <f t="shared" si="264"/>
        <v>42095.207638888889</v>
      </c>
      <c r="U3344">
        <f t="shared" si="265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t="s">
        <v>8314</v>
      </c>
      <c r="R3345" t="s">
        <v>8315</v>
      </c>
      <c r="S3345" s="13">
        <f t="shared" si="263"/>
        <v>42452.916481481487</v>
      </c>
      <c r="T3345" s="13">
        <f t="shared" si="264"/>
        <v>42473.554166666669</v>
      </c>
      <c r="U3345">
        <f t="shared" si="265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t="s">
        <v>8314</v>
      </c>
      <c r="R3346" t="s">
        <v>8315</v>
      </c>
      <c r="S3346" s="13">
        <f t="shared" si="263"/>
        <v>41851.200150462959</v>
      </c>
      <c r="T3346" s="13">
        <f t="shared" si="264"/>
        <v>41881.200150462959</v>
      </c>
      <c r="U3346">
        <f t="shared" si="265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t="s">
        <v>8314</v>
      </c>
      <c r="R3347" t="s">
        <v>8315</v>
      </c>
      <c r="S3347" s="13">
        <f t="shared" si="263"/>
        <v>42053.106111111112</v>
      </c>
      <c r="T3347" s="13">
        <f t="shared" si="264"/>
        <v>42112.025694444441</v>
      </c>
      <c r="U3347">
        <f t="shared" si="265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t="s">
        <v>8314</v>
      </c>
      <c r="R3348" t="s">
        <v>8315</v>
      </c>
      <c r="S3348" s="13">
        <f t="shared" si="263"/>
        <v>42054.024421296301</v>
      </c>
      <c r="T3348" s="13">
        <f t="shared" si="264"/>
        <v>42061.024421296301</v>
      </c>
      <c r="U3348">
        <f t="shared" si="265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t="s">
        <v>8314</v>
      </c>
      <c r="R3349" t="s">
        <v>8315</v>
      </c>
      <c r="S3349" s="13">
        <f t="shared" si="263"/>
        <v>42484.551550925928</v>
      </c>
      <c r="T3349" s="13">
        <f t="shared" si="264"/>
        <v>42498.875</v>
      </c>
      <c r="U3349">
        <f t="shared" si="265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t="s">
        <v>8314</v>
      </c>
      <c r="R3350" t="s">
        <v>8315</v>
      </c>
      <c r="S3350" s="13">
        <f t="shared" si="263"/>
        <v>42466.558796296296</v>
      </c>
      <c r="T3350" s="13">
        <f t="shared" si="264"/>
        <v>42490.165972222225</v>
      </c>
      <c r="U3350">
        <f t="shared" si="265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t="s">
        <v>8314</v>
      </c>
      <c r="R3351" t="s">
        <v>8315</v>
      </c>
      <c r="S3351" s="13">
        <f t="shared" si="263"/>
        <v>42513.110787037032</v>
      </c>
      <c r="T3351" s="13">
        <f t="shared" si="264"/>
        <v>42534.708333333328</v>
      </c>
      <c r="U3351">
        <f t="shared" si="265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t="s">
        <v>8314</v>
      </c>
      <c r="R3352" t="s">
        <v>8315</v>
      </c>
      <c r="S3352" s="13">
        <f t="shared" si="263"/>
        <v>42302.701516203699</v>
      </c>
      <c r="T3352" s="13">
        <f t="shared" si="264"/>
        <v>42337.958333333328</v>
      </c>
      <c r="U3352">
        <f t="shared" si="265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t="s">
        <v>8314</v>
      </c>
      <c r="R3353" t="s">
        <v>8315</v>
      </c>
      <c r="S3353" s="13">
        <f t="shared" si="263"/>
        <v>41806.395428240743</v>
      </c>
      <c r="T3353" s="13">
        <f t="shared" si="264"/>
        <v>41843.458333333336</v>
      </c>
      <c r="U3353">
        <f t="shared" si="265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t="s">
        <v>8314</v>
      </c>
      <c r="R3354" t="s">
        <v>8315</v>
      </c>
      <c r="S3354" s="13">
        <f t="shared" si="263"/>
        <v>42495.992800925931</v>
      </c>
      <c r="T3354" s="13">
        <f t="shared" si="264"/>
        <v>42552.958333333328</v>
      </c>
      <c r="U3354">
        <f t="shared" si="265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t="s">
        <v>8314</v>
      </c>
      <c r="R3355" t="s">
        <v>8315</v>
      </c>
      <c r="S3355" s="13">
        <f t="shared" si="263"/>
        <v>42479.432291666672</v>
      </c>
      <c r="T3355" s="13">
        <f t="shared" si="264"/>
        <v>42492.958333333328</v>
      </c>
      <c r="U3355">
        <f t="shared" si="265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t="s">
        <v>8314</v>
      </c>
      <c r="R3356" t="s">
        <v>8315</v>
      </c>
      <c r="S3356" s="13">
        <f t="shared" si="263"/>
        <v>42270.7269212963</v>
      </c>
      <c r="T3356" s="13">
        <f t="shared" si="264"/>
        <v>42306.167361111111</v>
      </c>
      <c r="U3356">
        <f t="shared" si="265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t="s">
        <v>8314</v>
      </c>
      <c r="R3357" t="s">
        <v>8315</v>
      </c>
      <c r="S3357" s="13">
        <f t="shared" si="263"/>
        <v>42489.619525462964</v>
      </c>
      <c r="T3357" s="13">
        <f t="shared" si="264"/>
        <v>42500.470138888893</v>
      </c>
      <c r="U3357">
        <f t="shared" si="265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t="s">
        <v>8314</v>
      </c>
      <c r="R3358" t="s">
        <v>8315</v>
      </c>
      <c r="S3358" s="13">
        <f t="shared" si="263"/>
        <v>42536.815648148149</v>
      </c>
      <c r="T3358" s="13">
        <f t="shared" si="264"/>
        <v>42566.815648148149</v>
      </c>
      <c r="U3358">
        <f t="shared" si="265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t="s">
        <v>8314</v>
      </c>
      <c r="R3359" t="s">
        <v>8315</v>
      </c>
      <c r="S3359" s="13">
        <f t="shared" si="263"/>
        <v>41822.417939814812</v>
      </c>
      <c r="T3359" s="13">
        <f t="shared" si="264"/>
        <v>41852.417939814812</v>
      </c>
      <c r="U3359">
        <f t="shared" si="265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t="s">
        <v>8314</v>
      </c>
      <c r="R3360" t="s">
        <v>8315</v>
      </c>
      <c r="S3360" s="13">
        <f t="shared" si="263"/>
        <v>41932.311099537037</v>
      </c>
      <c r="T3360" s="13">
        <f t="shared" si="264"/>
        <v>41962.352766203709</v>
      </c>
      <c r="U3360">
        <f t="shared" si="265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t="s">
        <v>8314</v>
      </c>
      <c r="R3361" t="s">
        <v>8315</v>
      </c>
      <c r="S3361" s="13">
        <f t="shared" si="263"/>
        <v>42746.057106481487</v>
      </c>
      <c r="T3361" s="13">
        <f t="shared" si="264"/>
        <v>42791.057106481487</v>
      </c>
      <c r="U3361">
        <f t="shared" si="265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t="s">
        <v>8314</v>
      </c>
      <c r="R3362" t="s">
        <v>8315</v>
      </c>
      <c r="S3362" s="13">
        <f t="shared" si="263"/>
        <v>42697.082673611112</v>
      </c>
      <c r="T3362" s="13">
        <f t="shared" si="264"/>
        <v>42718.665972222225</v>
      </c>
      <c r="U3362">
        <f t="shared" si="265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t="s">
        <v>8314</v>
      </c>
      <c r="R3363" t="s">
        <v>8315</v>
      </c>
      <c r="S3363" s="13">
        <f t="shared" si="263"/>
        <v>41866.025347222225</v>
      </c>
      <c r="T3363" s="13">
        <f t="shared" si="264"/>
        <v>41883.665972222225</v>
      </c>
      <c r="U3363">
        <f t="shared" si="265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t="s">
        <v>8314</v>
      </c>
      <c r="R3364" t="s">
        <v>8315</v>
      </c>
      <c r="S3364" s="13">
        <f t="shared" si="263"/>
        <v>42056.091631944444</v>
      </c>
      <c r="T3364" s="13">
        <f t="shared" si="264"/>
        <v>42070.204861111109</v>
      </c>
      <c r="U3364">
        <f t="shared" si="265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t="s">
        <v>8314</v>
      </c>
      <c r="R3365" t="s">
        <v>8315</v>
      </c>
      <c r="S3365" s="13">
        <f t="shared" si="263"/>
        <v>41851.771354166667</v>
      </c>
      <c r="T3365" s="13">
        <f t="shared" si="264"/>
        <v>41870.666666666664</v>
      </c>
      <c r="U3365">
        <f t="shared" si="265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t="s">
        <v>8314</v>
      </c>
      <c r="R3366" t="s">
        <v>8315</v>
      </c>
      <c r="S3366" s="13">
        <f t="shared" si="263"/>
        <v>42422.977418981478</v>
      </c>
      <c r="T3366" s="13">
        <f t="shared" si="264"/>
        <v>42444.875</v>
      </c>
      <c r="U3366">
        <f t="shared" si="265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t="s">
        <v>8314</v>
      </c>
      <c r="R3367" t="s">
        <v>8315</v>
      </c>
      <c r="S3367" s="13">
        <f t="shared" si="263"/>
        <v>42321.101759259262</v>
      </c>
      <c r="T3367" s="13">
        <f t="shared" si="264"/>
        <v>42351.101759259262</v>
      </c>
      <c r="U3367">
        <f t="shared" si="265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t="s">
        <v>8314</v>
      </c>
      <c r="R3368" t="s">
        <v>8315</v>
      </c>
      <c r="S3368" s="13">
        <f t="shared" si="263"/>
        <v>42107.067557870367</v>
      </c>
      <c r="T3368" s="13">
        <f t="shared" si="264"/>
        <v>42137.067557870367</v>
      </c>
      <c r="U3368">
        <f t="shared" si="265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t="s">
        <v>8314</v>
      </c>
      <c r="R3369" t="s">
        <v>8315</v>
      </c>
      <c r="S3369" s="13">
        <f t="shared" si="263"/>
        <v>42192.933958333335</v>
      </c>
      <c r="T3369" s="13">
        <f t="shared" si="264"/>
        <v>42217.933958333335</v>
      </c>
      <c r="U3369">
        <f t="shared" si="265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t="s">
        <v>8314</v>
      </c>
      <c r="R3370" t="s">
        <v>8315</v>
      </c>
      <c r="S3370" s="13">
        <f t="shared" si="263"/>
        <v>41969.199756944443</v>
      </c>
      <c r="T3370" s="13">
        <f t="shared" si="264"/>
        <v>42005.208333333328</v>
      </c>
      <c r="U3370">
        <f t="shared" si="265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t="s">
        <v>8314</v>
      </c>
      <c r="R3371" t="s">
        <v>8315</v>
      </c>
      <c r="S3371" s="13">
        <f t="shared" si="263"/>
        <v>42690.041435185187</v>
      </c>
      <c r="T3371" s="13">
        <f t="shared" si="264"/>
        <v>42750.041435185187</v>
      </c>
      <c r="U3371">
        <f t="shared" si="265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t="s">
        <v>8314</v>
      </c>
      <c r="R3372" t="s">
        <v>8315</v>
      </c>
      <c r="S3372" s="13">
        <f t="shared" si="263"/>
        <v>42690.334317129629</v>
      </c>
      <c r="T3372" s="13">
        <f t="shared" si="264"/>
        <v>42721.333333333328</v>
      </c>
      <c r="U3372">
        <f t="shared" si="265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t="s">
        <v>8314</v>
      </c>
      <c r="R3373" t="s">
        <v>8315</v>
      </c>
      <c r="S3373" s="13">
        <f t="shared" si="263"/>
        <v>42312.874594907407</v>
      </c>
      <c r="T3373" s="13">
        <f t="shared" si="264"/>
        <v>42340.874594907407</v>
      </c>
      <c r="U3373">
        <f t="shared" si="265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t="s">
        <v>8314</v>
      </c>
      <c r="R3374" t="s">
        <v>8315</v>
      </c>
      <c r="S3374" s="13">
        <f t="shared" si="263"/>
        <v>41855.548101851848</v>
      </c>
      <c r="T3374" s="13">
        <f t="shared" si="264"/>
        <v>41876.207638888889</v>
      </c>
      <c r="U3374">
        <f t="shared" si="265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t="s">
        <v>8314</v>
      </c>
      <c r="R3375" t="s">
        <v>8315</v>
      </c>
      <c r="S3375" s="13">
        <f t="shared" si="263"/>
        <v>42179.854629629626</v>
      </c>
      <c r="T3375" s="13">
        <f t="shared" si="264"/>
        <v>42203.666666666672</v>
      </c>
      <c r="U3375">
        <f t="shared" si="265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t="s">
        <v>8314</v>
      </c>
      <c r="R3376" t="s">
        <v>8315</v>
      </c>
      <c r="S3376" s="13">
        <f t="shared" si="263"/>
        <v>42275.731666666667</v>
      </c>
      <c r="T3376" s="13">
        <f t="shared" si="264"/>
        <v>42305.731666666667</v>
      </c>
      <c r="U3376">
        <f t="shared" si="265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t="s">
        <v>8314</v>
      </c>
      <c r="R3377" t="s">
        <v>8315</v>
      </c>
      <c r="S3377" s="13">
        <f t="shared" si="263"/>
        <v>41765.610798611109</v>
      </c>
      <c r="T3377" s="13">
        <f t="shared" si="264"/>
        <v>41777.610798611109</v>
      </c>
      <c r="U3377">
        <f t="shared" si="265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t="s">
        <v>8314</v>
      </c>
      <c r="R3378" t="s">
        <v>8315</v>
      </c>
      <c r="S3378" s="13">
        <f t="shared" si="263"/>
        <v>42059.701319444444</v>
      </c>
      <c r="T3378" s="13">
        <f t="shared" si="264"/>
        <v>42119.659652777773</v>
      </c>
      <c r="U3378">
        <f t="shared" si="265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t="s">
        <v>8314</v>
      </c>
      <c r="R3379" t="s">
        <v>8315</v>
      </c>
      <c r="S3379" s="13">
        <f t="shared" si="263"/>
        <v>42053.732627314821</v>
      </c>
      <c r="T3379" s="13">
        <f t="shared" si="264"/>
        <v>42083.705555555556</v>
      </c>
      <c r="U3379">
        <f t="shared" si="265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t="s">
        <v>8314</v>
      </c>
      <c r="R3380" t="s">
        <v>8315</v>
      </c>
      <c r="S3380" s="13">
        <f t="shared" si="263"/>
        <v>41858.355393518519</v>
      </c>
      <c r="T3380" s="13">
        <f t="shared" si="264"/>
        <v>41882.547222222223</v>
      </c>
      <c r="U3380">
        <f t="shared" si="265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t="s">
        <v>8314</v>
      </c>
      <c r="R3381" t="s">
        <v>8315</v>
      </c>
      <c r="S3381" s="13">
        <f t="shared" si="263"/>
        <v>42225.513888888891</v>
      </c>
      <c r="T3381" s="13">
        <f t="shared" si="264"/>
        <v>42242.958333333328</v>
      </c>
      <c r="U3381">
        <f t="shared" si="265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t="s">
        <v>8314</v>
      </c>
      <c r="R3382" t="s">
        <v>8315</v>
      </c>
      <c r="S3382" s="13">
        <f t="shared" si="263"/>
        <v>41937.95344907407</v>
      </c>
      <c r="T3382" s="13">
        <f t="shared" si="264"/>
        <v>41972.995115740734</v>
      </c>
      <c r="U3382">
        <f t="shared" si="265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t="s">
        <v>8314</v>
      </c>
      <c r="R3383" t="s">
        <v>8315</v>
      </c>
      <c r="S3383" s="13">
        <f t="shared" si="263"/>
        <v>42044.184988425928</v>
      </c>
      <c r="T3383" s="13">
        <f t="shared" si="264"/>
        <v>42074.143321759257</v>
      </c>
      <c r="U3383">
        <f t="shared" si="265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t="s">
        <v>8314</v>
      </c>
      <c r="R3384" t="s">
        <v>8315</v>
      </c>
      <c r="S3384" s="13">
        <f t="shared" si="263"/>
        <v>42559.431203703702</v>
      </c>
      <c r="T3384" s="13">
        <f t="shared" si="264"/>
        <v>42583.957638888889</v>
      </c>
      <c r="U3384">
        <f t="shared" si="265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t="s">
        <v>8314</v>
      </c>
      <c r="R3385" t="s">
        <v>8315</v>
      </c>
      <c r="S3385" s="13">
        <f t="shared" si="263"/>
        <v>42524.782638888893</v>
      </c>
      <c r="T3385" s="13">
        <f t="shared" si="264"/>
        <v>42544.782638888893</v>
      </c>
      <c r="U3385">
        <f t="shared" si="265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t="s">
        <v>8314</v>
      </c>
      <c r="R3386" t="s">
        <v>8315</v>
      </c>
      <c r="S3386" s="13">
        <f t="shared" si="263"/>
        <v>42292.087592592594</v>
      </c>
      <c r="T3386" s="13">
        <f t="shared" si="264"/>
        <v>42329.125</v>
      </c>
      <c r="U3386">
        <f t="shared" si="265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t="s">
        <v>8314</v>
      </c>
      <c r="R3387" t="s">
        <v>8315</v>
      </c>
      <c r="S3387" s="13">
        <f t="shared" si="263"/>
        <v>41953.8675</v>
      </c>
      <c r="T3387" s="13">
        <f t="shared" si="264"/>
        <v>41983.8675</v>
      </c>
      <c r="U3387">
        <f t="shared" si="265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t="s">
        <v>8314</v>
      </c>
      <c r="R3388" t="s">
        <v>8315</v>
      </c>
      <c r="S3388" s="13">
        <f t="shared" si="263"/>
        <v>41946.644745370373</v>
      </c>
      <c r="T3388" s="13">
        <f t="shared" si="264"/>
        <v>41976.644745370373</v>
      </c>
      <c r="U3388">
        <f t="shared" si="265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t="s">
        <v>8314</v>
      </c>
      <c r="R3389" t="s">
        <v>8315</v>
      </c>
      <c r="S3389" s="13">
        <f t="shared" si="263"/>
        <v>41947.762592592589</v>
      </c>
      <c r="T3389" s="13">
        <f t="shared" si="264"/>
        <v>41987.762592592597</v>
      </c>
      <c r="U3389">
        <f t="shared" si="265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t="s">
        <v>8314</v>
      </c>
      <c r="R3390" t="s">
        <v>8315</v>
      </c>
      <c r="S3390" s="13">
        <f t="shared" si="263"/>
        <v>42143.461122685185</v>
      </c>
      <c r="T3390" s="13">
        <f t="shared" si="264"/>
        <v>42173.461122685185</v>
      </c>
      <c r="U3390">
        <f t="shared" si="265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t="s">
        <v>8314</v>
      </c>
      <c r="R3391" t="s">
        <v>8315</v>
      </c>
      <c r="S3391" s="13">
        <f t="shared" si="263"/>
        <v>42494.563449074078</v>
      </c>
      <c r="T3391" s="13">
        <f t="shared" si="264"/>
        <v>42524.563449074078</v>
      </c>
      <c r="U3391">
        <f t="shared" si="265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t="s">
        <v>8314</v>
      </c>
      <c r="R3392" t="s">
        <v>8315</v>
      </c>
      <c r="S3392" s="13">
        <f t="shared" si="263"/>
        <v>41815.774826388886</v>
      </c>
      <c r="T3392" s="13">
        <f t="shared" si="264"/>
        <v>41830.774826388886</v>
      </c>
      <c r="U3392">
        <f t="shared" si="265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t="s">
        <v>8314</v>
      </c>
      <c r="R3393" t="s">
        <v>8315</v>
      </c>
      <c r="S3393" s="13">
        <f t="shared" si="263"/>
        <v>41830.545694444445</v>
      </c>
      <c r="T3393" s="13">
        <f t="shared" si="264"/>
        <v>41859.936111111114</v>
      </c>
      <c r="U3393">
        <f t="shared" si="265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t="s">
        <v>8314</v>
      </c>
      <c r="R3394" t="s">
        <v>8315</v>
      </c>
      <c r="S3394" s="13">
        <f t="shared" si="263"/>
        <v>42446.845543981486</v>
      </c>
      <c r="T3394" s="13">
        <f t="shared" si="264"/>
        <v>42496.845543981486</v>
      </c>
      <c r="U3394">
        <f t="shared" si="265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ROUND(E3395/L3395,2)</f>
        <v>36.07</v>
      </c>
      <c r="Q3395" t="s">
        <v>8314</v>
      </c>
      <c r="R3395" t="s">
        <v>8315</v>
      </c>
      <c r="S3395" s="13">
        <f t="shared" ref="S3395:S3458" si="268">(((J3395/60)/60)/24)+DATE(1970,1,1)</f>
        <v>41923.921643518523</v>
      </c>
      <c r="T3395" s="13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t="s">
        <v>8314</v>
      </c>
      <c r="R3396" t="s">
        <v>8315</v>
      </c>
      <c r="S3396" s="13">
        <f t="shared" si="268"/>
        <v>41817.59542824074</v>
      </c>
      <c r="T3396" s="13">
        <f t="shared" si="269"/>
        <v>41847.59542824074</v>
      </c>
      <c r="U3396">
        <f t="shared" si="270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t="s">
        <v>8314</v>
      </c>
      <c r="R3397" t="s">
        <v>8315</v>
      </c>
      <c r="S3397" s="13">
        <f t="shared" si="268"/>
        <v>42140.712314814817</v>
      </c>
      <c r="T3397" s="13">
        <f t="shared" si="269"/>
        <v>42154.756944444445</v>
      </c>
      <c r="U3397">
        <f t="shared" si="270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t="s">
        <v>8314</v>
      </c>
      <c r="R3398" t="s">
        <v>8315</v>
      </c>
      <c r="S3398" s="13">
        <f t="shared" si="268"/>
        <v>41764.44663194444</v>
      </c>
      <c r="T3398" s="13">
        <f t="shared" si="269"/>
        <v>41791.165972222225</v>
      </c>
      <c r="U3398">
        <f t="shared" si="270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t="s">
        <v>8314</v>
      </c>
      <c r="R3399" t="s">
        <v>8315</v>
      </c>
      <c r="S3399" s="13">
        <f t="shared" si="268"/>
        <v>42378.478344907402</v>
      </c>
      <c r="T3399" s="13">
        <f t="shared" si="269"/>
        <v>42418.916666666672</v>
      </c>
      <c r="U3399">
        <f t="shared" si="270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t="s">
        <v>8314</v>
      </c>
      <c r="R3400" t="s">
        <v>8315</v>
      </c>
      <c r="S3400" s="13">
        <f t="shared" si="268"/>
        <v>41941.75203703704</v>
      </c>
      <c r="T3400" s="13">
        <f t="shared" si="269"/>
        <v>41964.708333333328</v>
      </c>
      <c r="U3400">
        <f t="shared" si="270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t="s">
        <v>8314</v>
      </c>
      <c r="R3401" t="s">
        <v>8315</v>
      </c>
      <c r="S3401" s="13">
        <f t="shared" si="268"/>
        <v>42026.920428240745</v>
      </c>
      <c r="T3401" s="13">
        <f t="shared" si="269"/>
        <v>42056.920428240745</v>
      </c>
      <c r="U3401">
        <f t="shared" si="270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t="s">
        <v>8314</v>
      </c>
      <c r="R3402" t="s">
        <v>8315</v>
      </c>
      <c r="S3402" s="13">
        <f t="shared" si="268"/>
        <v>41834.953865740739</v>
      </c>
      <c r="T3402" s="13">
        <f t="shared" si="269"/>
        <v>41879.953865740739</v>
      </c>
      <c r="U3402">
        <f t="shared" si="270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t="s">
        <v>8314</v>
      </c>
      <c r="R3403" t="s">
        <v>8315</v>
      </c>
      <c r="S3403" s="13">
        <f t="shared" si="268"/>
        <v>42193.723912037036</v>
      </c>
      <c r="T3403" s="13">
        <f t="shared" si="269"/>
        <v>42223.723912037036</v>
      </c>
      <c r="U3403">
        <f t="shared" si="270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t="s">
        <v>8314</v>
      </c>
      <c r="R3404" t="s">
        <v>8315</v>
      </c>
      <c r="S3404" s="13">
        <f t="shared" si="268"/>
        <v>42290.61855324074</v>
      </c>
      <c r="T3404" s="13">
        <f t="shared" si="269"/>
        <v>42320.104861111111</v>
      </c>
      <c r="U3404">
        <f t="shared" si="270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t="s">
        <v>8314</v>
      </c>
      <c r="R3405" t="s">
        <v>8315</v>
      </c>
      <c r="S3405" s="13">
        <f t="shared" si="268"/>
        <v>42150.462083333332</v>
      </c>
      <c r="T3405" s="13">
        <f t="shared" si="269"/>
        <v>42180.462083333332</v>
      </c>
      <c r="U3405">
        <f t="shared" si="270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t="s">
        <v>8314</v>
      </c>
      <c r="R3406" t="s">
        <v>8315</v>
      </c>
      <c r="S3406" s="13">
        <f t="shared" si="268"/>
        <v>42152.503495370373</v>
      </c>
      <c r="T3406" s="13">
        <f t="shared" si="269"/>
        <v>42172.503495370373</v>
      </c>
      <c r="U3406">
        <f t="shared" si="270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t="s">
        <v>8314</v>
      </c>
      <c r="R3407" t="s">
        <v>8315</v>
      </c>
      <c r="S3407" s="13">
        <f t="shared" si="268"/>
        <v>42410.017199074078</v>
      </c>
      <c r="T3407" s="13">
        <f t="shared" si="269"/>
        <v>42430.999305555553</v>
      </c>
      <c r="U3407">
        <f t="shared" si="270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t="s">
        <v>8314</v>
      </c>
      <c r="R3408" t="s">
        <v>8315</v>
      </c>
      <c r="S3408" s="13">
        <f t="shared" si="268"/>
        <v>41791.492777777778</v>
      </c>
      <c r="T3408" s="13">
        <f t="shared" si="269"/>
        <v>41836.492777777778</v>
      </c>
      <c r="U3408">
        <f t="shared" si="270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t="s">
        <v>8314</v>
      </c>
      <c r="R3409" t="s">
        <v>8315</v>
      </c>
      <c r="S3409" s="13">
        <f t="shared" si="268"/>
        <v>41796.422326388885</v>
      </c>
      <c r="T3409" s="13">
        <f t="shared" si="269"/>
        <v>41826.422326388885</v>
      </c>
      <c r="U3409">
        <f t="shared" si="270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t="s">
        <v>8314</v>
      </c>
      <c r="R3410" t="s">
        <v>8315</v>
      </c>
      <c r="S3410" s="13">
        <f t="shared" si="268"/>
        <v>41808.991944444446</v>
      </c>
      <c r="T3410" s="13">
        <f t="shared" si="269"/>
        <v>41838.991944444446</v>
      </c>
      <c r="U3410">
        <f t="shared" si="270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t="s">
        <v>8314</v>
      </c>
      <c r="R3411" t="s">
        <v>8315</v>
      </c>
      <c r="S3411" s="13">
        <f t="shared" si="268"/>
        <v>42544.814328703709</v>
      </c>
      <c r="T3411" s="13">
        <f t="shared" si="269"/>
        <v>42582.873611111107</v>
      </c>
      <c r="U3411">
        <f t="shared" si="270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t="s">
        <v>8314</v>
      </c>
      <c r="R3412" t="s">
        <v>8315</v>
      </c>
      <c r="S3412" s="13">
        <f t="shared" si="268"/>
        <v>42500.041550925926</v>
      </c>
      <c r="T3412" s="13">
        <f t="shared" si="269"/>
        <v>42527.291666666672</v>
      </c>
      <c r="U3412">
        <f t="shared" si="270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t="s">
        <v>8314</v>
      </c>
      <c r="R3413" t="s">
        <v>8315</v>
      </c>
      <c r="S3413" s="13">
        <f t="shared" si="268"/>
        <v>42265.022824074069</v>
      </c>
      <c r="T3413" s="13">
        <f t="shared" si="269"/>
        <v>42285.022824074069</v>
      </c>
      <c r="U3413">
        <f t="shared" si="270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t="s">
        <v>8314</v>
      </c>
      <c r="R3414" t="s">
        <v>8315</v>
      </c>
      <c r="S3414" s="13">
        <f t="shared" si="268"/>
        <v>41879.959050925929</v>
      </c>
      <c r="T3414" s="13">
        <f t="shared" si="269"/>
        <v>41909.959050925929</v>
      </c>
      <c r="U3414">
        <f t="shared" si="270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t="s">
        <v>8314</v>
      </c>
      <c r="R3415" t="s">
        <v>8315</v>
      </c>
      <c r="S3415" s="13">
        <f t="shared" si="268"/>
        <v>42053.733078703706</v>
      </c>
      <c r="T3415" s="13">
        <f t="shared" si="269"/>
        <v>42063.207638888889</v>
      </c>
      <c r="U3415">
        <f t="shared" si="270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t="s">
        <v>8314</v>
      </c>
      <c r="R3416" t="s">
        <v>8315</v>
      </c>
      <c r="S3416" s="13">
        <f t="shared" si="268"/>
        <v>42675.832465277781</v>
      </c>
      <c r="T3416" s="13">
        <f t="shared" si="269"/>
        <v>42705.332638888889</v>
      </c>
      <c r="U3416">
        <f t="shared" si="270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t="s">
        <v>8314</v>
      </c>
      <c r="R3417" t="s">
        <v>8315</v>
      </c>
      <c r="S3417" s="13">
        <f t="shared" si="268"/>
        <v>42467.144166666665</v>
      </c>
      <c r="T3417" s="13">
        <f t="shared" si="269"/>
        <v>42477.979166666672</v>
      </c>
      <c r="U3417">
        <f t="shared" si="270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t="s">
        <v>8314</v>
      </c>
      <c r="R3418" t="s">
        <v>8315</v>
      </c>
      <c r="S3418" s="13">
        <f t="shared" si="268"/>
        <v>42089.412557870368</v>
      </c>
      <c r="T3418" s="13">
        <f t="shared" si="269"/>
        <v>42117.770833333328</v>
      </c>
      <c r="U3418">
        <f t="shared" si="270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t="s">
        <v>8314</v>
      </c>
      <c r="R3419" t="s">
        <v>8315</v>
      </c>
      <c r="S3419" s="13">
        <f t="shared" si="268"/>
        <v>41894.91375</v>
      </c>
      <c r="T3419" s="13">
        <f t="shared" si="269"/>
        <v>41938.029861111114</v>
      </c>
      <c r="U3419">
        <f t="shared" si="270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t="s">
        <v>8314</v>
      </c>
      <c r="R3420" t="s">
        <v>8315</v>
      </c>
      <c r="S3420" s="13">
        <f t="shared" si="268"/>
        <v>41752.83457175926</v>
      </c>
      <c r="T3420" s="13">
        <f t="shared" si="269"/>
        <v>41782.83457175926</v>
      </c>
      <c r="U3420">
        <f t="shared" si="270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t="s">
        <v>8314</v>
      </c>
      <c r="R3421" t="s">
        <v>8315</v>
      </c>
      <c r="S3421" s="13">
        <f t="shared" si="268"/>
        <v>42448.821585648147</v>
      </c>
      <c r="T3421" s="13">
        <f t="shared" si="269"/>
        <v>42466.895833333328</v>
      </c>
      <c r="U3421">
        <f t="shared" si="270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t="s">
        <v>8314</v>
      </c>
      <c r="R3422" t="s">
        <v>8315</v>
      </c>
      <c r="S3422" s="13">
        <f t="shared" si="268"/>
        <v>42405.090300925927</v>
      </c>
      <c r="T3422" s="13">
        <f t="shared" si="269"/>
        <v>42414</v>
      </c>
      <c r="U3422">
        <f t="shared" si="270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t="s">
        <v>8314</v>
      </c>
      <c r="R3423" t="s">
        <v>8315</v>
      </c>
      <c r="S3423" s="13">
        <f t="shared" si="268"/>
        <v>42037.791238425925</v>
      </c>
      <c r="T3423" s="13">
        <f t="shared" si="269"/>
        <v>42067.791238425925</v>
      </c>
      <c r="U3423">
        <f t="shared" si="270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t="s">
        <v>8314</v>
      </c>
      <c r="R3424" t="s">
        <v>8315</v>
      </c>
      <c r="S3424" s="13">
        <f t="shared" si="268"/>
        <v>42323.562222222223</v>
      </c>
      <c r="T3424" s="13">
        <f t="shared" si="269"/>
        <v>42352</v>
      </c>
      <c r="U3424">
        <f t="shared" si="270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t="s">
        <v>8314</v>
      </c>
      <c r="R3425" t="s">
        <v>8315</v>
      </c>
      <c r="S3425" s="13">
        <f t="shared" si="268"/>
        <v>42088.911354166667</v>
      </c>
      <c r="T3425" s="13">
        <f t="shared" si="269"/>
        <v>42118.911354166667</v>
      </c>
      <c r="U3425">
        <f t="shared" si="270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t="s">
        <v>8314</v>
      </c>
      <c r="R3426" t="s">
        <v>8315</v>
      </c>
      <c r="S3426" s="13">
        <f t="shared" si="268"/>
        <v>42018.676898148144</v>
      </c>
      <c r="T3426" s="13">
        <f t="shared" si="269"/>
        <v>42040.290972222225</v>
      </c>
      <c r="U3426">
        <f t="shared" si="270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t="s">
        <v>8314</v>
      </c>
      <c r="R3427" t="s">
        <v>8315</v>
      </c>
      <c r="S3427" s="13">
        <f t="shared" si="268"/>
        <v>41884.617314814815</v>
      </c>
      <c r="T3427" s="13">
        <f t="shared" si="269"/>
        <v>41916.617314814815</v>
      </c>
      <c r="U3427">
        <f t="shared" si="270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t="s">
        <v>8314</v>
      </c>
      <c r="R3428" t="s">
        <v>8315</v>
      </c>
      <c r="S3428" s="13">
        <f t="shared" si="268"/>
        <v>41884.056747685187</v>
      </c>
      <c r="T3428" s="13">
        <f t="shared" si="269"/>
        <v>41903.083333333336</v>
      </c>
      <c r="U3428">
        <f t="shared" si="270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t="s">
        <v>8314</v>
      </c>
      <c r="R3429" t="s">
        <v>8315</v>
      </c>
      <c r="S3429" s="13">
        <f t="shared" si="268"/>
        <v>41792.645277777774</v>
      </c>
      <c r="T3429" s="13">
        <f t="shared" si="269"/>
        <v>41822.645277777774</v>
      </c>
      <c r="U3429">
        <f t="shared" si="270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t="s">
        <v>8314</v>
      </c>
      <c r="R3430" t="s">
        <v>8315</v>
      </c>
      <c r="S3430" s="13">
        <f t="shared" si="268"/>
        <v>42038.720451388886</v>
      </c>
      <c r="T3430" s="13">
        <f t="shared" si="269"/>
        <v>42063.708333333328</v>
      </c>
      <c r="U3430">
        <f t="shared" si="270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t="s">
        <v>8314</v>
      </c>
      <c r="R3431" t="s">
        <v>8315</v>
      </c>
      <c r="S3431" s="13">
        <f t="shared" si="268"/>
        <v>42662.021539351852</v>
      </c>
      <c r="T3431" s="13">
        <f t="shared" si="269"/>
        <v>42676.021539351852</v>
      </c>
      <c r="U3431">
        <f t="shared" si="270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t="s">
        <v>8314</v>
      </c>
      <c r="R3432" t="s">
        <v>8315</v>
      </c>
      <c r="S3432" s="13">
        <f t="shared" si="268"/>
        <v>41820.945613425924</v>
      </c>
      <c r="T3432" s="13">
        <f t="shared" si="269"/>
        <v>41850.945613425924</v>
      </c>
      <c r="U3432">
        <f t="shared" si="270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t="s">
        <v>8314</v>
      </c>
      <c r="R3433" t="s">
        <v>8315</v>
      </c>
      <c r="S3433" s="13">
        <f t="shared" si="268"/>
        <v>41839.730937500004</v>
      </c>
      <c r="T3433" s="13">
        <f t="shared" si="269"/>
        <v>41869.730937500004</v>
      </c>
      <c r="U3433">
        <f t="shared" si="270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t="s">
        <v>8314</v>
      </c>
      <c r="R3434" t="s">
        <v>8315</v>
      </c>
      <c r="S3434" s="13">
        <f t="shared" si="268"/>
        <v>42380.581180555557</v>
      </c>
      <c r="T3434" s="13">
        <f t="shared" si="269"/>
        <v>42405.916666666672</v>
      </c>
      <c r="U3434">
        <f t="shared" si="270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t="s">
        <v>8314</v>
      </c>
      <c r="R3435" t="s">
        <v>8315</v>
      </c>
      <c r="S3435" s="13">
        <f t="shared" si="268"/>
        <v>41776.063136574077</v>
      </c>
      <c r="T3435" s="13">
        <f t="shared" si="269"/>
        <v>41807.125</v>
      </c>
      <c r="U3435">
        <f t="shared" si="270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t="s">
        <v>8314</v>
      </c>
      <c r="R3436" t="s">
        <v>8315</v>
      </c>
      <c r="S3436" s="13">
        <f t="shared" si="268"/>
        <v>41800.380428240744</v>
      </c>
      <c r="T3436" s="13">
        <f t="shared" si="269"/>
        <v>41830.380428240744</v>
      </c>
      <c r="U3436">
        <f t="shared" si="270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t="s">
        <v>8314</v>
      </c>
      <c r="R3437" t="s">
        <v>8315</v>
      </c>
      <c r="S3437" s="13">
        <f t="shared" si="268"/>
        <v>42572.61681712963</v>
      </c>
      <c r="T3437" s="13">
        <f t="shared" si="269"/>
        <v>42589.125</v>
      </c>
      <c r="U3437">
        <f t="shared" si="270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t="s">
        <v>8314</v>
      </c>
      <c r="R3438" t="s">
        <v>8315</v>
      </c>
      <c r="S3438" s="13">
        <f t="shared" si="268"/>
        <v>41851.541585648149</v>
      </c>
      <c r="T3438" s="13">
        <f t="shared" si="269"/>
        <v>41872.686111111114</v>
      </c>
      <c r="U3438">
        <f t="shared" si="270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t="s">
        <v>8314</v>
      </c>
      <c r="R3439" t="s">
        <v>8315</v>
      </c>
      <c r="S3439" s="13">
        <f t="shared" si="268"/>
        <v>42205.710879629631</v>
      </c>
      <c r="T3439" s="13">
        <f t="shared" si="269"/>
        <v>42235.710879629631</v>
      </c>
      <c r="U3439">
        <f t="shared" si="270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t="s">
        <v>8314</v>
      </c>
      <c r="R3440" t="s">
        <v>8315</v>
      </c>
      <c r="S3440" s="13">
        <f t="shared" si="268"/>
        <v>42100.927858796291</v>
      </c>
      <c r="T3440" s="13">
        <f t="shared" si="269"/>
        <v>42126.875</v>
      </c>
      <c r="U3440">
        <f t="shared" si="270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t="s">
        <v>8314</v>
      </c>
      <c r="R3441" t="s">
        <v>8315</v>
      </c>
      <c r="S3441" s="13">
        <f t="shared" si="268"/>
        <v>42374.911226851851</v>
      </c>
      <c r="T3441" s="13">
        <f t="shared" si="269"/>
        <v>42388.207638888889</v>
      </c>
      <c r="U3441">
        <f t="shared" si="270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t="s">
        <v>8314</v>
      </c>
      <c r="R3442" t="s">
        <v>8315</v>
      </c>
      <c r="S3442" s="13">
        <f t="shared" si="268"/>
        <v>41809.12300925926</v>
      </c>
      <c r="T3442" s="13">
        <f t="shared" si="269"/>
        <v>41831.677083333336</v>
      </c>
      <c r="U3442">
        <f t="shared" si="270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t="s">
        <v>8314</v>
      </c>
      <c r="R3443" t="s">
        <v>8315</v>
      </c>
      <c r="S3443" s="13">
        <f t="shared" si="268"/>
        <v>42294.429641203707</v>
      </c>
      <c r="T3443" s="13">
        <f t="shared" si="269"/>
        <v>42321.845138888893</v>
      </c>
      <c r="U3443">
        <f t="shared" si="270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t="s">
        <v>8314</v>
      </c>
      <c r="R3444" t="s">
        <v>8315</v>
      </c>
      <c r="S3444" s="13">
        <f t="shared" si="268"/>
        <v>42124.841111111105</v>
      </c>
      <c r="T3444" s="13">
        <f t="shared" si="269"/>
        <v>42154.841111111105</v>
      </c>
      <c r="U3444">
        <f t="shared" si="270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t="s">
        <v>8314</v>
      </c>
      <c r="R3445" t="s">
        <v>8315</v>
      </c>
      <c r="S3445" s="13">
        <f t="shared" si="268"/>
        <v>41861.524837962963</v>
      </c>
      <c r="T3445" s="13">
        <f t="shared" si="269"/>
        <v>41891.524837962963</v>
      </c>
      <c r="U3445">
        <f t="shared" si="270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t="s">
        <v>8314</v>
      </c>
      <c r="R3446" t="s">
        <v>8315</v>
      </c>
      <c r="S3446" s="13">
        <f t="shared" si="268"/>
        <v>42521.291504629626</v>
      </c>
      <c r="T3446" s="13">
        <f t="shared" si="269"/>
        <v>42529.582638888889</v>
      </c>
      <c r="U3446">
        <f t="shared" si="270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t="s">
        <v>8314</v>
      </c>
      <c r="R3447" t="s">
        <v>8315</v>
      </c>
      <c r="S3447" s="13">
        <f t="shared" si="268"/>
        <v>42272.530509259261</v>
      </c>
      <c r="T3447" s="13">
        <f t="shared" si="269"/>
        <v>42300.530509259261</v>
      </c>
      <c r="U3447">
        <f t="shared" si="270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t="s">
        <v>8314</v>
      </c>
      <c r="R3448" t="s">
        <v>8315</v>
      </c>
      <c r="S3448" s="13">
        <f t="shared" si="268"/>
        <v>42016.832465277781</v>
      </c>
      <c r="T3448" s="13">
        <f t="shared" si="269"/>
        <v>42040.513888888891</v>
      </c>
      <c r="U3448">
        <f t="shared" si="270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t="s">
        <v>8314</v>
      </c>
      <c r="R3449" t="s">
        <v>8315</v>
      </c>
      <c r="S3449" s="13">
        <f t="shared" si="268"/>
        <v>42402.889027777783</v>
      </c>
      <c r="T3449" s="13">
        <f t="shared" si="269"/>
        <v>42447.847361111111</v>
      </c>
      <c r="U3449">
        <f t="shared" si="270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t="s">
        <v>8314</v>
      </c>
      <c r="R3450" t="s">
        <v>8315</v>
      </c>
      <c r="S3450" s="13">
        <f t="shared" si="268"/>
        <v>41960.119085648148</v>
      </c>
      <c r="T3450" s="13">
        <f t="shared" si="269"/>
        <v>41990.119085648148</v>
      </c>
      <c r="U3450">
        <f t="shared" si="270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t="s">
        <v>8314</v>
      </c>
      <c r="R3451" t="s">
        <v>8315</v>
      </c>
      <c r="S3451" s="13">
        <f t="shared" si="268"/>
        <v>42532.052523148144</v>
      </c>
      <c r="T3451" s="13">
        <f t="shared" si="269"/>
        <v>42560.166666666672</v>
      </c>
      <c r="U3451">
        <f t="shared" si="270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t="s">
        <v>8314</v>
      </c>
      <c r="R3452" t="s">
        <v>8315</v>
      </c>
      <c r="S3452" s="13">
        <f t="shared" si="268"/>
        <v>42036.704525462963</v>
      </c>
      <c r="T3452" s="13">
        <f t="shared" si="269"/>
        <v>42096.662858796291</v>
      </c>
      <c r="U3452">
        <f t="shared" si="270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t="s">
        <v>8314</v>
      </c>
      <c r="R3453" t="s">
        <v>8315</v>
      </c>
      <c r="S3453" s="13">
        <f t="shared" si="268"/>
        <v>42088.723692129628</v>
      </c>
      <c r="T3453" s="13">
        <f t="shared" si="269"/>
        <v>42115.723692129628</v>
      </c>
      <c r="U3453">
        <f t="shared" si="270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t="s">
        <v>8314</v>
      </c>
      <c r="R3454" t="s">
        <v>8315</v>
      </c>
      <c r="S3454" s="13">
        <f t="shared" si="268"/>
        <v>41820.639189814814</v>
      </c>
      <c r="T3454" s="13">
        <f t="shared" si="269"/>
        <v>41843.165972222225</v>
      </c>
      <c r="U3454">
        <f t="shared" si="270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t="s">
        <v>8314</v>
      </c>
      <c r="R3455" t="s">
        <v>8315</v>
      </c>
      <c r="S3455" s="13">
        <f t="shared" si="268"/>
        <v>42535.97865740741</v>
      </c>
      <c r="T3455" s="13">
        <f t="shared" si="269"/>
        <v>42595.97865740741</v>
      </c>
      <c r="U3455">
        <f t="shared" si="270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t="s">
        <v>8314</v>
      </c>
      <c r="R3456" t="s">
        <v>8315</v>
      </c>
      <c r="S3456" s="13">
        <f t="shared" si="268"/>
        <v>41821.698599537034</v>
      </c>
      <c r="T3456" s="13">
        <f t="shared" si="269"/>
        <v>41851.698599537034</v>
      </c>
      <c r="U3456">
        <f t="shared" si="270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t="s">
        <v>8314</v>
      </c>
      <c r="R3457" t="s">
        <v>8315</v>
      </c>
      <c r="S3457" s="13">
        <f t="shared" si="268"/>
        <v>42626.7503125</v>
      </c>
      <c r="T3457" s="13">
        <f t="shared" si="269"/>
        <v>42656.7503125</v>
      </c>
      <c r="U3457">
        <f t="shared" si="270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t="s">
        <v>8314</v>
      </c>
      <c r="R3458" t="s">
        <v>8315</v>
      </c>
      <c r="S3458" s="13">
        <f t="shared" si="268"/>
        <v>41821.205636574072</v>
      </c>
      <c r="T3458" s="13">
        <f t="shared" si="269"/>
        <v>41852.290972222225</v>
      </c>
      <c r="U3458">
        <f t="shared" si="270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ROUND(E3459/L3459,2)</f>
        <v>50.98</v>
      </c>
      <c r="Q3459" t="s">
        <v>8314</v>
      </c>
      <c r="R3459" t="s">
        <v>8315</v>
      </c>
      <c r="S3459" s="13">
        <f t="shared" ref="S3459:S3522" si="273">(((J3459/60)/60)/24)+DATE(1970,1,1)</f>
        <v>42016.706678240742</v>
      </c>
      <c r="T3459" s="13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t="s">
        <v>8314</v>
      </c>
      <c r="R3460" t="s">
        <v>8315</v>
      </c>
      <c r="S3460" s="13">
        <f t="shared" si="273"/>
        <v>42011.202581018515</v>
      </c>
      <c r="T3460" s="13">
        <f t="shared" si="274"/>
        <v>42038.185416666667</v>
      </c>
      <c r="U3460">
        <f t="shared" si="275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t="s">
        <v>8314</v>
      </c>
      <c r="R3461" t="s">
        <v>8315</v>
      </c>
      <c r="S3461" s="13">
        <f t="shared" si="273"/>
        <v>42480.479861111111</v>
      </c>
      <c r="T3461" s="13">
        <f t="shared" si="274"/>
        <v>42510.479861111111</v>
      </c>
      <c r="U3461">
        <f t="shared" si="275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t="s">
        <v>8314</v>
      </c>
      <c r="R3462" t="s">
        <v>8315</v>
      </c>
      <c r="S3462" s="13">
        <f t="shared" si="273"/>
        <v>41852.527222222219</v>
      </c>
      <c r="T3462" s="13">
        <f t="shared" si="274"/>
        <v>41866.527222222219</v>
      </c>
      <c r="U3462">
        <f t="shared" si="275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t="s">
        <v>8314</v>
      </c>
      <c r="R3463" t="s">
        <v>8315</v>
      </c>
      <c r="S3463" s="13">
        <f t="shared" si="273"/>
        <v>42643.632858796293</v>
      </c>
      <c r="T3463" s="13">
        <f t="shared" si="274"/>
        <v>42672.125</v>
      </c>
      <c r="U3463">
        <f t="shared" si="275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t="s">
        <v>8314</v>
      </c>
      <c r="R3464" t="s">
        <v>8315</v>
      </c>
      <c r="S3464" s="13">
        <f t="shared" si="273"/>
        <v>42179.898472222223</v>
      </c>
      <c r="T3464" s="13">
        <f t="shared" si="274"/>
        <v>42195.75</v>
      </c>
      <c r="U3464">
        <f t="shared" si="275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t="s">
        <v>8314</v>
      </c>
      <c r="R3465" t="s">
        <v>8315</v>
      </c>
      <c r="S3465" s="13">
        <f t="shared" si="273"/>
        <v>42612.918807870374</v>
      </c>
      <c r="T3465" s="13">
        <f t="shared" si="274"/>
        <v>42654.165972222225</v>
      </c>
      <c r="U3465">
        <f t="shared" si="275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t="s">
        <v>8314</v>
      </c>
      <c r="R3466" t="s">
        <v>8315</v>
      </c>
      <c r="S3466" s="13">
        <f t="shared" si="273"/>
        <v>42575.130057870367</v>
      </c>
      <c r="T3466" s="13">
        <f t="shared" si="274"/>
        <v>42605.130057870367</v>
      </c>
      <c r="U3466">
        <f t="shared" si="275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t="s">
        <v>8314</v>
      </c>
      <c r="R3467" t="s">
        <v>8315</v>
      </c>
      <c r="S3467" s="13">
        <f t="shared" si="273"/>
        <v>42200.625833333332</v>
      </c>
      <c r="T3467" s="13">
        <f t="shared" si="274"/>
        <v>42225.666666666672</v>
      </c>
      <c r="U3467">
        <f t="shared" si="275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t="s">
        <v>8314</v>
      </c>
      <c r="R3468" t="s">
        <v>8315</v>
      </c>
      <c r="S3468" s="13">
        <f t="shared" si="273"/>
        <v>42420.019097222219</v>
      </c>
      <c r="T3468" s="13">
        <f t="shared" si="274"/>
        <v>42479.977430555555</v>
      </c>
      <c r="U3468">
        <f t="shared" si="275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t="s">
        <v>8314</v>
      </c>
      <c r="R3469" t="s">
        <v>8315</v>
      </c>
      <c r="S3469" s="13">
        <f t="shared" si="273"/>
        <v>42053.671666666662</v>
      </c>
      <c r="T3469" s="13">
        <f t="shared" si="274"/>
        <v>42083.630000000005</v>
      </c>
      <c r="U3469">
        <f t="shared" si="275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t="s">
        <v>8314</v>
      </c>
      <c r="R3470" t="s">
        <v>8315</v>
      </c>
      <c r="S3470" s="13">
        <f t="shared" si="273"/>
        <v>42605.765381944439</v>
      </c>
      <c r="T3470" s="13">
        <f t="shared" si="274"/>
        <v>42634.125</v>
      </c>
      <c r="U3470">
        <f t="shared" si="275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t="s">
        <v>8314</v>
      </c>
      <c r="R3471" t="s">
        <v>8315</v>
      </c>
      <c r="S3471" s="13">
        <f t="shared" si="273"/>
        <v>42458.641724537039</v>
      </c>
      <c r="T3471" s="13">
        <f t="shared" si="274"/>
        <v>42488.641724537039</v>
      </c>
      <c r="U3471">
        <f t="shared" si="275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t="s">
        <v>8314</v>
      </c>
      <c r="R3472" t="s">
        <v>8315</v>
      </c>
      <c r="S3472" s="13">
        <f t="shared" si="273"/>
        <v>42529.022013888884</v>
      </c>
      <c r="T3472" s="13">
        <f t="shared" si="274"/>
        <v>42566.901388888888</v>
      </c>
      <c r="U3472">
        <f t="shared" si="275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t="s">
        <v>8314</v>
      </c>
      <c r="R3473" t="s">
        <v>8315</v>
      </c>
      <c r="S3473" s="13">
        <f t="shared" si="273"/>
        <v>41841.820486111108</v>
      </c>
      <c r="T3473" s="13">
        <f t="shared" si="274"/>
        <v>41882.833333333336</v>
      </c>
      <c r="U3473">
        <f t="shared" si="275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t="s">
        <v>8314</v>
      </c>
      <c r="R3474" t="s">
        <v>8315</v>
      </c>
      <c r="S3474" s="13">
        <f t="shared" si="273"/>
        <v>41928.170497685183</v>
      </c>
      <c r="T3474" s="13">
        <f t="shared" si="274"/>
        <v>41949.249305555553</v>
      </c>
      <c r="U3474">
        <f t="shared" si="275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t="s">
        <v>8314</v>
      </c>
      <c r="R3475" t="s">
        <v>8315</v>
      </c>
      <c r="S3475" s="13">
        <f t="shared" si="273"/>
        <v>42062.834444444445</v>
      </c>
      <c r="T3475" s="13">
        <f t="shared" si="274"/>
        <v>42083.852083333331</v>
      </c>
      <c r="U3475">
        <f t="shared" si="275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t="s">
        <v>8314</v>
      </c>
      <c r="R3476" t="s">
        <v>8315</v>
      </c>
      <c r="S3476" s="13">
        <f t="shared" si="273"/>
        <v>42541.501516203702</v>
      </c>
      <c r="T3476" s="13">
        <f t="shared" si="274"/>
        <v>42571.501516203702</v>
      </c>
      <c r="U3476">
        <f t="shared" si="275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t="s">
        <v>8314</v>
      </c>
      <c r="R3477" t="s">
        <v>8315</v>
      </c>
      <c r="S3477" s="13">
        <f t="shared" si="273"/>
        <v>41918.880833333329</v>
      </c>
      <c r="T3477" s="13">
        <f t="shared" si="274"/>
        <v>41946</v>
      </c>
      <c r="U3477">
        <f t="shared" si="275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t="s">
        <v>8314</v>
      </c>
      <c r="R3478" t="s">
        <v>8315</v>
      </c>
      <c r="S3478" s="13">
        <f t="shared" si="273"/>
        <v>41921.279976851853</v>
      </c>
      <c r="T3478" s="13">
        <f t="shared" si="274"/>
        <v>41939.125</v>
      </c>
      <c r="U3478">
        <f t="shared" si="275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t="s">
        <v>8314</v>
      </c>
      <c r="R3479" t="s">
        <v>8315</v>
      </c>
      <c r="S3479" s="13">
        <f t="shared" si="273"/>
        <v>42128.736608796295</v>
      </c>
      <c r="T3479" s="13">
        <f t="shared" si="274"/>
        <v>42141.125</v>
      </c>
      <c r="U3479">
        <f t="shared" si="275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t="s">
        <v>8314</v>
      </c>
      <c r="R3480" t="s">
        <v>8315</v>
      </c>
      <c r="S3480" s="13">
        <f t="shared" si="273"/>
        <v>42053.916921296302</v>
      </c>
      <c r="T3480" s="13">
        <f t="shared" si="274"/>
        <v>42079.875</v>
      </c>
      <c r="U3480">
        <f t="shared" si="275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t="s">
        <v>8314</v>
      </c>
      <c r="R3481" t="s">
        <v>8315</v>
      </c>
      <c r="S3481" s="13">
        <f t="shared" si="273"/>
        <v>41781.855092592588</v>
      </c>
      <c r="T3481" s="13">
        <f t="shared" si="274"/>
        <v>41811.855092592588</v>
      </c>
      <c r="U3481">
        <f t="shared" si="275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t="s">
        <v>8314</v>
      </c>
      <c r="R3482" t="s">
        <v>8315</v>
      </c>
      <c r="S3482" s="13">
        <f t="shared" si="273"/>
        <v>42171.317442129628</v>
      </c>
      <c r="T3482" s="13">
        <f t="shared" si="274"/>
        <v>42195.875</v>
      </c>
      <c r="U3482">
        <f t="shared" si="275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t="s">
        <v>8314</v>
      </c>
      <c r="R3483" t="s">
        <v>8315</v>
      </c>
      <c r="S3483" s="13">
        <f t="shared" si="273"/>
        <v>41989.24754629629</v>
      </c>
      <c r="T3483" s="13">
        <f t="shared" si="274"/>
        <v>42006.24754629629</v>
      </c>
      <c r="U3483">
        <f t="shared" si="275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t="s">
        <v>8314</v>
      </c>
      <c r="R3484" t="s">
        <v>8315</v>
      </c>
      <c r="S3484" s="13">
        <f t="shared" si="273"/>
        <v>41796.771597222221</v>
      </c>
      <c r="T3484" s="13">
        <f t="shared" si="274"/>
        <v>41826.771597222221</v>
      </c>
      <c r="U3484">
        <f t="shared" si="275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t="s">
        <v>8314</v>
      </c>
      <c r="R3485" t="s">
        <v>8315</v>
      </c>
      <c r="S3485" s="13">
        <f t="shared" si="273"/>
        <v>41793.668761574074</v>
      </c>
      <c r="T3485" s="13">
        <f t="shared" si="274"/>
        <v>41823.668761574074</v>
      </c>
      <c r="U3485">
        <f t="shared" si="275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t="s">
        <v>8314</v>
      </c>
      <c r="R3486" t="s">
        <v>8315</v>
      </c>
      <c r="S3486" s="13">
        <f t="shared" si="273"/>
        <v>42506.760405092587</v>
      </c>
      <c r="T3486" s="13">
        <f t="shared" si="274"/>
        <v>42536.760405092587</v>
      </c>
      <c r="U3486">
        <f t="shared" si="275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t="s">
        <v>8314</v>
      </c>
      <c r="R3487" t="s">
        <v>8315</v>
      </c>
      <c r="S3487" s="13">
        <f t="shared" si="273"/>
        <v>42372.693055555559</v>
      </c>
      <c r="T3487" s="13">
        <f t="shared" si="274"/>
        <v>42402.693055555559</v>
      </c>
      <c r="U3487">
        <f t="shared" si="275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t="s">
        <v>8314</v>
      </c>
      <c r="R3488" t="s">
        <v>8315</v>
      </c>
      <c r="S3488" s="13">
        <f t="shared" si="273"/>
        <v>42126.87501157407</v>
      </c>
      <c r="T3488" s="13">
        <f t="shared" si="274"/>
        <v>42158.290972222225</v>
      </c>
      <c r="U3488">
        <f t="shared" si="275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t="s">
        <v>8314</v>
      </c>
      <c r="R3489" t="s">
        <v>8315</v>
      </c>
      <c r="S3489" s="13">
        <f t="shared" si="273"/>
        <v>42149.940416666665</v>
      </c>
      <c r="T3489" s="13">
        <f t="shared" si="274"/>
        <v>42179.940416666665</v>
      </c>
      <c r="U3489">
        <f t="shared" si="275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t="s">
        <v>8314</v>
      </c>
      <c r="R3490" t="s">
        <v>8315</v>
      </c>
      <c r="S3490" s="13">
        <f t="shared" si="273"/>
        <v>42087.768055555556</v>
      </c>
      <c r="T3490" s="13">
        <f t="shared" si="274"/>
        <v>42111.666666666672</v>
      </c>
      <c r="U3490">
        <f t="shared" si="275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t="s">
        <v>8314</v>
      </c>
      <c r="R3491" t="s">
        <v>8315</v>
      </c>
      <c r="S3491" s="13">
        <f t="shared" si="273"/>
        <v>41753.635775462964</v>
      </c>
      <c r="T3491" s="13">
        <f t="shared" si="274"/>
        <v>41783.875</v>
      </c>
      <c r="U3491">
        <f t="shared" si="275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t="s">
        <v>8314</v>
      </c>
      <c r="R3492" t="s">
        <v>8315</v>
      </c>
      <c r="S3492" s="13">
        <f t="shared" si="273"/>
        <v>42443.802361111113</v>
      </c>
      <c r="T3492" s="13">
        <f t="shared" si="274"/>
        <v>42473.802361111113</v>
      </c>
      <c r="U3492">
        <f t="shared" si="275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t="s">
        <v>8314</v>
      </c>
      <c r="R3493" t="s">
        <v>8315</v>
      </c>
      <c r="S3493" s="13">
        <f t="shared" si="273"/>
        <v>42121.249814814815</v>
      </c>
      <c r="T3493" s="13">
        <f t="shared" si="274"/>
        <v>42142.249814814815</v>
      </c>
      <c r="U3493">
        <f t="shared" si="275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t="s">
        <v>8314</v>
      </c>
      <c r="R3494" t="s">
        <v>8315</v>
      </c>
      <c r="S3494" s="13">
        <f t="shared" si="273"/>
        <v>42268.009224537032</v>
      </c>
      <c r="T3494" s="13">
        <f t="shared" si="274"/>
        <v>42303.009224537032</v>
      </c>
      <c r="U3494">
        <f t="shared" si="275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t="s">
        <v>8314</v>
      </c>
      <c r="R3495" t="s">
        <v>8315</v>
      </c>
      <c r="S3495" s="13">
        <f t="shared" si="273"/>
        <v>41848.866157407407</v>
      </c>
      <c r="T3495" s="13">
        <f t="shared" si="274"/>
        <v>41868.21597222222</v>
      </c>
      <c r="U3495">
        <f t="shared" si="275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t="s">
        <v>8314</v>
      </c>
      <c r="R3496" t="s">
        <v>8315</v>
      </c>
      <c r="S3496" s="13">
        <f t="shared" si="273"/>
        <v>42689.214988425927</v>
      </c>
      <c r="T3496" s="13">
        <f t="shared" si="274"/>
        <v>42700.25</v>
      </c>
      <c r="U3496">
        <f t="shared" si="275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t="s">
        <v>8314</v>
      </c>
      <c r="R3497" t="s">
        <v>8315</v>
      </c>
      <c r="S3497" s="13">
        <f t="shared" si="273"/>
        <v>41915.762835648151</v>
      </c>
      <c r="T3497" s="13">
        <f t="shared" si="274"/>
        <v>41944.720833333333</v>
      </c>
      <c r="U3497">
        <f t="shared" si="275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t="s">
        <v>8314</v>
      </c>
      <c r="R3498" t="s">
        <v>8315</v>
      </c>
      <c r="S3498" s="13">
        <f t="shared" si="273"/>
        <v>42584.846828703703</v>
      </c>
      <c r="T3498" s="13">
        <f t="shared" si="274"/>
        <v>42624.846828703703</v>
      </c>
      <c r="U3498">
        <f t="shared" si="275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t="s">
        <v>8314</v>
      </c>
      <c r="R3499" t="s">
        <v>8315</v>
      </c>
      <c r="S3499" s="13">
        <f t="shared" si="273"/>
        <v>42511.741944444439</v>
      </c>
      <c r="T3499" s="13">
        <f t="shared" si="274"/>
        <v>42523.916666666672</v>
      </c>
      <c r="U3499">
        <f t="shared" si="275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t="s">
        <v>8314</v>
      </c>
      <c r="R3500" t="s">
        <v>8315</v>
      </c>
      <c r="S3500" s="13">
        <f t="shared" si="273"/>
        <v>42459.15861111111</v>
      </c>
      <c r="T3500" s="13">
        <f t="shared" si="274"/>
        <v>42518.905555555553</v>
      </c>
      <c r="U3500">
        <f t="shared" si="275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t="s">
        <v>8314</v>
      </c>
      <c r="R3501" t="s">
        <v>8315</v>
      </c>
      <c r="S3501" s="13">
        <f t="shared" si="273"/>
        <v>42132.036168981482</v>
      </c>
      <c r="T3501" s="13">
        <f t="shared" si="274"/>
        <v>42186.290972222225</v>
      </c>
      <c r="U3501">
        <f t="shared" si="275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t="s">
        <v>8314</v>
      </c>
      <c r="R3502" t="s">
        <v>8315</v>
      </c>
      <c r="S3502" s="13">
        <f t="shared" si="273"/>
        <v>42419.91942129629</v>
      </c>
      <c r="T3502" s="13">
        <f t="shared" si="274"/>
        <v>42436.207638888889</v>
      </c>
      <c r="U3502">
        <f t="shared" si="275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t="s">
        <v>8314</v>
      </c>
      <c r="R3503" t="s">
        <v>8315</v>
      </c>
      <c r="S3503" s="13">
        <f t="shared" si="273"/>
        <v>42233.763831018514</v>
      </c>
      <c r="T3503" s="13">
        <f t="shared" si="274"/>
        <v>42258.763831018514</v>
      </c>
      <c r="U3503">
        <f t="shared" si="275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t="s">
        <v>8314</v>
      </c>
      <c r="R3504" t="s">
        <v>8315</v>
      </c>
      <c r="S3504" s="13">
        <f t="shared" si="273"/>
        <v>42430.839398148149</v>
      </c>
      <c r="T3504" s="13">
        <f t="shared" si="274"/>
        <v>42445.165972222225</v>
      </c>
      <c r="U3504">
        <f t="shared" si="275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t="s">
        <v>8314</v>
      </c>
      <c r="R3505" t="s">
        <v>8315</v>
      </c>
      <c r="S3505" s="13">
        <f t="shared" si="273"/>
        <v>42545.478333333333</v>
      </c>
      <c r="T3505" s="13">
        <f t="shared" si="274"/>
        <v>42575.478333333333</v>
      </c>
      <c r="U3505">
        <f t="shared" si="275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t="s">
        <v>8314</v>
      </c>
      <c r="R3506" t="s">
        <v>8315</v>
      </c>
      <c r="S3506" s="13">
        <f t="shared" si="273"/>
        <v>42297.748738425929</v>
      </c>
      <c r="T3506" s="13">
        <f t="shared" si="274"/>
        <v>42327.790405092594</v>
      </c>
      <c r="U3506">
        <f t="shared" si="275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t="s">
        <v>8314</v>
      </c>
      <c r="R3507" t="s">
        <v>8315</v>
      </c>
      <c r="S3507" s="13">
        <f t="shared" si="273"/>
        <v>41760.935706018521</v>
      </c>
      <c r="T3507" s="13">
        <f t="shared" si="274"/>
        <v>41772.166666666664</v>
      </c>
      <c r="U3507">
        <f t="shared" si="275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t="s">
        <v>8314</v>
      </c>
      <c r="R3508" t="s">
        <v>8315</v>
      </c>
      <c r="S3508" s="13">
        <f t="shared" si="273"/>
        <v>41829.734259259261</v>
      </c>
      <c r="T3508" s="13">
        <f t="shared" si="274"/>
        <v>41874.734259259261</v>
      </c>
      <c r="U3508">
        <f t="shared" si="275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t="s">
        <v>8314</v>
      </c>
      <c r="R3509" t="s">
        <v>8315</v>
      </c>
      <c r="S3509" s="13">
        <f t="shared" si="273"/>
        <v>42491.92288194444</v>
      </c>
      <c r="T3509" s="13">
        <f t="shared" si="274"/>
        <v>42521.92288194444</v>
      </c>
      <c r="U3509">
        <f t="shared" si="275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t="s">
        <v>8314</v>
      </c>
      <c r="R3510" t="s">
        <v>8315</v>
      </c>
      <c r="S3510" s="13">
        <f t="shared" si="273"/>
        <v>42477.729780092588</v>
      </c>
      <c r="T3510" s="13">
        <f t="shared" si="274"/>
        <v>42500.875</v>
      </c>
      <c r="U3510">
        <f t="shared" si="275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t="s">
        <v>8314</v>
      </c>
      <c r="R3511" t="s">
        <v>8315</v>
      </c>
      <c r="S3511" s="13">
        <f t="shared" si="273"/>
        <v>41950.859560185185</v>
      </c>
      <c r="T3511" s="13">
        <f t="shared" si="274"/>
        <v>41964.204861111109</v>
      </c>
      <c r="U3511">
        <f t="shared" si="275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t="s">
        <v>8314</v>
      </c>
      <c r="R3512" t="s">
        <v>8315</v>
      </c>
      <c r="S3512" s="13">
        <f t="shared" si="273"/>
        <v>41802.62090277778</v>
      </c>
      <c r="T3512" s="13">
        <f t="shared" si="274"/>
        <v>41822.62090277778</v>
      </c>
      <c r="U3512">
        <f t="shared" si="275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t="s">
        <v>8314</v>
      </c>
      <c r="R3513" t="s">
        <v>8315</v>
      </c>
      <c r="S3513" s="13">
        <f t="shared" si="273"/>
        <v>41927.873784722222</v>
      </c>
      <c r="T3513" s="13">
        <f t="shared" si="274"/>
        <v>41950.770833333336</v>
      </c>
      <c r="U3513">
        <f t="shared" si="275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t="s">
        <v>8314</v>
      </c>
      <c r="R3514" t="s">
        <v>8315</v>
      </c>
      <c r="S3514" s="13">
        <f t="shared" si="273"/>
        <v>42057.536944444444</v>
      </c>
      <c r="T3514" s="13">
        <f t="shared" si="274"/>
        <v>42117.49527777778</v>
      </c>
      <c r="U3514">
        <f t="shared" si="275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t="s">
        <v>8314</v>
      </c>
      <c r="R3515" t="s">
        <v>8315</v>
      </c>
      <c r="S3515" s="13">
        <f t="shared" si="273"/>
        <v>41781.096203703702</v>
      </c>
      <c r="T3515" s="13">
        <f t="shared" si="274"/>
        <v>41794.207638888889</v>
      </c>
      <c r="U3515">
        <f t="shared" si="275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t="s">
        <v>8314</v>
      </c>
      <c r="R3516" t="s">
        <v>8315</v>
      </c>
      <c r="S3516" s="13">
        <f t="shared" si="273"/>
        <v>42020.846666666665</v>
      </c>
      <c r="T3516" s="13">
        <f t="shared" si="274"/>
        <v>42037.207638888889</v>
      </c>
      <c r="U3516">
        <f t="shared" si="275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t="s">
        <v>8314</v>
      </c>
      <c r="R3517" t="s">
        <v>8315</v>
      </c>
      <c r="S3517" s="13">
        <f t="shared" si="273"/>
        <v>42125.772812499999</v>
      </c>
      <c r="T3517" s="13">
        <f t="shared" si="274"/>
        <v>42155.772812499999</v>
      </c>
      <c r="U3517">
        <f t="shared" si="275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t="s">
        <v>8314</v>
      </c>
      <c r="R3518" t="s">
        <v>8315</v>
      </c>
      <c r="S3518" s="13">
        <f t="shared" si="273"/>
        <v>41856.010069444441</v>
      </c>
      <c r="T3518" s="13">
        <f t="shared" si="274"/>
        <v>41890.125</v>
      </c>
      <c r="U3518">
        <f t="shared" si="275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t="s">
        <v>8314</v>
      </c>
      <c r="R3519" t="s">
        <v>8315</v>
      </c>
      <c r="S3519" s="13">
        <f t="shared" si="273"/>
        <v>41794.817523148151</v>
      </c>
      <c r="T3519" s="13">
        <f t="shared" si="274"/>
        <v>41824.458333333336</v>
      </c>
      <c r="U3519">
        <f t="shared" si="275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t="s">
        <v>8314</v>
      </c>
      <c r="R3520" t="s">
        <v>8315</v>
      </c>
      <c r="S3520" s="13">
        <f t="shared" si="273"/>
        <v>41893.783553240741</v>
      </c>
      <c r="T3520" s="13">
        <f t="shared" si="274"/>
        <v>41914.597916666666</v>
      </c>
      <c r="U3520">
        <f t="shared" si="275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t="s">
        <v>8314</v>
      </c>
      <c r="R3521" t="s">
        <v>8315</v>
      </c>
      <c r="S3521" s="13">
        <f t="shared" si="273"/>
        <v>42037.598958333328</v>
      </c>
      <c r="T3521" s="13">
        <f t="shared" si="274"/>
        <v>42067.598958333328</v>
      </c>
      <c r="U3521">
        <f t="shared" si="275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t="s">
        <v>8314</v>
      </c>
      <c r="R3522" t="s">
        <v>8315</v>
      </c>
      <c r="S3522" s="13">
        <f t="shared" si="273"/>
        <v>42227.824212962965</v>
      </c>
      <c r="T3522" s="13">
        <f t="shared" si="274"/>
        <v>42253.57430555555</v>
      </c>
      <c r="U3522">
        <f t="shared" si="275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ROUND(E3523/L3523,2)</f>
        <v>45.62</v>
      </c>
      <c r="Q3523" t="s">
        <v>8314</v>
      </c>
      <c r="R3523" t="s">
        <v>8315</v>
      </c>
      <c r="S3523" s="13">
        <f t="shared" ref="S3523:S3586" si="278">(((J3523/60)/60)/24)+DATE(1970,1,1)</f>
        <v>41881.361342592594</v>
      </c>
      <c r="T3523" s="13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t="s">
        <v>8314</v>
      </c>
      <c r="R3524" t="s">
        <v>8315</v>
      </c>
      <c r="S3524" s="13">
        <f t="shared" si="278"/>
        <v>42234.789884259255</v>
      </c>
      <c r="T3524" s="13">
        <f t="shared" si="279"/>
        <v>42262.420833333337</v>
      </c>
      <c r="U3524">
        <f t="shared" si="280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t="s">
        <v>8314</v>
      </c>
      <c r="R3525" t="s">
        <v>8315</v>
      </c>
      <c r="S3525" s="13">
        <f t="shared" si="278"/>
        <v>42581.397546296299</v>
      </c>
      <c r="T3525" s="13">
        <f t="shared" si="279"/>
        <v>42638.958333333328</v>
      </c>
      <c r="U3525">
        <f t="shared" si="280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t="s">
        <v>8314</v>
      </c>
      <c r="R3526" t="s">
        <v>8315</v>
      </c>
      <c r="S3526" s="13">
        <f t="shared" si="278"/>
        <v>41880.76357638889</v>
      </c>
      <c r="T3526" s="13">
        <f t="shared" si="279"/>
        <v>41895.166666666664</v>
      </c>
      <c r="U3526">
        <f t="shared" si="280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t="s">
        <v>8314</v>
      </c>
      <c r="R3527" t="s">
        <v>8315</v>
      </c>
      <c r="S3527" s="13">
        <f t="shared" si="278"/>
        <v>42214.6956712963</v>
      </c>
      <c r="T3527" s="13">
        <f t="shared" si="279"/>
        <v>42225.666666666672</v>
      </c>
      <c r="U3527">
        <f t="shared" si="280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t="s">
        <v>8314</v>
      </c>
      <c r="R3528" t="s">
        <v>8315</v>
      </c>
      <c r="S3528" s="13">
        <f t="shared" si="278"/>
        <v>42460.335312499999</v>
      </c>
      <c r="T3528" s="13">
        <f t="shared" si="279"/>
        <v>42488.249305555553</v>
      </c>
      <c r="U3528">
        <f t="shared" si="280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t="s">
        <v>8314</v>
      </c>
      <c r="R3529" t="s">
        <v>8315</v>
      </c>
      <c r="S3529" s="13">
        <f t="shared" si="278"/>
        <v>42167.023206018523</v>
      </c>
      <c r="T3529" s="13">
        <f t="shared" si="279"/>
        <v>42196.165972222225</v>
      </c>
      <c r="U3529">
        <f t="shared" si="280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t="s">
        <v>8314</v>
      </c>
      <c r="R3530" t="s">
        <v>8315</v>
      </c>
      <c r="S3530" s="13">
        <f t="shared" si="278"/>
        <v>42733.50136574074</v>
      </c>
      <c r="T3530" s="13">
        <f t="shared" si="279"/>
        <v>42753.50136574074</v>
      </c>
      <c r="U3530">
        <f t="shared" si="280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t="s">
        <v>8314</v>
      </c>
      <c r="R3531" t="s">
        <v>8315</v>
      </c>
      <c r="S3531" s="13">
        <f t="shared" si="278"/>
        <v>42177.761782407411</v>
      </c>
      <c r="T3531" s="13">
        <f t="shared" si="279"/>
        <v>42198.041666666672</v>
      </c>
      <c r="U3531">
        <f t="shared" si="280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t="s">
        <v>8314</v>
      </c>
      <c r="R3532" t="s">
        <v>8315</v>
      </c>
      <c r="S3532" s="13">
        <f t="shared" si="278"/>
        <v>42442.623344907406</v>
      </c>
      <c r="T3532" s="13">
        <f t="shared" si="279"/>
        <v>42470.833333333328</v>
      </c>
      <c r="U3532">
        <f t="shared" si="280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t="s">
        <v>8314</v>
      </c>
      <c r="R3533" t="s">
        <v>8315</v>
      </c>
      <c r="S3533" s="13">
        <f t="shared" si="278"/>
        <v>42521.654328703706</v>
      </c>
      <c r="T3533" s="13">
        <f t="shared" si="279"/>
        <v>42551.654328703706</v>
      </c>
      <c r="U3533">
        <f t="shared" si="280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t="s">
        <v>8314</v>
      </c>
      <c r="R3534" t="s">
        <v>8315</v>
      </c>
      <c r="S3534" s="13">
        <f t="shared" si="278"/>
        <v>41884.599849537037</v>
      </c>
      <c r="T3534" s="13">
        <f t="shared" si="279"/>
        <v>41900.165972222225</v>
      </c>
      <c r="U3534">
        <f t="shared" si="280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t="s">
        <v>8314</v>
      </c>
      <c r="R3535" t="s">
        <v>8315</v>
      </c>
      <c r="S3535" s="13">
        <f t="shared" si="278"/>
        <v>42289.761192129634</v>
      </c>
      <c r="T3535" s="13">
        <f t="shared" si="279"/>
        <v>42319.802858796291</v>
      </c>
      <c r="U3535">
        <f t="shared" si="280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t="s">
        <v>8314</v>
      </c>
      <c r="R3536" t="s">
        <v>8315</v>
      </c>
      <c r="S3536" s="13">
        <f t="shared" si="278"/>
        <v>42243.6252662037</v>
      </c>
      <c r="T3536" s="13">
        <f t="shared" si="279"/>
        <v>42278.6252662037</v>
      </c>
      <c r="U3536">
        <f t="shared" si="280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t="s">
        <v>8314</v>
      </c>
      <c r="R3537" t="s">
        <v>8315</v>
      </c>
      <c r="S3537" s="13">
        <f t="shared" si="278"/>
        <v>42248.640162037031</v>
      </c>
      <c r="T3537" s="13">
        <f t="shared" si="279"/>
        <v>42279.75</v>
      </c>
      <c r="U3537">
        <f t="shared" si="280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t="s">
        <v>8314</v>
      </c>
      <c r="R3538" t="s">
        <v>8315</v>
      </c>
      <c r="S3538" s="13">
        <f t="shared" si="278"/>
        <v>42328.727141203708</v>
      </c>
      <c r="T3538" s="13">
        <f t="shared" si="279"/>
        <v>42358.499305555553</v>
      </c>
      <c r="U3538">
        <f t="shared" si="280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t="s">
        <v>8314</v>
      </c>
      <c r="R3539" t="s">
        <v>8315</v>
      </c>
      <c r="S3539" s="13">
        <f t="shared" si="278"/>
        <v>41923.354351851849</v>
      </c>
      <c r="T3539" s="13">
        <f t="shared" si="279"/>
        <v>41960.332638888889</v>
      </c>
      <c r="U3539">
        <f t="shared" si="280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t="s">
        <v>8314</v>
      </c>
      <c r="R3540" t="s">
        <v>8315</v>
      </c>
      <c r="S3540" s="13">
        <f t="shared" si="278"/>
        <v>42571.420601851853</v>
      </c>
      <c r="T3540" s="13">
        <f t="shared" si="279"/>
        <v>42599.420601851853</v>
      </c>
      <c r="U3540">
        <f t="shared" si="280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t="s">
        <v>8314</v>
      </c>
      <c r="R3541" t="s">
        <v>8315</v>
      </c>
      <c r="S3541" s="13">
        <f t="shared" si="278"/>
        <v>42600.756041666667</v>
      </c>
      <c r="T3541" s="13">
        <f t="shared" si="279"/>
        <v>42621.756041666667</v>
      </c>
      <c r="U3541">
        <f t="shared" si="280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t="s">
        <v>8314</v>
      </c>
      <c r="R3542" t="s">
        <v>8315</v>
      </c>
      <c r="S3542" s="13">
        <f t="shared" si="278"/>
        <v>42517.003368055557</v>
      </c>
      <c r="T3542" s="13">
        <f t="shared" si="279"/>
        <v>42547.003368055557</v>
      </c>
      <c r="U3542">
        <f t="shared" si="280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t="s">
        <v>8314</v>
      </c>
      <c r="R3543" t="s">
        <v>8315</v>
      </c>
      <c r="S3543" s="13">
        <f t="shared" si="278"/>
        <v>42222.730034722219</v>
      </c>
      <c r="T3543" s="13">
        <f t="shared" si="279"/>
        <v>42247.730034722219</v>
      </c>
      <c r="U3543">
        <f t="shared" si="280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t="s">
        <v>8314</v>
      </c>
      <c r="R3544" t="s">
        <v>8315</v>
      </c>
      <c r="S3544" s="13">
        <f t="shared" si="278"/>
        <v>41829.599791666667</v>
      </c>
      <c r="T3544" s="13">
        <f t="shared" si="279"/>
        <v>41889.599791666667</v>
      </c>
      <c r="U3544">
        <f t="shared" si="280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t="s">
        <v>8314</v>
      </c>
      <c r="R3545" t="s">
        <v>8315</v>
      </c>
      <c r="S3545" s="13">
        <f t="shared" si="278"/>
        <v>42150.755312499998</v>
      </c>
      <c r="T3545" s="13">
        <f t="shared" si="279"/>
        <v>42180.755312499998</v>
      </c>
      <c r="U3545">
        <f t="shared" si="280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t="s">
        <v>8314</v>
      </c>
      <c r="R3546" t="s">
        <v>8315</v>
      </c>
      <c r="S3546" s="13">
        <f t="shared" si="278"/>
        <v>42040.831678240742</v>
      </c>
      <c r="T3546" s="13">
        <f t="shared" si="279"/>
        <v>42070.831678240742</v>
      </c>
      <c r="U3546">
        <f t="shared" si="280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t="s">
        <v>8314</v>
      </c>
      <c r="R3547" t="s">
        <v>8315</v>
      </c>
      <c r="S3547" s="13">
        <f t="shared" si="278"/>
        <v>42075.807395833333</v>
      </c>
      <c r="T3547" s="13">
        <f t="shared" si="279"/>
        <v>42105.807395833333</v>
      </c>
      <c r="U3547">
        <f t="shared" si="280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t="s">
        <v>8314</v>
      </c>
      <c r="R3548" t="s">
        <v>8315</v>
      </c>
      <c r="S3548" s="13">
        <f t="shared" si="278"/>
        <v>42073.660694444443</v>
      </c>
      <c r="T3548" s="13">
        <f t="shared" si="279"/>
        <v>42095.165972222225</v>
      </c>
      <c r="U3548">
        <f t="shared" si="280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t="s">
        <v>8314</v>
      </c>
      <c r="R3549" t="s">
        <v>8315</v>
      </c>
      <c r="S3549" s="13">
        <f t="shared" si="278"/>
        <v>42480.078715277778</v>
      </c>
      <c r="T3549" s="13">
        <f t="shared" si="279"/>
        <v>42504.165972222225</v>
      </c>
      <c r="U3549">
        <f t="shared" si="280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t="s">
        <v>8314</v>
      </c>
      <c r="R3550" t="s">
        <v>8315</v>
      </c>
      <c r="S3550" s="13">
        <f t="shared" si="278"/>
        <v>42411.942291666666</v>
      </c>
      <c r="T3550" s="13">
        <f t="shared" si="279"/>
        <v>42434.041666666672</v>
      </c>
      <c r="U3550">
        <f t="shared" si="280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t="s">
        <v>8314</v>
      </c>
      <c r="R3551" t="s">
        <v>8315</v>
      </c>
      <c r="S3551" s="13">
        <f t="shared" si="278"/>
        <v>42223.394363425927</v>
      </c>
      <c r="T3551" s="13">
        <f t="shared" si="279"/>
        <v>42251.394363425927</v>
      </c>
      <c r="U3551">
        <f t="shared" si="280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t="s">
        <v>8314</v>
      </c>
      <c r="R3552" t="s">
        <v>8315</v>
      </c>
      <c r="S3552" s="13">
        <f t="shared" si="278"/>
        <v>42462.893495370372</v>
      </c>
      <c r="T3552" s="13">
        <f t="shared" si="279"/>
        <v>42492.893495370372</v>
      </c>
      <c r="U3552">
        <f t="shared" si="280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t="s">
        <v>8314</v>
      </c>
      <c r="R3553" t="s">
        <v>8315</v>
      </c>
      <c r="S3553" s="13">
        <f t="shared" si="278"/>
        <v>41753.515856481477</v>
      </c>
      <c r="T3553" s="13">
        <f t="shared" si="279"/>
        <v>41781.921527777777</v>
      </c>
      <c r="U3553">
        <f t="shared" si="280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t="s">
        <v>8314</v>
      </c>
      <c r="R3554" t="s">
        <v>8315</v>
      </c>
      <c r="S3554" s="13">
        <f t="shared" si="278"/>
        <v>41788.587083333332</v>
      </c>
      <c r="T3554" s="13">
        <f t="shared" si="279"/>
        <v>41818.587083333332</v>
      </c>
      <c r="U3554">
        <f t="shared" si="280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t="s">
        <v>8314</v>
      </c>
      <c r="R3555" t="s">
        <v>8315</v>
      </c>
      <c r="S3555" s="13">
        <f t="shared" si="278"/>
        <v>42196.028703703705</v>
      </c>
      <c r="T3555" s="13">
        <f t="shared" si="279"/>
        <v>42228</v>
      </c>
      <c r="U3555">
        <f t="shared" si="280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t="s">
        <v>8314</v>
      </c>
      <c r="R3556" t="s">
        <v>8315</v>
      </c>
      <c r="S3556" s="13">
        <f t="shared" si="278"/>
        <v>42016.050451388888</v>
      </c>
      <c r="T3556" s="13">
        <f t="shared" si="279"/>
        <v>42046.708333333328</v>
      </c>
      <c r="U3556">
        <f t="shared" si="280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t="s">
        <v>8314</v>
      </c>
      <c r="R3557" t="s">
        <v>8315</v>
      </c>
      <c r="S3557" s="13">
        <f t="shared" si="278"/>
        <v>42661.442060185189</v>
      </c>
      <c r="T3557" s="13">
        <f t="shared" si="279"/>
        <v>42691.483726851846</v>
      </c>
      <c r="U3557">
        <f t="shared" si="280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t="s">
        <v>8314</v>
      </c>
      <c r="R3558" t="s">
        <v>8315</v>
      </c>
      <c r="S3558" s="13">
        <f t="shared" si="278"/>
        <v>41808.649583333332</v>
      </c>
      <c r="T3558" s="13">
        <f t="shared" si="279"/>
        <v>41868.649583333332</v>
      </c>
      <c r="U3558">
        <f t="shared" si="280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t="s">
        <v>8314</v>
      </c>
      <c r="R3559" t="s">
        <v>8315</v>
      </c>
      <c r="S3559" s="13">
        <f t="shared" si="278"/>
        <v>41730.276747685188</v>
      </c>
      <c r="T3559" s="13">
        <f t="shared" si="279"/>
        <v>41764.276747685188</v>
      </c>
      <c r="U3559">
        <f t="shared" si="280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t="s">
        <v>8314</v>
      </c>
      <c r="R3560" t="s">
        <v>8315</v>
      </c>
      <c r="S3560" s="13">
        <f t="shared" si="278"/>
        <v>42139.816840277781</v>
      </c>
      <c r="T3560" s="13">
        <f t="shared" si="279"/>
        <v>42181.875</v>
      </c>
      <c r="U3560">
        <f t="shared" si="280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t="s">
        <v>8314</v>
      </c>
      <c r="R3561" t="s">
        <v>8315</v>
      </c>
      <c r="S3561" s="13">
        <f t="shared" si="278"/>
        <v>42194.096157407403</v>
      </c>
      <c r="T3561" s="13">
        <f t="shared" si="279"/>
        <v>42216.373611111107</v>
      </c>
      <c r="U3561">
        <f t="shared" si="280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t="s">
        <v>8314</v>
      </c>
      <c r="R3562" t="s">
        <v>8315</v>
      </c>
      <c r="S3562" s="13">
        <f t="shared" si="278"/>
        <v>42115.889652777783</v>
      </c>
      <c r="T3562" s="13">
        <f t="shared" si="279"/>
        <v>42151.114583333328</v>
      </c>
      <c r="U3562">
        <f t="shared" si="280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t="s">
        <v>8314</v>
      </c>
      <c r="R3563" t="s">
        <v>8315</v>
      </c>
      <c r="S3563" s="13">
        <f t="shared" si="278"/>
        <v>42203.680300925931</v>
      </c>
      <c r="T3563" s="13">
        <f t="shared" si="279"/>
        <v>42221.774999999994</v>
      </c>
      <c r="U3563">
        <f t="shared" si="280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t="s">
        <v>8314</v>
      </c>
      <c r="R3564" t="s">
        <v>8315</v>
      </c>
      <c r="S3564" s="13">
        <f t="shared" si="278"/>
        <v>42433.761886574073</v>
      </c>
      <c r="T3564" s="13">
        <f t="shared" si="279"/>
        <v>42442.916666666672</v>
      </c>
      <c r="U3564">
        <f t="shared" si="280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t="s">
        <v>8314</v>
      </c>
      <c r="R3565" t="s">
        <v>8315</v>
      </c>
      <c r="S3565" s="13">
        <f t="shared" si="278"/>
        <v>42555.671944444446</v>
      </c>
      <c r="T3565" s="13">
        <f t="shared" si="279"/>
        <v>42583.791666666672</v>
      </c>
      <c r="U3565">
        <f t="shared" si="280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t="s">
        <v>8314</v>
      </c>
      <c r="R3566" t="s">
        <v>8315</v>
      </c>
      <c r="S3566" s="13">
        <f t="shared" si="278"/>
        <v>42236.623252314821</v>
      </c>
      <c r="T3566" s="13">
        <f t="shared" si="279"/>
        <v>42282.666666666672</v>
      </c>
      <c r="U3566">
        <f t="shared" si="280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t="s">
        <v>8314</v>
      </c>
      <c r="R3567" t="s">
        <v>8315</v>
      </c>
      <c r="S3567" s="13">
        <f t="shared" si="278"/>
        <v>41974.743148148147</v>
      </c>
      <c r="T3567" s="13">
        <f t="shared" si="279"/>
        <v>42004.743148148147</v>
      </c>
      <c r="U3567">
        <f t="shared" si="280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t="s">
        <v>8314</v>
      </c>
      <c r="R3568" t="s">
        <v>8315</v>
      </c>
      <c r="S3568" s="13">
        <f t="shared" si="278"/>
        <v>41997.507905092592</v>
      </c>
      <c r="T3568" s="13">
        <f t="shared" si="279"/>
        <v>42027.507905092592</v>
      </c>
      <c r="U3568">
        <f t="shared" si="280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t="s">
        <v>8314</v>
      </c>
      <c r="R3569" t="s">
        <v>8315</v>
      </c>
      <c r="S3569" s="13">
        <f t="shared" si="278"/>
        <v>42135.810694444444</v>
      </c>
      <c r="T3569" s="13">
        <f t="shared" si="279"/>
        <v>42165.810694444444</v>
      </c>
      <c r="U3569">
        <f t="shared" si="280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t="s">
        <v>8314</v>
      </c>
      <c r="R3570" t="s">
        <v>8315</v>
      </c>
      <c r="S3570" s="13">
        <f t="shared" si="278"/>
        <v>41869.740671296298</v>
      </c>
      <c r="T3570" s="13">
        <f t="shared" si="279"/>
        <v>41899.740671296298</v>
      </c>
      <c r="U3570">
        <f t="shared" si="280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t="s">
        <v>8314</v>
      </c>
      <c r="R3571" t="s">
        <v>8315</v>
      </c>
      <c r="S3571" s="13">
        <f t="shared" si="278"/>
        <v>41982.688611111109</v>
      </c>
      <c r="T3571" s="13">
        <f t="shared" si="279"/>
        <v>42012.688611111109</v>
      </c>
      <c r="U3571">
        <f t="shared" si="280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t="s">
        <v>8314</v>
      </c>
      <c r="R3572" t="s">
        <v>8315</v>
      </c>
      <c r="S3572" s="13">
        <f t="shared" si="278"/>
        <v>41976.331979166673</v>
      </c>
      <c r="T3572" s="13">
        <f t="shared" si="279"/>
        <v>42004.291666666672</v>
      </c>
      <c r="U3572">
        <f t="shared" si="280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t="s">
        <v>8314</v>
      </c>
      <c r="R3573" t="s">
        <v>8315</v>
      </c>
      <c r="S3573" s="13">
        <f t="shared" si="278"/>
        <v>41912.858946759261</v>
      </c>
      <c r="T3573" s="13">
        <f t="shared" si="279"/>
        <v>41942.858946759261</v>
      </c>
      <c r="U3573">
        <f t="shared" si="280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t="s">
        <v>8314</v>
      </c>
      <c r="R3574" t="s">
        <v>8315</v>
      </c>
      <c r="S3574" s="13">
        <f t="shared" si="278"/>
        <v>42146.570393518516</v>
      </c>
      <c r="T3574" s="13">
        <f t="shared" si="279"/>
        <v>42176.570393518516</v>
      </c>
      <c r="U3574">
        <f t="shared" si="280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t="s">
        <v>8314</v>
      </c>
      <c r="R3575" t="s">
        <v>8315</v>
      </c>
      <c r="S3575" s="13">
        <f t="shared" si="278"/>
        <v>41921.375532407408</v>
      </c>
      <c r="T3575" s="13">
        <f t="shared" si="279"/>
        <v>41951.417199074072</v>
      </c>
      <c r="U3575">
        <f t="shared" si="280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t="s">
        <v>8314</v>
      </c>
      <c r="R3576" t="s">
        <v>8315</v>
      </c>
      <c r="S3576" s="13">
        <f t="shared" si="278"/>
        <v>41926.942685185182</v>
      </c>
      <c r="T3576" s="13">
        <f t="shared" si="279"/>
        <v>41956.984351851846</v>
      </c>
      <c r="U3576">
        <f t="shared" si="280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t="s">
        <v>8314</v>
      </c>
      <c r="R3577" t="s">
        <v>8315</v>
      </c>
      <c r="S3577" s="13">
        <f t="shared" si="278"/>
        <v>42561.783877314811</v>
      </c>
      <c r="T3577" s="13">
        <f t="shared" si="279"/>
        <v>42593.165972222225</v>
      </c>
      <c r="U3577">
        <f t="shared" si="280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t="s">
        <v>8314</v>
      </c>
      <c r="R3578" t="s">
        <v>8315</v>
      </c>
      <c r="S3578" s="13">
        <f t="shared" si="278"/>
        <v>42649.54923611111</v>
      </c>
      <c r="T3578" s="13">
        <f t="shared" si="279"/>
        <v>42709.590902777782</v>
      </c>
      <c r="U3578">
        <f t="shared" si="280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t="s">
        <v>8314</v>
      </c>
      <c r="R3579" t="s">
        <v>8315</v>
      </c>
      <c r="S3579" s="13">
        <f t="shared" si="278"/>
        <v>42093.786840277782</v>
      </c>
      <c r="T3579" s="13">
        <f t="shared" si="279"/>
        <v>42120.26944444445</v>
      </c>
      <c r="U3579">
        <f t="shared" si="280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t="s">
        <v>8314</v>
      </c>
      <c r="R3580" t="s">
        <v>8315</v>
      </c>
      <c r="S3580" s="13">
        <f t="shared" si="278"/>
        <v>42460.733530092592</v>
      </c>
      <c r="T3580" s="13">
        <f t="shared" si="279"/>
        <v>42490.733530092592</v>
      </c>
      <c r="U3580">
        <f t="shared" si="280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t="s">
        <v>8314</v>
      </c>
      <c r="R3581" t="s">
        <v>8315</v>
      </c>
      <c r="S3581" s="13">
        <f t="shared" si="278"/>
        <v>42430.762222222227</v>
      </c>
      <c r="T3581" s="13">
        <f t="shared" si="279"/>
        <v>42460.720555555556</v>
      </c>
      <c r="U3581">
        <f t="shared" si="280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t="s">
        <v>8314</v>
      </c>
      <c r="R3582" t="s">
        <v>8315</v>
      </c>
      <c r="S3582" s="13">
        <f t="shared" si="278"/>
        <v>42026.176180555558</v>
      </c>
      <c r="T3582" s="13">
        <f t="shared" si="279"/>
        <v>42064.207638888889</v>
      </c>
      <c r="U3582">
        <f t="shared" si="280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t="s">
        <v>8314</v>
      </c>
      <c r="R3583" t="s">
        <v>8315</v>
      </c>
      <c r="S3583" s="13">
        <f t="shared" si="278"/>
        <v>41836.471180555556</v>
      </c>
      <c r="T3583" s="13">
        <f t="shared" si="279"/>
        <v>41850.471180555556</v>
      </c>
      <c r="U3583">
        <f t="shared" si="280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t="s">
        <v>8314</v>
      </c>
      <c r="R3584" t="s">
        <v>8315</v>
      </c>
      <c r="S3584" s="13">
        <f t="shared" si="278"/>
        <v>42451.095856481479</v>
      </c>
      <c r="T3584" s="13">
        <f t="shared" si="279"/>
        <v>42465.095856481479</v>
      </c>
      <c r="U3584">
        <f t="shared" si="280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t="s">
        <v>8314</v>
      </c>
      <c r="R3585" t="s">
        <v>8315</v>
      </c>
      <c r="S3585" s="13">
        <f t="shared" si="278"/>
        <v>42418.425983796296</v>
      </c>
      <c r="T3585" s="13">
        <f t="shared" si="279"/>
        <v>42478.384317129632</v>
      </c>
      <c r="U3585">
        <f t="shared" si="280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t="s">
        <v>8314</v>
      </c>
      <c r="R3586" t="s">
        <v>8315</v>
      </c>
      <c r="S3586" s="13">
        <f t="shared" si="278"/>
        <v>42168.316481481481</v>
      </c>
      <c r="T3586" s="13">
        <f t="shared" si="279"/>
        <v>42198.316481481481</v>
      </c>
      <c r="U3586">
        <f t="shared" si="280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ROUND(E3587/L3587,2)</f>
        <v>176.09</v>
      </c>
      <c r="Q3587" t="s">
        <v>8314</v>
      </c>
      <c r="R3587" t="s">
        <v>8315</v>
      </c>
      <c r="S3587" s="13">
        <f t="shared" ref="S3587:S3650" si="283">(((J3587/60)/60)/24)+DATE(1970,1,1)</f>
        <v>41964.716319444444</v>
      </c>
      <c r="T3587" s="13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t="s">
        <v>8314</v>
      </c>
      <c r="R3588" t="s">
        <v>8315</v>
      </c>
      <c r="S3588" s="13">
        <f t="shared" si="283"/>
        <v>42576.697569444441</v>
      </c>
      <c r="T3588" s="13">
        <f t="shared" si="284"/>
        <v>42636.697569444441</v>
      </c>
      <c r="U3588">
        <f t="shared" si="285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t="s">
        <v>8314</v>
      </c>
      <c r="R3589" t="s">
        <v>8315</v>
      </c>
      <c r="S3589" s="13">
        <f t="shared" si="283"/>
        <v>42503.539976851855</v>
      </c>
      <c r="T3589" s="13">
        <f t="shared" si="284"/>
        <v>42548.791666666672</v>
      </c>
      <c r="U3589">
        <f t="shared" si="285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t="s">
        <v>8314</v>
      </c>
      <c r="R3590" t="s">
        <v>8315</v>
      </c>
      <c r="S3590" s="13">
        <f t="shared" si="283"/>
        <v>42101.828819444447</v>
      </c>
      <c r="T3590" s="13">
        <f t="shared" si="284"/>
        <v>42123.958333333328</v>
      </c>
      <c r="U3590">
        <f t="shared" si="285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t="s">
        <v>8314</v>
      </c>
      <c r="R3591" t="s">
        <v>8315</v>
      </c>
      <c r="S3591" s="13">
        <f t="shared" si="283"/>
        <v>42125.647534722222</v>
      </c>
      <c r="T3591" s="13">
        <f t="shared" si="284"/>
        <v>42150.647534722222</v>
      </c>
      <c r="U3591">
        <f t="shared" si="285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t="s">
        <v>8314</v>
      </c>
      <c r="R3592" t="s">
        <v>8315</v>
      </c>
      <c r="S3592" s="13">
        <f t="shared" si="283"/>
        <v>41902.333726851852</v>
      </c>
      <c r="T3592" s="13">
        <f t="shared" si="284"/>
        <v>41932.333726851852</v>
      </c>
      <c r="U3592">
        <f t="shared" si="285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t="s">
        <v>8314</v>
      </c>
      <c r="R3593" t="s">
        <v>8315</v>
      </c>
      <c r="S3593" s="13">
        <f t="shared" si="283"/>
        <v>42003.948425925926</v>
      </c>
      <c r="T3593" s="13">
        <f t="shared" si="284"/>
        <v>42028.207638888889</v>
      </c>
      <c r="U3593">
        <f t="shared" si="285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t="s">
        <v>8314</v>
      </c>
      <c r="R3594" t="s">
        <v>8315</v>
      </c>
      <c r="S3594" s="13">
        <f t="shared" si="283"/>
        <v>41988.829942129625</v>
      </c>
      <c r="T3594" s="13">
        <f t="shared" si="284"/>
        <v>42046.207638888889</v>
      </c>
      <c r="U3594">
        <f t="shared" si="285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t="s">
        <v>8314</v>
      </c>
      <c r="R3595" t="s">
        <v>8315</v>
      </c>
      <c r="S3595" s="13">
        <f t="shared" si="283"/>
        <v>41974.898599537039</v>
      </c>
      <c r="T3595" s="13">
        <f t="shared" si="284"/>
        <v>42009.851388888885</v>
      </c>
      <c r="U3595">
        <f t="shared" si="285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t="s">
        <v>8314</v>
      </c>
      <c r="R3596" t="s">
        <v>8315</v>
      </c>
      <c r="S3596" s="13">
        <f t="shared" si="283"/>
        <v>42592.066921296297</v>
      </c>
      <c r="T3596" s="13">
        <f t="shared" si="284"/>
        <v>42617.066921296297</v>
      </c>
      <c r="U3596">
        <f t="shared" si="285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t="s">
        <v>8314</v>
      </c>
      <c r="R3597" t="s">
        <v>8315</v>
      </c>
      <c r="S3597" s="13">
        <f t="shared" si="283"/>
        <v>42050.008368055554</v>
      </c>
      <c r="T3597" s="13">
        <f t="shared" si="284"/>
        <v>42076.290972222225</v>
      </c>
      <c r="U3597">
        <f t="shared" si="285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t="s">
        <v>8314</v>
      </c>
      <c r="R3598" t="s">
        <v>8315</v>
      </c>
      <c r="S3598" s="13">
        <f t="shared" si="283"/>
        <v>41856.715069444443</v>
      </c>
      <c r="T3598" s="13">
        <f t="shared" si="284"/>
        <v>41877.715069444443</v>
      </c>
      <c r="U3598">
        <f t="shared" si="285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t="s">
        <v>8314</v>
      </c>
      <c r="R3599" t="s">
        <v>8315</v>
      </c>
      <c r="S3599" s="13">
        <f t="shared" si="283"/>
        <v>42417.585532407407</v>
      </c>
      <c r="T3599" s="13">
        <f t="shared" si="284"/>
        <v>42432.249305555553</v>
      </c>
      <c r="U3599">
        <f t="shared" si="285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t="s">
        <v>8314</v>
      </c>
      <c r="R3600" t="s">
        <v>8315</v>
      </c>
      <c r="S3600" s="13">
        <f t="shared" si="283"/>
        <v>41866.79886574074</v>
      </c>
      <c r="T3600" s="13">
        <f t="shared" si="284"/>
        <v>41885.207638888889</v>
      </c>
      <c r="U3600">
        <f t="shared" si="285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t="s">
        <v>8314</v>
      </c>
      <c r="R3601" t="s">
        <v>8315</v>
      </c>
      <c r="S3601" s="13">
        <f t="shared" si="283"/>
        <v>42220.79487268519</v>
      </c>
      <c r="T3601" s="13">
        <f t="shared" si="284"/>
        <v>42246</v>
      </c>
      <c r="U3601">
        <f t="shared" si="285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t="s">
        <v>8314</v>
      </c>
      <c r="R3602" t="s">
        <v>8315</v>
      </c>
      <c r="S3602" s="13">
        <f t="shared" si="283"/>
        <v>42628.849120370374</v>
      </c>
      <c r="T3602" s="13">
        <f t="shared" si="284"/>
        <v>42656.849120370374</v>
      </c>
      <c r="U3602">
        <f t="shared" si="285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t="s">
        <v>8314</v>
      </c>
      <c r="R3603" t="s">
        <v>8315</v>
      </c>
      <c r="S3603" s="13">
        <f t="shared" si="283"/>
        <v>41990.99863425926</v>
      </c>
      <c r="T3603" s="13">
        <f t="shared" si="284"/>
        <v>42020.99863425926</v>
      </c>
      <c r="U3603">
        <f t="shared" si="285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t="s">
        <v>8314</v>
      </c>
      <c r="R3604" t="s">
        <v>8315</v>
      </c>
      <c r="S3604" s="13">
        <f t="shared" si="283"/>
        <v>42447.894432870366</v>
      </c>
      <c r="T3604" s="13">
        <f t="shared" si="284"/>
        <v>42507.894432870366</v>
      </c>
      <c r="U3604">
        <f t="shared" si="285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t="s">
        <v>8314</v>
      </c>
      <c r="R3605" t="s">
        <v>8315</v>
      </c>
      <c r="S3605" s="13">
        <f t="shared" si="283"/>
        <v>42283.864351851851</v>
      </c>
      <c r="T3605" s="13">
        <f t="shared" si="284"/>
        <v>42313.906018518523</v>
      </c>
      <c r="U3605">
        <f t="shared" si="285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t="s">
        <v>8314</v>
      </c>
      <c r="R3606" t="s">
        <v>8315</v>
      </c>
      <c r="S3606" s="13">
        <f t="shared" si="283"/>
        <v>42483.015694444446</v>
      </c>
      <c r="T3606" s="13">
        <f t="shared" si="284"/>
        <v>42489.290972222225</v>
      </c>
      <c r="U3606">
        <f t="shared" si="285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t="s">
        <v>8314</v>
      </c>
      <c r="R3607" t="s">
        <v>8315</v>
      </c>
      <c r="S3607" s="13">
        <f t="shared" si="283"/>
        <v>42383.793124999997</v>
      </c>
      <c r="T3607" s="13">
        <f t="shared" si="284"/>
        <v>42413.793124999997</v>
      </c>
      <c r="U3607">
        <f t="shared" si="285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t="s">
        <v>8314</v>
      </c>
      <c r="R3608" t="s">
        <v>8315</v>
      </c>
      <c r="S3608" s="13">
        <f t="shared" si="283"/>
        <v>42566.604826388888</v>
      </c>
      <c r="T3608" s="13">
        <f t="shared" si="284"/>
        <v>42596.604826388888</v>
      </c>
      <c r="U3608">
        <f t="shared" si="285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t="s">
        <v>8314</v>
      </c>
      <c r="R3609" t="s">
        <v>8315</v>
      </c>
      <c r="S3609" s="13">
        <f t="shared" si="283"/>
        <v>42338.963912037041</v>
      </c>
      <c r="T3609" s="13">
        <f t="shared" si="284"/>
        <v>42353</v>
      </c>
      <c r="U3609">
        <f t="shared" si="285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t="s">
        <v>8314</v>
      </c>
      <c r="R3610" t="s">
        <v>8315</v>
      </c>
      <c r="S3610" s="13">
        <f t="shared" si="283"/>
        <v>42506.709375000006</v>
      </c>
      <c r="T3610" s="13">
        <f t="shared" si="284"/>
        <v>42538.583333333328</v>
      </c>
      <c r="U3610">
        <f t="shared" si="285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t="s">
        <v>8314</v>
      </c>
      <c r="R3611" t="s">
        <v>8315</v>
      </c>
      <c r="S3611" s="13">
        <f t="shared" si="283"/>
        <v>42429.991724537031</v>
      </c>
      <c r="T3611" s="13">
        <f t="shared" si="284"/>
        <v>42459.950057870374</v>
      </c>
      <c r="U3611">
        <f t="shared" si="285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t="s">
        <v>8314</v>
      </c>
      <c r="R3612" t="s">
        <v>8315</v>
      </c>
      <c r="S3612" s="13">
        <f t="shared" si="283"/>
        <v>42203.432129629626</v>
      </c>
      <c r="T3612" s="13">
        <f t="shared" si="284"/>
        <v>42233.432129629626</v>
      </c>
      <c r="U3612">
        <f t="shared" si="285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t="s">
        <v>8314</v>
      </c>
      <c r="R3613" t="s">
        <v>8315</v>
      </c>
      <c r="S3613" s="13">
        <f t="shared" si="283"/>
        <v>42072.370381944449</v>
      </c>
      <c r="T3613" s="13">
        <f t="shared" si="284"/>
        <v>42102.370381944449</v>
      </c>
      <c r="U3613">
        <f t="shared" si="285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t="s">
        <v>8314</v>
      </c>
      <c r="R3614" t="s">
        <v>8315</v>
      </c>
      <c r="S3614" s="13">
        <f t="shared" si="283"/>
        <v>41789.726979166669</v>
      </c>
      <c r="T3614" s="13">
        <f t="shared" si="284"/>
        <v>41799.726979166669</v>
      </c>
      <c r="U3614">
        <f t="shared" si="285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t="s">
        <v>8314</v>
      </c>
      <c r="R3615" t="s">
        <v>8315</v>
      </c>
      <c r="S3615" s="13">
        <f t="shared" si="283"/>
        <v>41788.58997685185</v>
      </c>
      <c r="T3615" s="13">
        <f t="shared" si="284"/>
        <v>41818.58997685185</v>
      </c>
      <c r="U3615">
        <f t="shared" si="285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t="s">
        <v>8314</v>
      </c>
      <c r="R3616" t="s">
        <v>8315</v>
      </c>
      <c r="S3616" s="13">
        <f t="shared" si="283"/>
        <v>42144.041851851856</v>
      </c>
      <c r="T3616" s="13">
        <f t="shared" si="284"/>
        <v>42174.041851851856</v>
      </c>
      <c r="U3616">
        <f t="shared" si="285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t="s">
        <v>8314</v>
      </c>
      <c r="R3617" t="s">
        <v>8315</v>
      </c>
      <c r="S3617" s="13">
        <f t="shared" si="283"/>
        <v>42318.593703703707</v>
      </c>
      <c r="T3617" s="13">
        <f t="shared" si="284"/>
        <v>42348.593703703707</v>
      </c>
      <c r="U3617">
        <f t="shared" si="285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t="s">
        <v>8314</v>
      </c>
      <c r="R3618" t="s">
        <v>8315</v>
      </c>
      <c r="S3618" s="13">
        <f t="shared" si="283"/>
        <v>42052.949814814812</v>
      </c>
      <c r="T3618" s="13">
        <f t="shared" si="284"/>
        <v>42082.908148148148</v>
      </c>
      <c r="U3618">
        <f t="shared" si="285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t="s">
        <v>8314</v>
      </c>
      <c r="R3619" t="s">
        <v>8315</v>
      </c>
      <c r="S3619" s="13">
        <f t="shared" si="283"/>
        <v>42779.610289351855</v>
      </c>
      <c r="T3619" s="13">
        <f t="shared" si="284"/>
        <v>42794</v>
      </c>
      <c r="U3619">
        <f t="shared" si="285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t="s">
        <v>8314</v>
      </c>
      <c r="R3620" t="s">
        <v>8315</v>
      </c>
      <c r="S3620" s="13">
        <f t="shared" si="283"/>
        <v>42128.627893518518</v>
      </c>
      <c r="T3620" s="13">
        <f t="shared" si="284"/>
        <v>42158.627893518518</v>
      </c>
      <c r="U3620">
        <f t="shared" si="285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t="s">
        <v>8314</v>
      </c>
      <c r="R3621" t="s">
        <v>8315</v>
      </c>
      <c r="S3621" s="13">
        <f t="shared" si="283"/>
        <v>42661.132245370376</v>
      </c>
      <c r="T3621" s="13">
        <f t="shared" si="284"/>
        <v>42693.916666666672</v>
      </c>
      <c r="U3621">
        <f t="shared" si="285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t="s">
        <v>8314</v>
      </c>
      <c r="R3622" t="s">
        <v>8315</v>
      </c>
      <c r="S3622" s="13">
        <f t="shared" si="283"/>
        <v>42037.938206018516</v>
      </c>
      <c r="T3622" s="13">
        <f t="shared" si="284"/>
        <v>42068.166666666672</v>
      </c>
      <c r="U3622">
        <f t="shared" si="285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t="s">
        <v>8314</v>
      </c>
      <c r="R3623" t="s">
        <v>8315</v>
      </c>
      <c r="S3623" s="13">
        <f t="shared" si="283"/>
        <v>42619.935694444444</v>
      </c>
      <c r="T3623" s="13">
        <f t="shared" si="284"/>
        <v>42643.875</v>
      </c>
      <c r="U3623">
        <f t="shared" si="285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t="s">
        <v>8314</v>
      </c>
      <c r="R3624" t="s">
        <v>8315</v>
      </c>
      <c r="S3624" s="13">
        <f t="shared" si="283"/>
        <v>41877.221886574072</v>
      </c>
      <c r="T3624" s="13">
        <f t="shared" si="284"/>
        <v>41910.140972222223</v>
      </c>
      <c r="U3624">
        <f t="shared" si="285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t="s">
        <v>8314</v>
      </c>
      <c r="R3625" t="s">
        <v>8315</v>
      </c>
      <c r="S3625" s="13">
        <f t="shared" si="283"/>
        <v>41828.736921296295</v>
      </c>
      <c r="T3625" s="13">
        <f t="shared" si="284"/>
        <v>41846.291666666664</v>
      </c>
      <c r="U3625">
        <f t="shared" si="285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t="s">
        <v>8314</v>
      </c>
      <c r="R3626" t="s">
        <v>8315</v>
      </c>
      <c r="S3626" s="13">
        <f t="shared" si="283"/>
        <v>42545.774189814809</v>
      </c>
      <c r="T3626" s="13">
        <f t="shared" si="284"/>
        <v>42605.774189814809</v>
      </c>
      <c r="U3626">
        <f t="shared" si="285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t="s">
        <v>8314</v>
      </c>
      <c r="R3627" t="s">
        <v>8315</v>
      </c>
      <c r="S3627" s="13">
        <f t="shared" si="283"/>
        <v>42157.652511574073</v>
      </c>
      <c r="T3627" s="13">
        <f t="shared" si="284"/>
        <v>42187.652511574073</v>
      </c>
      <c r="U3627">
        <f t="shared" si="285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t="s">
        <v>8314</v>
      </c>
      <c r="R3628" t="s">
        <v>8315</v>
      </c>
      <c r="S3628" s="13">
        <f t="shared" si="283"/>
        <v>41846.667326388888</v>
      </c>
      <c r="T3628" s="13">
        <f t="shared" si="284"/>
        <v>41867.667326388888</v>
      </c>
      <c r="U3628">
        <f t="shared" si="285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t="s">
        <v>8314</v>
      </c>
      <c r="R3629" t="s">
        <v>8315</v>
      </c>
      <c r="S3629" s="13">
        <f t="shared" si="283"/>
        <v>42460.741747685184</v>
      </c>
      <c r="T3629" s="13">
        <f t="shared" si="284"/>
        <v>42511.165972222225</v>
      </c>
      <c r="U3629">
        <f t="shared" si="285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t="e">
        <f t="shared" si="282"/>
        <v>#DIV/0!</v>
      </c>
      <c r="Q3630" t="s">
        <v>8314</v>
      </c>
      <c r="R3630" t="s">
        <v>8317</v>
      </c>
      <c r="S3630" s="13">
        <f t="shared" si="283"/>
        <v>42291.833287037036</v>
      </c>
      <c r="T3630" s="13">
        <f t="shared" si="284"/>
        <v>42351.874953703707</v>
      </c>
      <c r="U3630">
        <f t="shared" si="285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t="s">
        <v>8314</v>
      </c>
      <c r="R3631" t="s">
        <v>8317</v>
      </c>
      <c r="S3631" s="13">
        <f t="shared" si="283"/>
        <v>42437.094490740739</v>
      </c>
      <c r="T3631" s="13">
        <f t="shared" si="284"/>
        <v>42495.708333333328</v>
      </c>
      <c r="U3631">
        <f t="shared" si="285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t="s">
        <v>8314</v>
      </c>
      <c r="R3632" t="s">
        <v>8317</v>
      </c>
      <c r="S3632" s="13">
        <f t="shared" si="283"/>
        <v>41942.84710648148</v>
      </c>
      <c r="T3632" s="13">
        <f t="shared" si="284"/>
        <v>41972.888773148152</v>
      </c>
      <c r="U3632">
        <f t="shared" si="285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t="s">
        <v>8314</v>
      </c>
      <c r="R3633" t="s">
        <v>8317</v>
      </c>
      <c r="S3633" s="13">
        <f t="shared" si="283"/>
        <v>41880.753437499996</v>
      </c>
      <c r="T3633" s="13">
        <f t="shared" si="284"/>
        <v>41905.165972222225</v>
      </c>
      <c r="U3633">
        <f t="shared" si="285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t="s">
        <v>8314</v>
      </c>
      <c r="R3634" t="s">
        <v>8317</v>
      </c>
      <c r="S3634" s="13">
        <f t="shared" si="283"/>
        <v>41946.936909722222</v>
      </c>
      <c r="T3634" s="13">
        <f t="shared" si="284"/>
        <v>41966.936909722222</v>
      </c>
      <c r="U3634">
        <f t="shared" si="285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t="s">
        <v>8314</v>
      </c>
      <c r="R3635" t="s">
        <v>8317</v>
      </c>
      <c r="S3635" s="13">
        <f t="shared" si="283"/>
        <v>42649.623460648145</v>
      </c>
      <c r="T3635" s="13">
        <f t="shared" si="284"/>
        <v>42693.041666666672</v>
      </c>
      <c r="U3635">
        <f t="shared" si="285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t="s">
        <v>8314</v>
      </c>
      <c r="R3636" t="s">
        <v>8317</v>
      </c>
      <c r="S3636" s="13">
        <f t="shared" si="283"/>
        <v>42701.166365740741</v>
      </c>
      <c r="T3636" s="13">
        <f t="shared" si="284"/>
        <v>42749.165972222225</v>
      </c>
      <c r="U3636">
        <f t="shared" si="285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t="s">
        <v>8314</v>
      </c>
      <c r="R3637" t="s">
        <v>8317</v>
      </c>
      <c r="S3637" s="13">
        <f t="shared" si="283"/>
        <v>42450.88282407407</v>
      </c>
      <c r="T3637" s="13">
        <f t="shared" si="284"/>
        <v>42480.88282407407</v>
      </c>
      <c r="U3637">
        <f t="shared" si="285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t="e">
        <f t="shared" si="282"/>
        <v>#DIV/0!</v>
      </c>
      <c r="Q3638" t="s">
        <v>8314</v>
      </c>
      <c r="R3638" t="s">
        <v>8317</v>
      </c>
      <c r="S3638" s="13">
        <f t="shared" si="283"/>
        <v>42226.694780092599</v>
      </c>
      <c r="T3638" s="13">
        <f t="shared" si="284"/>
        <v>42261.694780092599</v>
      </c>
      <c r="U3638">
        <f t="shared" si="285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t="s">
        <v>8314</v>
      </c>
      <c r="R3639" t="s">
        <v>8317</v>
      </c>
      <c r="S3639" s="13">
        <f t="shared" si="283"/>
        <v>41975.700636574074</v>
      </c>
      <c r="T3639" s="13">
        <f t="shared" si="284"/>
        <v>42005.700636574074</v>
      </c>
      <c r="U3639">
        <f t="shared" si="285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t="s">
        <v>8314</v>
      </c>
      <c r="R3640" t="s">
        <v>8317</v>
      </c>
      <c r="S3640" s="13">
        <f t="shared" si="283"/>
        <v>42053.672824074078</v>
      </c>
      <c r="T3640" s="13">
        <f t="shared" si="284"/>
        <v>42113.631157407406</v>
      </c>
      <c r="U3640">
        <f t="shared" si="285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t="s">
        <v>8314</v>
      </c>
      <c r="R3641" t="s">
        <v>8317</v>
      </c>
      <c r="S3641" s="13">
        <f t="shared" si="283"/>
        <v>42590.677152777775</v>
      </c>
      <c r="T3641" s="13">
        <f t="shared" si="284"/>
        <v>42650.632638888885</v>
      </c>
      <c r="U3641">
        <f t="shared" si="285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t="s">
        <v>8314</v>
      </c>
      <c r="R3642" t="s">
        <v>8317</v>
      </c>
      <c r="S3642" s="13">
        <f t="shared" si="283"/>
        <v>42104.781597222223</v>
      </c>
      <c r="T3642" s="13">
        <f t="shared" si="284"/>
        <v>42134.781597222223</v>
      </c>
      <c r="U3642">
        <f t="shared" si="285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t="e">
        <f t="shared" si="282"/>
        <v>#DIV/0!</v>
      </c>
      <c r="Q3643" t="s">
        <v>8314</v>
      </c>
      <c r="R3643" t="s">
        <v>8317</v>
      </c>
      <c r="S3643" s="13">
        <f t="shared" si="283"/>
        <v>41899.627071759263</v>
      </c>
      <c r="T3643" s="13">
        <f t="shared" si="284"/>
        <v>41917.208333333336</v>
      </c>
      <c r="U3643">
        <f t="shared" si="285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t="s">
        <v>8314</v>
      </c>
      <c r="R3644" t="s">
        <v>8317</v>
      </c>
      <c r="S3644" s="13">
        <f t="shared" si="283"/>
        <v>42297.816284722227</v>
      </c>
      <c r="T3644" s="13">
        <f t="shared" si="284"/>
        <v>42338.708333333328</v>
      </c>
      <c r="U3644">
        <f t="shared" si="285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t="e">
        <f t="shared" si="282"/>
        <v>#DIV/0!</v>
      </c>
      <c r="Q3645" t="s">
        <v>8314</v>
      </c>
      <c r="R3645" t="s">
        <v>8317</v>
      </c>
      <c r="S3645" s="13">
        <f t="shared" si="283"/>
        <v>42285.143969907411</v>
      </c>
      <c r="T3645" s="13">
        <f t="shared" si="284"/>
        <v>42325.185636574075</v>
      </c>
      <c r="U3645">
        <f t="shared" si="285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t="s">
        <v>8314</v>
      </c>
      <c r="R3646" t="s">
        <v>8317</v>
      </c>
      <c r="S3646" s="13">
        <f t="shared" si="283"/>
        <v>42409.241747685184</v>
      </c>
      <c r="T3646" s="13">
        <f t="shared" si="284"/>
        <v>42437.207638888889</v>
      </c>
      <c r="U3646">
        <f t="shared" si="285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t="s">
        <v>8314</v>
      </c>
      <c r="R3647" t="s">
        <v>8317</v>
      </c>
      <c r="S3647" s="13">
        <f t="shared" si="283"/>
        <v>42665.970347222217</v>
      </c>
      <c r="T3647" s="13">
        <f t="shared" si="284"/>
        <v>42696.012013888889</v>
      </c>
      <c r="U3647">
        <f t="shared" si="285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t="s">
        <v>8314</v>
      </c>
      <c r="R3648" t="s">
        <v>8317</v>
      </c>
      <c r="S3648" s="13">
        <f t="shared" si="283"/>
        <v>42140.421319444446</v>
      </c>
      <c r="T3648" s="13">
        <f t="shared" si="284"/>
        <v>42171.979166666672</v>
      </c>
      <c r="U3648">
        <f t="shared" si="285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t="s">
        <v>8314</v>
      </c>
      <c r="R3649" t="s">
        <v>8317</v>
      </c>
      <c r="S3649" s="13">
        <f t="shared" si="283"/>
        <v>42598.749155092592</v>
      </c>
      <c r="T3649" s="13">
        <f t="shared" si="284"/>
        <v>42643.749155092592</v>
      </c>
      <c r="U3649">
        <f t="shared" si="285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t="s">
        <v>8314</v>
      </c>
      <c r="R3650" t="s">
        <v>8315</v>
      </c>
      <c r="S3650" s="13">
        <f t="shared" si="283"/>
        <v>41887.292187500003</v>
      </c>
      <c r="T3650" s="13">
        <f t="shared" si="284"/>
        <v>41917.292187500003</v>
      </c>
      <c r="U3650">
        <f t="shared" si="285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ROUND(E3651/L3651,2)</f>
        <v>97.5</v>
      </c>
      <c r="Q3651" t="s">
        <v>8314</v>
      </c>
      <c r="R3651" t="s">
        <v>8315</v>
      </c>
      <c r="S3651" s="13">
        <f t="shared" ref="S3651:S3714" si="288">(((J3651/60)/60)/24)+DATE(1970,1,1)</f>
        <v>41780.712893518517</v>
      </c>
      <c r="T3651" s="13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t="s">
        <v>8314</v>
      </c>
      <c r="R3652" t="s">
        <v>8315</v>
      </c>
      <c r="S3652" s="13">
        <f t="shared" si="288"/>
        <v>42381.478981481487</v>
      </c>
      <c r="T3652" s="13">
        <f t="shared" si="289"/>
        <v>42402.478981481487</v>
      </c>
      <c r="U3652">
        <f t="shared" si="290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t="s">
        <v>8314</v>
      </c>
      <c r="R3653" t="s">
        <v>8315</v>
      </c>
      <c r="S3653" s="13">
        <f t="shared" si="288"/>
        <v>41828.646319444444</v>
      </c>
      <c r="T3653" s="13">
        <f t="shared" si="289"/>
        <v>41861.665972222225</v>
      </c>
      <c r="U3653">
        <f t="shared" si="290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t="s">
        <v>8314</v>
      </c>
      <c r="R3654" t="s">
        <v>8315</v>
      </c>
      <c r="S3654" s="13">
        <f t="shared" si="288"/>
        <v>42596.644699074073</v>
      </c>
      <c r="T3654" s="13">
        <f t="shared" si="289"/>
        <v>42607.165972222225</v>
      </c>
      <c r="U3654">
        <f t="shared" si="290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t="s">
        <v>8314</v>
      </c>
      <c r="R3655" t="s">
        <v>8315</v>
      </c>
      <c r="S3655" s="13">
        <f t="shared" si="288"/>
        <v>42191.363506944443</v>
      </c>
      <c r="T3655" s="13">
        <f t="shared" si="289"/>
        <v>42221.363506944443</v>
      </c>
      <c r="U3655">
        <f t="shared" si="290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t="s">
        <v>8314</v>
      </c>
      <c r="R3656" t="s">
        <v>8315</v>
      </c>
      <c r="S3656" s="13">
        <f t="shared" si="288"/>
        <v>42440.416504629626</v>
      </c>
      <c r="T3656" s="13">
        <f t="shared" si="289"/>
        <v>42463.708333333328</v>
      </c>
      <c r="U3656">
        <f t="shared" si="290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t="s">
        <v>8314</v>
      </c>
      <c r="R3657" t="s">
        <v>8315</v>
      </c>
      <c r="S3657" s="13">
        <f t="shared" si="288"/>
        <v>42173.803217592591</v>
      </c>
      <c r="T3657" s="13">
        <f t="shared" si="289"/>
        <v>42203.290972222225</v>
      </c>
      <c r="U3657">
        <f t="shared" si="290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t="s">
        <v>8314</v>
      </c>
      <c r="R3658" t="s">
        <v>8315</v>
      </c>
      <c r="S3658" s="13">
        <f t="shared" si="288"/>
        <v>42737.910138888896</v>
      </c>
      <c r="T3658" s="13">
        <f t="shared" si="289"/>
        <v>42767.957638888889</v>
      </c>
      <c r="U3658">
        <f t="shared" si="290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t="s">
        <v>8314</v>
      </c>
      <c r="R3659" t="s">
        <v>8315</v>
      </c>
      <c r="S3659" s="13">
        <f t="shared" si="288"/>
        <v>42499.629849537043</v>
      </c>
      <c r="T3659" s="13">
        <f t="shared" si="289"/>
        <v>42522.904166666667</v>
      </c>
      <c r="U3659">
        <f t="shared" si="290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t="s">
        <v>8314</v>
      </c>
      <c r="R3660" t="s">
        <v>8315</v>
      </c>
      <c r="S3660" s="13">
        <f t="shared" si="288"/>
        <v>41775.858564814815</v>
      </c>
      <c r="T3660" s="13">
        <f t="shared" si="289"/>
        <v>41822.165972222225</v>
      </c>
      <c r="U3660">
        <f t="shared" si="290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t="s">
        <v>8314</v>
      </c>
      <c r="R3661" t="s">
        <v>8315</v>
      </c>
      <c r="S3661" s="13">
        <f t="shared" si="288"/>
        <v>42055.277199074073</v>
      </c>
      <c r="T3661" s="13">
        <f t="shared" si="289"/>
        <v>42082.610416666663</v>
      </c>
      <c r="U3661">
        <f t="shared" si="290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t="s">
        <v>8314</v>
      </c>
      <c r="R3662" t="s">
        <v>8315</v>
      </c>
      <c r="S3662" s="13">
        <f t="shared" si="288"/>
        <v>41971.881076388891</v>
      </c>
      <c r="T3662" s="13">
        <f t="shared" si="289"/>
        <v>41996.881076388891</v>
      </c>
      <c r="U3662">
        <f t="shared" si="290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t="s">
        <v>8314</v>
      </c>
      <c r="R3663" t="s">
        <v>8315</v>
      </c>
      <c r="S3663" s="13">
        <f t="shared" si="288"/>
        <v>42447.896666666667</v>
      </c>
      <c r="T3663" s="13">
        <f t="shared" si="289"/>
        <v>42470.166666666672</v>
      </c>
      <c r="U3663">
        <f t="shared" si="290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t="s">
        <v>8314</v>
      </c>
      <c r="R3664" t="s">
        <v>8315</v>
      </c>
      <c r="S3664" s="13">
        <f t="shared" si="288"/>
        <v>42064.220069444447</v>
      </c>
      <c r="T3664" s="13">
        <f t="shared" si="289"/>
        <v>42094.178402777776</v>
      </c>
      <c r="U3664">
        <f t="shared" si="290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t="s">
        <v>8314</v>
      </c>
      <c r="R3665" t="s">
        <v>8315</v>
      </c>
      <c r="S3665" s="13">
        <f t="shared" si="288"/>
        <v>42665.451736111107</v>
      </c>
      <c r="T3665" s="13">
        <f t="shared" si="289"/>
        <v>42725.493402777778</v>
      </c>
      <c r="U3665">
        <f t="shared" si="290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t="s">
        <v>8314</v>
      </c>
      <c r="R3666" t="s">
        <v>8315</v>
      </c>
      <c r="S3666" s="13">
        <f t="shared" si="288"/>
        <v>42523.248715277776</v>
      </c>
      <c r="T3666" s="13">
        <f t="shared" si="289"/>
        <v>42537.248715277776</v>
      </c>
      <c r="U3666">
        <f t="shared" si="290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t="s">
        <v>8314</v>
      </c>
      <c r="R3667" t="s">
        <v>8315</v>
      </c>
      <c r="S3667" s="13">
        <f t="shared" si="288"/>
        <v>42294.808124999996</v>
      </c>
      <c r="T3667" s="13">
        <f t="shared" si="289"/>
        <v>42305.829166666663</v>
      </c>
      <c r="U3667">
        <f t="shared" si="290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t="s">
        <v>8314</v>
      </c>
      <c r="R3668" t="s">
        <v>8315</v>
      </c>
      <c r="S3668" s="13">
        <f t="shared" si="288"/>
        <v>41822.90488425926</v>
      </c>
      <c r="T3668" s="13">
        <f t="shared" si="289"/>
        <v>41844.291666666664</v>
      </c>
      <c r="U3668">
        <f t="shared" si="290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t="s">
        <v>8314</v>
      </c>
      <c r="R3669" t="s">
        <v>8315</v>
      </c>
      <c r="S3669" s="13">
        <f t="shared" si="288"/>
        <v>42173.970127314817</v>
      </c>
      <c r="T3669" s="13">
        <f t="shared" si="289"/>
        <v>42203.970127314817</v>
      </c>
      <c r="U3669">
        <f t="shared" si="290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t="s">
        <v>8314</v>
      </c>
      <c r="R3670" t="s">
        <v>8315</v>
      </c>
      <c r="S3670" s="13">
        <f t="shared" si="288"/>
        <v>42185.556157407409</v>
      </c>
      <c r="T3670" s="13">
        <f t="shared" si="289"/>
        <v>42208.772916666669</v>
      </c>
      <c r="U3670">
        <f t="shared" si="290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t="s">
        <v>8314</v>
      </c>
      <c r="R3671" t="s">
        <v>8315</v>
      </c>
      <c r="S3671" s="13">
        <f t="shared" si="288"/>
        <v>42136.675196759257</v>
      </c>
      <c r="T3671" s="13">
        <f t="shared" si="289"/>
        <v>42166.675196759257</v>
      </c>
      <c r="U3671">
        <f t="shared" si="290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t="s">
        <v>8314</v>
      </c>
      <c r="R3672" t="s">
        <v>8315</v>
      </c>
      <c r="S3672" s="13">
        <f t="shared" si="288"/>
        <v>42142.514016203699</v>
      </c>
      <c r="T3672" s="13">
        <f t="shared" si="289"/>
        <v>42155.958333333328</v>
      </c>
      <c r="U3672">
        <f t="shared" si="290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t="s">
        <v>8314</v>
      </c>
      <c r="R3673" t="s">
        <v>8315</v>
      </c>
      <c r="S3673" s="13">
        <f t="shared" si="288"/>
        <v>41820.62809027778</v>
      </c>
      <c r="T3673" s="13">
        <f t="shared" si="289"/>
        <v>41841.165972222225</v>
      </c>
      <c r="U3673">
        <f t="shared" si="290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t="s">
        <v>8314</v>
      </c>
      <c r="R3674" t="s">
        <v>8315</v>
      </c>
      <c r="S3674" s="13">
        <f t="shared" si="288"/>
        <v>41878.946574074071</v>
      </c>
      <c r="T3674" s="13">
        <f t="shared" si="289"/>
        <v>41908.946574074071</v>
      </c>
      <c r="U3674">
        <f t="shared" si="290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t="s">
        <v>8314</v>
      </c>
      <c r="R3675" t="s">
        <v>8315</v>
      </c>
      <c r="S3675" s="13">
        <f t="shared" si="288"/>
        <v>41914.295104166667</v>
      </c>
      <c r="T3675" s="13">
        <f t="shared" si="289"/>
        <v>41948.536111111112</v>
      </c>
      <c r="U3675">
        <f t="shared" si="290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t="s">
        <v>8314</v>
      </c>
      <c r="R3676" t="s">
        <v>8315</v>
      </c>
      <c r="S3676" s="13">
        <f t="shared" si="288"/>
        <v>42556.873020833329</v>
      </c>
      <c r="T3676" s="13">
        <f t="shared" si="289"/>
        <v>42616.873020833329</v>
      </c>
      <c r="U3676">
        <f t="shared" si="290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t="s">
        <v>8314</v>
      </c>
      <c r="R3677" t="s">
        <v>8315</v>
      </c>
      <c r="S3677" s="13">
        <f t="shared" si="288"/>
        <v>42493.597013888888</v>
      </c>
      <c r="T3677" s="13">
        <f t="shared" si="289"/>
        <v>42505.958333333328</v>
      </c>
      <c r="U3677">
        <f t="shared" si="290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t="s">
        <v>8314</v>
      </c>
      <c r="R3678" t="s">
        <v>8315</v>
      </c>
      <c r="S3678" s="13">
        <f t="shared" si="288"/>
        <v>41876.815787037034</v>
      </c>
      <c r="T3678" s="13">
        <f t="shared" si="289"/>
        <v>41894.815787037034</v>
      </c>
      <c r="U3678">
        <f t="shared" si="290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t="s">
        <v>8314</v>
      </c>
      <c r="R3679" t="s">
        <v>8315</v>
      </c>
      <c r="S3679" s="13">
        <f t="shared" si="288"/>
        <v>41802.574282407404</v>
      </c>
      <c r="T3679" s="13">
        <f t="shared" si="289"/>
        <v>41823.165972222225</v>
      </c>
      <c r="U3679">
        <f t="shared" si="290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t="s">
        <v>8314</v>
      </c>
      <c r="R3680" t="s">
        <v>8315</v>
      </c>
      <c r="S3680" s="13">
        <f t="shared" si="288"/>
        <v>42120.531226851846</v>
      </c>
      <c r="T3680" s="13">
        <f t="shared" si="289"/>
        <v>42155.531226851846</v>
      </c>
      <c r="U3680">
        <f t="shared" si="290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t="s">
        <v>8314</v>
      </c>
      <c r="R3681" t="s">
        <v>8315</v>
      </c>
      <c r="S3681" s="13">
        <f t="shared" si="288"/>
        <v>41786.761354166665</v>
      </c>
      <c r="T3681" s="13">
        <f t="shared" si="289"/>
        <v>41821.207638888889</v>
      </c>
      <c r="U3681">
        <f t="shared" si="290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t="s">
        <v>8314</v>
      </c>
      <c r="R3682" t="s">
        <v>8315</v>
      </c>
      <c r="S3682" s="13">
        <f t="shared" si="288"/>
        <v>42627.454097222217</v>
      </c>
      <c r="T3682" s="13">
        <f t="shared" si="289"/>
        <v>42648.454097222217</v>
      </c>
      <c r="U3682">
        <f t="shared" si="290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t="s">
        <v>8314</v>
      </c>
      <c r="R3683" t="s">
        <v>8315</v>
      </c>
      <c r="S3683" s="13">
        <f t="shared" si="288"/>
        <v>42374.651504629626</v>
      </c>
      <c r="T3683" s="13">
        <f t="shared" si="289"/>
        <v>42384.651504629626</v>
      </c>
      <c r="U3683">
        <f t="shared" si="290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t="s">
        <v>8314</v>
      </c>
      <c r="R3684" t="s">
        <v>8315</v>
      </c>
      <c r="S3684" s="13">
        <f t="shared" si="288"/>
        <v>41772.685393518521</v>
      </c>
      <c r="T3684" s="13">
        <f t="shared" si="289"/>
        <v>41806.290972222225</v>
      </c>
      <c r="U3684">
        <f t="shared" si="290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t="s">
        <v>8314</v>
      </c>
      <c r="R3685" t="s">
        <v>8315</v>
      </c>
      <c r="S3685" s="13">
        <f t="shared" si="288"/>
        <v>42633.116851851853</v>
      </c>
      <c r="T3685" s="13">
        <f t="shared" si="289"/>
        <v>42663.116851851853</v>
      </c>
      <c r="U3685">
        <f t="shared" si="290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t="s">
        <v>8314</v>
      </c>
      <c r="R3686" t="s">
        <v>8315</v>
      </c>
      <c r="S3686" s="13">
        <f t="shared" si="288"/>
        <v>42219.180393518516</v>
      </c>
      <c r="T3686" s="13">
        <f t="shared" si="289"/>
        <v>42249.180393518516</v>
      </c>
      <c r="U3686">
        <f t="shared" si="290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t="s">
        <v>8314</v>
      </c>
      <c r="R3687" t="s">
        <v>8315</v>
      </c>
      <c r="S3687" s="13">
        <f t="shared" si="288"/>
        <v>41753.593275462961</v>
      </c>
      <c r="T3687" s="13">
        <f t="shared" si="289"/>
        <v>41778.875</v>
      </c>
      <c r="U3687">
        <f t="shared" si="290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t="s">
        <v>8314</v>
      </c>
      <c r="R3688" t="s">
        <v>8315</v>
      </c>
      <c r="S3688" s="13">
        <f t="shared" si="288"/>
        <v>42230.662731481483</v>
      </c>
      <c r="T3688" s="13">
        <f t="shared" si="289"/>
        <v>42245.165972222225</v>
      </c>
      <c r="U3688">
        <f t="shared" si="290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t="s">
        <v>8314</v>
      </c>
      <c r="R3689" t="s">
        <v>8315</v>
      </c>
      <c r="S3689" s="13">
        <f t="shared" si="288"/>
        <v>41787.218229166669</v>
      </c>
      <c r="T3689" s="13">
        <f t="shared" si="289"/>
        <v>41817.218229166669</v>
      </c>
      <c r="U3689">
        <f t="shared" si="290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t="s">
        <v>8314</v>
      </c>
      <c r="R3690" t="s">
        <v>8315</v>
      </c>
      <c r="S3690" s="13">
        <f t="shared" si="288"/>
        <v>41829.787083333329</v>
      </c>
      <c r="T3690" s="13">
        <f t="shared" si="289"/>
        <v>41859.787083333329</v>
      </c>
      <c r="U3690">
        <f t="shared" si="290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t="s">
        <v>8314</v>
      </c>
      <c r="R3691" t="s">
        <v>8315</v>
      </c>
      <c r="S3691" s="13">
        <f t="shared" si="288"/>
        <v>42147.826840277776</v>
      </c>
      <c r="T3691" s="13">
        <f t="shared" si="289"/>
        <v>42176.934027777781</v>
      </c>
      <c r="U3691">
        <f t="shared" si="290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t="s">
        <v>8314</v>
      </c>
      <c r="R3692" t="s">
        <v>8315</v>
      </c>
      <c r="S3692" s="13">
        <f t="shared" si="288"/>
        <v>41940.598182870373</v>
      </c>
      <c r="T3692" s="13">
        <f t="shared" si="289"/>
        <v>41970.639849537038</v>
      </c>
      <c r="U3692">
        <f t="shared" si="290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t="s">
        <v>8314</v>
      </c>
      <c r="R3693" t="s">
        <v>8315</v>
      </c>
      <c r="S3693" s="13">
        <f t="shared" si="288"/>
        <v>42020.700567129628</v>
      </c>
      <c r="T3693" s="13">
        <f t="shared" si="289"/>
        <v>42065.207638888889</v>
      </c>
      <c r="U3693">
        <f t="shared" si="290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t="s">
        <v>8314</v>
      </c>
      <c r="R3694" t="s">
        <v>8315</v>
      </c>
      <c r="S3694" s="13">
        <f t="shared" si="288"/>
        <v>41891.96503472222</v>
      </c>
      <c r="T3694" s="13">
        <f t="shared" si="289"/>
        <v>41901</v>
      </c>
      <c r="U3694">
        <f t="shared" si="290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t="s">
        <v>8314</v>
      </c>
      <c r="R3695" t="s">
        <v>8315</v>
      </c>
      <c r="S3695" s="13">
        <f t="shared" si="288"/>
        <v>42309.191307870366</v>
      </c>
      <c r="T3695" s="13">
        <f t="shared" si="289"/>
        <v>42338.9375</v>
      </c>
      <c r="U3695">
        <f t="shared" si="290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t="s">
        <v>8314</v>
      </c>
      <c r="R3696" t="s">
        <v>8315</v>
      </c>
      <c r="S3696" s="13">
        <f t="shared" si="288"/>
        <v>42490.133877314816</v>
      </c>
      <c r="T3696" s="13">
        <f t="shared" si="289"/>
        <v>42527.083333333328</v>
      </c>
      <c r="U3696">
        <f t="shared" si="290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t="s">
        <v>8314</v>
      </c>
      <c r="R3697" t="s">
        <v>8315</v>
      </c>
      <c r="S3697" s="13">
        <f t="shared" si="288"/>
        <v>41995.870486111111</v>
      </c>
      <c r="T3697" s="13">
        <f t="shared" si="289"/>
        <v>42015.870486111111</v>
      </c>
      <c r="U3697">
        <f t="shared" si="290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t="s">
        <v>8314</v>
      </c>
      <c r="R3698" t="s">
        <v>8315</v>
      </c>
      <c r="S3698" s="13">
        <f t="shared" si="288"/>
        <v>41988.617083333331</v>
      </c>
      <c r="T3698" s="13">
        <f t="shared" si="289"/>
        <v>42048.617083333331</v>
      </c>
      <c r="U3698">
        <f t="shared" si="290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t="s">
        <v>8314</v>
      </c>
      <c r="R3699" t="s">
        <v>8315</v>
      </c>
      <c r="S3699" s="13">
        <f t="shared" si="288"/>
        <v>42479.465833333335</v>
      </c>
      <c r="T3699" s="13">
        <f t="shared" si="289"/>
        <v>42500.465833333335</v>
      </c>
      <c r="U3699">
        <f t="shared" si="290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t="s">
        <v>8314</v>
      </c>
      <c r="R3700" t="s">
        <v>8315</v>
      </c>
      <c r="S3700" s="13">
        <f t="shared" si="288"/>
        <v>42401.806562500002</v>
      </c>
      <c r="T3700" s="13">
        <f t="shared" si="289"/>
        <v>42431.806562500002</v>
      </c>
      <c r="U3700">
        <f t="shared" si="290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t="s">
        <v>8314</v>
      </c>
      <c r="R3701" t="s">
        <v>8315</v>
      </c>
      <c r="S3701" s="13">
        <f t="shared" si="288"/>
        <v>41897.602037037039</v>
      </c>
      <c r="T3701" s="13">
        <f t="shared" si="289"/>
        <v>41927.602037037039</v>
      </c>
      <c r="U3701">
        <f t="shared" si="290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t="s">
        <v>8314</v>
      </c>
      <c r="R3702" t="s">
        <v>8315</v>
      </c>
      <c r="S3702" s="13">
        <f t="shared" si="288"/>
        <v>41882.585648148146</v>
      </c>
      <c r="T3702" s="13">
        <f t="shared" si="289"/>
        <v>41912.666666666664</v>
      </c>
      <c r="U3702">
        <f t="shared" si="290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t="s">
        <v>8314</v>
      </c>
      <c r="R3703" t="s">
        <v>8315</v>
      </c>
      <c r="S3703" s="13">
        <f t="shared" si="288"/>
        <v>42129.541585648149</v>
      </c>
      <c r="T3703" s="13">
        <f t="shared" si="289"/>
        <v>42159.541585648149</v>
      </c>
      <c r="U3703">
        <f t="shared" si="290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t="s">
        <v>8314</v>
      </c>
      <c r="R3704" t="s">
        <v>8315</v>
      </c>
      <c r="S3704" s="13">
        <f t="shared" si="288"/>
        <v>42524.53800925926</v>
      </c>
      <c r="T3704" s="13">
        <f t="shared" si="289"/>
        <v>42561.957638888889</v>
      </c>
      <c r="U3704">
        <f t="shared" si="290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t="s">
        <v>8314</v>
      </c>
      <c r="R3705" t="s">
        <v>8315</v>
      </c>
      <c r="S3705" s="13">
        <f t="shared" si="288"/>
        <v>42556.504490740743</v>
      </c>
      <c r="T3705" s="13">
        <f t="shared" si="289"/>
        <v>42595.290972222225</v>
      </c>
      <c r="U3705">
        <f t="shared" si="290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t="s">
        <v>8314</v>
      </c>
      <c r="R3706" t="s">
        <v>8315</v>
      </c>
      <c r="S3706" s="13">
        <f t="shared" si="288"/>
        <v>42461.689745370371</v>
      </c>
      <c r="T3706" s="13">
        <f t="shared" si="289"/>
        <v>42521.689745370371</v>
      </c>
      <c r="U3706">
        <f t="shared" si="290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t="s">
        <v>8314</v>
      </c>
      <c r="R3707" t="s">
        <v>8315</v>
      </c>
      <c r="S3707" s="13">
        <f t="shared" si="288"/>
        <v>41792.542986111112</v>
      </c>
      <c r="T3707" s="13">
        <f t="shared" si="289"/>
        <v>41813.75</v>
      </c>
      <c r="U3707">
        <f t="shared" si="290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t="s">
        <v>8314</v>
      </c>
      <c r="R3708" t="s">
        <v>8315</v>
      </c>
      <c r="S3708" s="13">
        <f t="shared" si="288"/>
        <v>41879.913761574076</v>
      </c>
      <c r="T3708" s="13">
        <f t="shared" si="289"/>
        <v>41894.913761574076</v>
      </c>
      <c r="U3708">
        <f t="shared" si="290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t="s">
        <v>8314</v>
      </c>
      <c r="R3709" t="s">
        <v>8315</v>
      </c>
      <c r="S3709" s="13">
        <f t="shared" si="288"/>
        <v>42552.048356481479</v>
      </c>
      <c r="T3709" s="13">
        <f t="shared" si="289"/>
        <v>42573.226388888885</v>
      </c>
      <c r="U3709">
        <f t="shared" si="290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t="s">
        <v>8314</v>
      </c>
      <c r="R3710" t="s">
        <v>8315</v>
      </c>
      <c r="S3710" s="13">
        <f t="shared" si="288"/>
        <v>41810.142199074071</v>
      </c>
      <c r="T3710" s="13">
        <f t="shared" si="289"/>
        <v>41824.142199074071</v>
      </c>
      <c r="U3710">
        <f t="shared" si="290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t="s">
        <v>8314</v>
      </c>
      <c r="R3711" t="s">
        <v>8315</v>
      </c>
      <c r="S3711" s="13">
        <f t="shared" si="288"/>
        <v>41785.707708333335</v>
      </c>
      <c r="T3711" s="13">
        <f t="shared" si="289"/>
        <v>41815.707708333335</v>
      </c>
      <c r="U3711">
        <f t="shared" si="290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t="s">
        <v>8314</v>
      </c>
      <c r="R3712" t="s">
        <v>8315</v>
      </c>
      <c r="S3712" s="13">
        <f t="shared" si="288"/>
        <v>42072.576249999998</v>
      </c>
      <c r="T3712" s="13">
        <f t="shared" si="289"/>
        <v>42097.576249999998</v>
      </c>
      <c r="U3712">
        <f t="shared" si="290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t="s">
        <v>8314</v>
      </c>
      <c r="R3713" t="s">
        <v>8315</v>
      </c>
      <c r="S3713" s="13">
        <f t="shared" si="288"/>
        <v>41779.724224537036</v>
      </c>
      <c r="T3713" s="13">
        <f t="shared" si="289"/>
        <v>41805.666666666664</v>
      </c>
      <c r="U3713">
        <f t="shared" si="290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t="s">
        <v>8314</v>
      </c>
      <c r="R3714" t="s">
        <v>8315</v>
      </c>
      <c r="S3714" s="13">
        <f t="shared" si="288"/>
        <v>42134.172071759262</v>
      </c>
      <c r="T3714" s="13">
        <f t="shared" si="289"/>
        <v>42155.290972222225</v>
      </c>
      <c r="U3714">
        <f t="shared" si="290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ROUND(E3715/L3715,2)</f>
        <v>106.84</v>
      </c>
      <c r="Q3715" t="s">
        <v>8314</v>
      </c>
      <c r="R3715" t="s">
        <v>8315</v>
      </c>
      <c r="S3715" s="13">
        <f t="shared" ref="S3715:S3778" si="293">(((J3715/60)/60)/24)+DATE(1970,1,1)</f>
        <v>42505.738032407404</v>
      </c>
      <c r="T3715" s="13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t="s">
        <v>8314</v>
      </c>
      <c r="R3716" t="s">
        <v>8315</v>
      </c>
      <c r="S3716" s="13">
        <f t="shared" si="293"/>
        <v>42118.556331018524</v>
      </c>
      <c r="T3716" s="13">
        <f t="shared" si="294"/>
        <v>42150.165972222225</v>
      </c>
      <c r="U3716">
        <f t="shared" si="295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t="s">
        <v>8314</v>
      </c>
      <c r="R3717" t="s">
        <v>8315</v>
      </c>
      <c r="S3717" s="13">
        <f t="shared" si="293"/>
        <v>42036.995590277773</v>
      </c>
      <c r="T3717" s="13">
        <f t="shared" si="294"/>
        <v>42094.536111111112</v>
      </c>
      <c r="U3717">
        <f t="shared" si="295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t="s">
        <v>8314</v>
      </c>
      <c r="R3718" t="s">
        <v>8315</v>
      </c>
      <c r="S3718" s="13">
        <f t="shared" si="293"/>
        <v>42360.887835648144</v>
      </c>
      <c r="T3718" s="13">
        <f t="shared" si="294"/>
        <v>42390.887835648144</v>
      </c>
      <c r="U3718">
        <f t="shared" si="295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t="s">
        <v>8314</v>
      </c>
      <c r="R3719" t="s">
        <v>8315</v>
      </c>
      <c r="S3719" s="13">
        <f t="shared" si="293"/>
        <v>42102.866307870368</v>
      </c>
      <c r="T3719" s="13">
        <f t="shared" si="294"/>
        <v>42133.866307870368</v>
      </c>
      <c r="U3719">
        <f t="shared" si="295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t="s">
        <v>8314</v>
      </c>
      <c r="R3720" t="s">
        <v>8315</v>
      </c>
      <c r="S3720" s="13">
        <f t="shared" si="293"/>
        <v>42032.716145833328</v>
      </c>
      <c r="T3720" s="13">
        <f t="shared" si="294"/>
        <v>42062.716145833328</v>
      </c>
      <c r="U3720">
        <f t="shared" si="295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t="s">
        <v>8314</v>
      </c>
      <c r="R3721" t="s">
        <v>8315</v>
      </c>
      <c r="S3721" s="13">
        <f t="shared" si="293"/>
        <v>42147.729930555557</v>
      </c>
      <c r="T3721" s="13">
        <f t="shared" si="294"/>
        <v>42177.729930555557</v>
      </c>
      <c r="U3721">
        <f t="shared" si="295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t="s">
        <v>8314</v>
      </c>
      <c r="R3722" t="s">
        <v>8315</v>
      </c>
      <c r="S3722" s="13">
        <f t="shared" si="293"/>
        <v>42165.993125000001</v>
      </c>
      <c r="T3722" s="13">
        <f t="shared" si="294"/>
        <v>42187.993125000001</v>
      </c>
      <c r="U3722">
        <f t="shared" si="295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t="s">
        <v>8314</v>
      </c>
      <c r="R3723" t="s">
        <v>8315</v>
      </c>
      <c r="S3723" s="13">
        <f t="shared" si="293"/>
        <v>41927.936157407406</v>
      </c>
      <c r="T3723" s="13">
        <f t="shared" si="294"/>
        <v>41948.977824074071</v>
      </c>
      <c r="U3723">
        <f t="shared" si="295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t="s">
        <v>8314</v>
      </c>
      <c r="R3724" t="s">
        <v>8315</v>
      </c>
      <c r="S3724" s="13">
        <f t="shared" si="293"/>
        <v>42381.671840277777</v>
      </c>
      <c r="T3724" s="13">
        <f t="shared" si="294"/>
        <v>42411.957638888889</v>
      </c>
      <c r="U3724">
        <f t="shared" si="295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t="s">
        <v>8314</v>
      </c>
      <c r="R3725" t="s">
        <v>8315</v>
      </c>
      <c r="S3725" s="13">
        <f t="shared" si="293"/>
        <v>41943.753032407411</v>
      </c>
      <c r="T3725" s="13">
        <f t="shared" si="294"/>
        <v>41973.794699074075</v>
      </c>
      <c r="U3725">
        <f t="shared" si="295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t="s">
        <v>8314</v>
      </c>
      <c r="R3726" t="s">
        <v>8315</v>
      </c>
      <c r="S3726" s="13">
        <f t="shared" si="293"/>
        <v>42465.491435185191</v>
      </c>
      <c r="T3726" s="13">
        <f t="shared" si="294"/>
        <v>42494.958333333328</v>
      </c>
      <c r="U3726">
        <f t="shared" si="295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t="s">
        <v>8314</v>
      </c>
      <c r="R3727" t="s">
        <v>8315</v>
      </c>
      <c r="S3727" s="13">
        <f t="shared" si="293"/>
        <v>42401.945219907408</v>
      </c>
      <c r="T3727" s="13">
        <f t="shared" si="294"/>
        <v>42418.895833333328</v>
      </c>
      <c r="U3727">
        <f t="shared" si="295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t="s">
        <v>8314</v>
      </c>
      <c r="R3728" t="s">
        <v>8315</v>
      </c>
      <c r="S3728" s="13">
        <f t="shared" si="293"/>
        <v>42462.140868055561</v>
      </c>
      <c r="T3728" s="13">
        <f t="shared" si="294"/>
        <v>42489.875</v>
      </c>
      <c r="U3728">
        <f t="shared" si="295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t="s">
        <v>8314</v>
      </c>
      <c r="R3729" t="s">
        <v>8315</v>
      </c>
      <c r="S3729" s="13">
        <f t="shared" si="293"/>
        <v>42632.348310185189</v>
      </c>
      <c r="T3729" s="13">
        <f t="shared" si="294"/>
        <v>42663.204861111109</v>
      </c>
      <c r="U3729">
        <f t="shared" si="295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t="s">
        <v>8314</v>
      </c>
      <c r="R3730" t="s">
        <v>8315</v>
      </c>
      <c r="S3730" s="13">
        <f t="shared" si="293"/>
        <v>42205.171018518522</v>
      </c>
      <c r="T3730" s="13">
        <f t="shared" si="294"/>
        <v>42235.171018518522</v>
      </c>
      <c r="U3730">
        <f t="shared" si="295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t="s">
        <v>8314</v>
      </c>
      <c r="R3731" t="s">
        <v>8315</v>
      </c>
      <c r="S3731" s="13">
        <f t="shared" si="293"/>
        <v>42041.205000000002</v>
      </c>
      <c r="T3731" s="13">
        <f t="shared" si="294"/>
        <v>42086.16333333333</v>
      </c>
      <c r="U3731">
        <f t="shared" si="295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t="s">
        <v>8314</v>
      </c>
      <c r="R3732" t="s">
        <v>8315</v>
      </c>
      <c r="S3732" s="13">
        <f t="shared" si="293"/>
        <v>42203.677766203706</v>
      </c>
      <c r="T3732" s="13">
        <f t="shared" si="294"/>
        <v>42233.677766203706</v>
      </c>
      <c r="U3732">
        <f t="shared" si="295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t="s">
        <v>8314</v>
      </c>
      <c r="R3733" t="s">
        <v>8315</v>
      </c>
      <c r="S3733" s="13">
        <f t="shared" si="293"/>
        <v>41983.752847222218</v>
      </c>
      <c r="T3733" s="13">
        <f t="shared" si="294"/>
        <v>42014.140972222223</v>
      </c>
      <c r="U3733">
        <f t="shared" si="295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t="s">
        <v>8314</v>
      </c>
      <c r="R3734" t="s">
        <v>8315</v>
      </c>
      <c r="S3734" s="13">
        <f t="shared" si="293"/>
        <v>41968.677465277782</v>
      </c>
      <c r="T3734" s="13">
        <f t="shared" si="294"/>
        <v>42028.5</v>
      </c>
      <c r="U3734">
        <f t="shared" si="295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t="e">
        <f t="shared" si="292"/>
        <v>#DIV/0!</v>
      </c>
      <c r="Q3735" t="s">
        <v>8314</v>
      </c>
      <c r="R3735" t="s">
        <v>8315</v>
      </c>
      <c r="S3735" s="13">
        <f t="shared" si="293"/>
        <v>42103.024398148147</v>
      </c>
      <c r="T3735" s="13">
        <f t="shared" si="294"/>
        <v>42112.9375</v>
      </c>
      <c r="U3735">
        <f t="shared" si="295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t="s">
        <v>8314</v>
      </c>
      <c r="R3736" t="s">
        <v>8315</v>
      </c>
      <c r="S3736" s="13">
        <f t="shared" si="293"/>
        <v>42089.901574074072</v>
      </c>
      <c r="T3736" s="13">
        <f t="shared" si="294"/>
        <v>42149.901574074072</v>
      </c>
      <c r="U3736">
        <f t="shared" si="295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t="s">
        <v>8314</v>
      </c>
      <c r="R3737" t="s">
        <v>8315</v>
      </c>
      <c r="S3737" s="13">
        <f t="shared" si="293"/>
        <v>42122.693159722221</v>
      </c>
      <c r="T3737" s="13">
        <f t="shared" si="294"/>
        <v>42152.693159722221</v>
      </c>
      <c r="U3737">
        <f t="shared" si="295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t="s">
        <v>8314</v>
      </c>
      <c r="R3738" t="s">
        <v>8315</v>
      </c>
      <c r="S3738" s="13">
        <f t="shared" si="293"/>
        <v>42048.711724537032</v>
      </c>
      <c r="T3738" s="13">
        <f t="shared" si="294"/>
        <v>42086.75</v>
      </c>
      <c r="U3738">
        <f t="shared" si="295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t="s">
        <v>8314</v>
      </c>
      <c r="R3739" t="s">
        <v>8315</v>
      </c>
      <c r="S3739" s="13">
        <f t="shared" si="293"/>
        <v>42297.691006944442</v>
      </c>
      <c r="T3739" s="13">
        <f t="shared" si="294"/>
        <v>42320.290972222225</v>
      </c>
      <c r="U3739">
        <f t="shared" si="295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t="s">
        <v>8314</v>
      </c>
      <c r="R3740" t="s">
        <v>8315</v>
      </c>
      <c r="S3740" s="13">
        <f t="shared" si="293"/>
        <v>41813.938715277778</v>
      </c>
      <c r="T3740" s="13">
        <f t="shared" si="294"/>
        <v>41835.916666666664</v>
      </c>
      <c r="U3740">
        <f t="shared" si="295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t="s">
        <v>8314</v>
      </c>
      <c r="R3741" t="s">
        <v>8315</v>
      </c>
      <c r="S3741" s="13">
        <f t="shared" si="293"/>
        <v>42548.449861111112</v>
      </c>
      <c r="T3741" s="13">
        <f t="shared" si="294"/>
        <v>42568.449861111112</v>
      </c>
      <c r="U3741">
        <f t="shared" si="295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t="s">
        <v>8314</v>
      </c>
      <c r="R3742" t="s">
        <v>8315</v>
      </c>
      <c r="S3742" s="13">
        <f t="shared" si="293"/>
        <v>41833.089756944442</v>
      </c>
      <c r="T3742" s="13">
        <f t="shared" si="294"/>
        <v>41863.079143518517</v>
      </c>
      <c r="U3742">
        <f t="shared" si="295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e">
        <f t="shared" si="292"/>
        <v>#DIV/0!</v>
      </c>
      <c r="Q3743" t="s">
        <v>8314</v>
      </c>
      <c r="R3743" t="s">
        <v>8315</v>
      </c>
      <c r="S3743" s="13">
        <f t="shared" si="293"/>
        <v>42325.920717592591</v>
      </c>
      <c r="T3743" s="13">
        <f t="shared" si="294"/>
        <v>42355.920717592591</v>
      </c>
      <c r="U3743">
        <f t="shared" si="295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t="s">
        <v>8314</v>
      </c>
      <c r="R3744" t="s">
        <v>8315</v>
      </c>
      <c r="S3744" s="13">
        <f t="shared" si="293"/>
        <v>41858.214629629627</v>
      </c>
      <c r="T3744" s="13">
        <f t="shared" si="294"/>
        <v>41888.214629629627</v>
      </c>
      <c r="U3744">
        <f t="shared" si="295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t="e">
        <f t="shared" si="292"/>
        <v>#DIV/0!</v>
      </c>
      <c r="Q3745" t="s">
        <v>8314</v>
      </c>
      <c r="R3745" t="s">
        <v>8315</v>
      </c>
      <c r="S3745" s="13">
        <f t="shared" si="293"/>
        <v>41793.710231481484</v>
      </c>
      <c r="T3745" s="13">
        <f t="shared" si="294"/>
        <v>41823.710231481484</v>
      </c>
      <c r="U3745">
        <f t="shared" si="295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t="e">
        <f t="shared" si="292"/>
        <v>#DIV/0!</v>
      </c>
      <c r="Q3746" t="s">
        <v>8314</v>
      </c>
      <c r="R3746" t="s">
        <v>8315</v>
      </c>
      <c r="S3746" s="13">
        <f t="shared" si="293"/>
        <v>41793.814259259263</v>
      </c>
      <c r="T3746" s="13">
        <f t="shared" si="294"/>
        <v>41825.165972222225</v>
      </c>
      <c r="U3746">
        <f t="shared" si="295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t="s">
        <v>8314</v>
      </c>
      <c r="R3747" t="s">
        <v>8315</v>
      </c>
      <c r="S3747" s="13">
        <f t="shared" si="293"/>
        <v>41831.697939814818</v>
      </c>
      <c r="T3747" s="13">
        <f t="shared" si="294"/>
        <v>41861.697939814818</v>
      </c>
      <c r="U3747">
        <f t="shared" si="295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t="s">
        <v>8314</v>
      </c>
      <c r="R3748" t="s">
        <v>8315</v>
      </c>
      <c r="S3748" s="13">
        <f t="shared" si="293"/>
        <v>42621.389340277776</v>
      </c>
      <c r="T3748" s="13">
        <f t="shared" si="294"/>
        <v>42651.389340277776</v>
      </c>
      <c r="U3748">
        <f t="shared" si="295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t="s">
        <v>8314</v>
      </c>
      <c r="R3749" t="s">
        <v>8315</v>
      </c>
      <c r="S3749" s="13">
        <f t="shared" si="293"/>
        <v>42164.299722222218</v>
      </c>
      <c r="T3749" s="13">
        <f t="shared" si="294"/>
        <v>42190.957638888889</v>
      </c>
      <c r="U3749">
        <f t="shared" si="295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t="s">
        <v>8314</v>
      </c>
      <c r="R3750" t="s">
        <v>8317</v>
      </c>
      <c r="S3750" s="13">
        <f t="shared" si="293"/>
        <v>42395.706435185188</v>
      </c>
      <c r="T3750" s="13">
        <f t="shared" si="294"/>
        <v>42416.249305555553</v>
      </c>
      <c r="U3750">
        <f t="shared" si="295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t="s">
        <v>8314</v>
      </c>
      <c r="R3751" t="s">
        <v>8317</v>
      </c>
      <c r="S3751" s="13">
        <f t="shared" si="293"/>
        <v>42458.127175925925</v>
      </c>
      <c r="T3751" s="13">
        <f t="shared" si="294"/>
        <v>42489.165972222225</v>
      </c>
      <c r="U3751">
        <f t="shared" si="295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t="s">
        <v>8314</v>
      </c>
      <c r="R3752" t="s">
        <v>8317</v>
      </c>
      <c r="S3752" s="13">
        <f t="shared" si="293"/>
        <v>42016.981574074074</v>
      </c>
      <c r="T3752" s="13">
        <f t="shared" si="294"/>
        <v>42045.332638888889</v>
      </c>
      <c r="U3752">
        <f t="shared" si="295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t="s">
        <v>8314</v>
      </c>
      <c r="R3753" t="s">
        <v>8317</v>
      </c>
      <c r="S3753" s="13">
        <f t="shared" si="293"/>
        <v>42403.035567129627</v>
      </c>
      <c r="T3753" s="13">
        <f t="shared" si="294"/>
        <v>42462.993900462956</v>
      </c>
      <c r="U3753">
        <f t="shared" si="295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t="s">
        <v>8314</v>
      </c>
      <c r="R3754" t="s">
        <v>8317</v>
      </c>
      <c r="S3754" s="13">
        <f t="shared" si="293"/>
        <v>42619.802488425921</v>
      </c>
      <c r="T3754" s="13">
        <f t="shared" si="294"/>
        <v>42659.875</v>
      </c>
      <c r="U3754">
        <f t="shared" si="295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t="s">
        <v>8314</v>
      </c>
      <c r="R3755" t="s">
        <v>8317</v>
      </c>
      <c r="S3755" s="13">
        <f t="shared" si="293"/>
        <v>42128.824074074073</v>
      </c>
      <c r="T3755" s="13">
        <f t="shared" si="294"/>
        <v>42158</v>
      </c>
      <c r="U3755">
        <f t="shared" si="295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t="s">
        <v>8314</v>
      </c>
      <c r="R3756" t="s">
        <v>8317</v>
      </c>
      <c r="S3756" s="13">
        <f t="shared" si="293"/>
        <v>41808.881215277775</v>
      </c>
      <c r="T3756" s="13">
        <f t="shared" si="294"/>
        <v>41846.207638888889</v>
      </c>
      <c r="U3756">
        <f t="shared" si="295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t="s">
        <v>8314</v>
      </c>
      <c r="R3757" t="s">
        <v>8317</v>
      </c>
      <c r="S3757" s="13">
        <f t="shared" si="293"/>
        <v>42445.866979166662</v>
      </c>
      <c r="T3757" s="13">
        <f t="shared" si="294"/>
        <v>42475.866979166662</v>
      </c>
      <c r="U3757">
        <f t="shared" si="295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t="s">
        <v>8314</v>
      </c>
      <c r="R3758" t="s">
        <v>8317</v>
      </c>
      <c r="S3758" s="13">
        <f t="shared" si="293"/>
        <v>41771.814791666664</v>
      </c>
      <c r="T3758" s="13">
        <f t="shared" si="294"/>
        <v>41801.814791666664</v>
      </c>
      <c r="U3758">
        <f t="shared" si="295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t="s">
        <v>8314</v>
      </c>
      <c r="R3759" t="s">
        <v>8317</v>
      </c>
      <c r="S3759" s="13">
        <f t="shared" si="293"/>
        <v>41954.850868055553</v>
      </c>
      <c r="T3759" s="13">
        <f t="shared" si="294"/>
        <v>41974.850868055553</v>
      </c>
      <c r="U3759">
        <f t="shared" si="295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t="s">
        <v>8314</v>
      </c>
      <c r="R3760" t="s">
        <v>8317</v>
      </c>
      <c r="S3760" s="13">
        <f t="shared" si="293"/>
        <v>41747.471504629626</v>
      </c>
      <c r="T3760" s="13">
        <f t="shared" si="294"/>
        <v>41778.208333333336</v>
      </c>
      <c r="U3760">
        <f t="shared" si="295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t="s">
        <v>8314</v>
      </c>
      <c r="R3761" t="s">
        <v>8317</v>
      </c>
      <c r="S3761" s="13">
        <f t="shared" si="293"/>
        <v>42182.108252314814</v>
      </c>
      <c r="T3761" s="13">
        <f t="shared" si="294"/>
        <v>42242.108252314814</v>
      </c>
      <c r="U3761">
        <f t="shared" si="295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t="s">
        <v>8314</v>
      </c>
      <c r="R3762" t="s">
        <v>8317</v>
      </c>
      <c r="S3762" s="13">
        <f t="shared" si="293"/>
        <v>41739.525300925925</v>
      </c>
      <c r="T3762" s="13">
        <f t="shared" si="294"/>
        <v>41764.525300925925</v>
      </c>
      <c r="U3762">
        <f t="shared" si="295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t="s">
        <v>8314</v>
      </c>
      <c r="R3763" t="s">
        <v>8317</v>
      </c>
      <c r="S3763" s="13">
        <f t="shared" si="293"/>
        <v>42173.466863425929</v>
      </c>
      <c r="T3763" s="13">
        <f t="shared" si="294"/>
        <v>42226.958333333328</v>
      </c>
      <c r="U3763">
        <f t="shared" si="295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t="s">
        <v>8314</v>
      </c>
      <c r="R3764" t="s">
        <v>8317</v>
      </c>
      <c r="S3764" s="13">
        <f t="shared" si="293"/>
        <v>42193.813530092593</v>
      </c>
      <c r="T3764" s="13">
        <f t="shared" si="294"/>
        <v>42218.813530092593</v>
      </c>
      <c r="U3764">
        <f t="shared" si="295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t="s">
        <v>8314</v>
      </c>
      <c r="R3765" t="s">
        <v>8317</v>
      </c>
      <c r="S3765" s="13">
        <f t="shared" si="293"/>
        <v>42065.750300925924</v>
      </c>
      <c r="T3765" s="13">
        <f t="shared" si="294"/>
        <v>42095.708634259259</v>
      </c>
      <c r="U3765">
        <f t="shared" si="295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t="s">
        <v>8314</v>
      </c>
      <c r="R3766" t="s">
        <v>8317</v>
      </c>
      <c r="S3766" s="13">
        <f t="shared" si="293"/>
        <v>42499.842962962968</v>
      </c>
      <c r="T3766" s="13">
        <f t="shared" si="294"/>
        <v>42519.024999999994</v>
      </c>
      <c r="U3766">
        <f t="shared" si="295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t="s">
        <v>8314</v>
      </c>
      <c r="R3767" t="s">
        <v>8317</v>
      </c>
      <c r="S3767" s="13">
        <f t="shared" si="293"/>
        <v>41820.776412037041</v>
      </c>
      <c r="T3767" s="13">
        <f t="shared" si="294"/>
        <v>41850.776412037041</v>
      </c>
      <c r="U3767">
        <f t="shared" si="295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t="s">
        <v>8314</v>
      </c>
      <c r="R3768" t="s">
        <v>8317</v>
      </c>
      <c r="S3768" s="13">
        <f t="shared" si="293"/>
        <v>41788.167187500003</v>
      </c>
      <c r="T3768" s="13">
        <f t="shared" si="294"/>
        <v>41823.167187500003</v>
      </c>
      <c r="U3768">
        <f t="shared" si="295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t="s">
        <v>8314</v>
      </c>
      <c r="R3769" t="s">
        <v>8317</v>
      </c>
      <c r="S3769" s="13">
        <f t="shared" si="293"/>
        <v>42050.019641203704</v>
      </c>
      <c r="T3769" s="13">
        <f t="shared" si="294"/>
        <v>42064.207638888889</v>
      </c>
      <c r="U3769">
        <f t="shared" si="295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t="s">
        <v>8314</v>
      </c>
      <c r="R3770" t="s">
        <v>8317</v>
      </c>
      <c r="S3770" s="13">
        <f t="shared" si="293"/>
        <v>41772.727893518517</v>
      </c>
      <c r="T3770" s="13">
        <f t="shared" si="294"/>
        <v>41802.727893518517</v>
      </c>
      <c r="U3770">
        <f t="shared" si="295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t="s">
        <v>8314</v>
      </c>
      <c r="R3771" t="s">
        <v>8317</v>
      </c>
      <c r="S3771" s="13">
        <f t="shared" si="293"/>
        <v>42445.598136574074</v>
      </c>
      <c r="T3771" s="13">
        <f t="shared" si="294"/>
        <v>42475.598136574074</v>
      </c>
      <c r="U3771">
        <f t="shared" si="295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t="s">
        <v>8314</v>
      </c>
      <c r="R3772" t="s">
        <v>8317</v>
      </c>
      <c r="S3772" s="13">
        <f t="shared" si="293"/>
        <v>42138.930671296301</v>
      </c>
      <c r="T3772" s="13">
        <f t="shared" si="294"/>
        <v>42168.930671296301</v>
      </c>
      <c r="U3772">
        <f t="shared" si="295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t="s">
        <v>8314</v>
      </c>
      <c r="R3773" t="s">
        <v>8317</v>
      </c>
      <c r="S3773" s="13">
        <f t="shared" si="293"/>
        <v>42493.857083333336</v>
      </c>
      <c r="T3773" s="13">
        <f t="shared" si="294"/>
        <v>42508</v>
      </c>
      <c r="U3773">
        <f t="shared" si="295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t="s">
        <v>8314</v>
      </c>
      <c r="R3774" t="s">
        <v>8317</v>
      </c>
      <c r="S3774" s="13">
        <f t="shared" si="293"/>
        <v>42682.616967592592</v>
      </c>
      <c r="T3774" s="13">
        <f t="shared" si="294"/>
        <v>42703.25</v>
      </c>
      <c r="U3774">
        <f t="shared" si="295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t="s">
        <v>8314</v>
      </c>
      <c r="R3775" t="s">
        <v>8317</v>
      </c>
      <c r="S3775" s="13">
        <f t="shared" si="293"/>
        <v>42656.005173611105</v>
      </c>
      <c r="T3775" s="13">
        <f t="shared" si="294"/>
        <v>42689.088888888888</v>
      </c>
      <c r="U3775">
        <f t="shared" si="295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t="s">
        <v>8314</v>
      </c>
      <c r="R3776" t="s">
        <v>8317</v>
      </c>
      <c r="S3776" s="13">
        <f t="shared" si="293"/>
        <v>42087.792303240742</v>
      </c>
      <c r="T3776" s="13">
        <f t="shared" si="294"/>
        <v>42103.792303240742</v>
      </c>
      <c r="U3776">
        <f t="shared" si="295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t="s">
        <v>8314</v>
      </c>
      <c r="R3777" t="s">
        <v>8317</v>
      </c>
      <c r="S3777" s="13">
        <f t="shared" si="293"/>
        <v>42075.942627314813</v>
      </c>
      <c r="T3777" s="13">
        <f t="shared" si="294"/>
        <v>42103.166666666672</v>
      </c>
      <c r="U3777">
        <f t="shared" si="295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t="s">
        <v>8314</v>
      </c>
      <c r="R3778" t="s">
        <v>8317</v>
      </c>
      <c r="S3778" s="13">
        <f t="shared" si="293"/>
        <v>41814.367800925924</v>
      </c>
      <c r="T3778" s="13">
        <f t="shared" si="294"/>
        <v>41852.041666666664</v>
      </c>
      <c r="U3778">
        <f t="shared" si="295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ROUND(E3779/L3779,2)</f>
        <v>48.54</v>
      </c>
      <c r="Q3779" t="s">
        <v>8314</v>
      </c>
      <c r="R3779" t="s">
        <v>8317</v>
      </c>
      <c r="S3779" s="13">
        <f t="shared" ref="S3779:S3842" si="298">(((J3779/60)/60)/24)+DATE(1970,1,1)</f>
        <v>41887.111354166671</v>
      </c>
      <c r="T3779" s="13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t="s">
        <v>8314</v>
      </c>
      <c r="R3780" t="s">
        <v>8317</v>
      </c>
      <c r="S3780" s="13">
        <f t="shared" si="298"/>
        <v>41989.819212962961</v>
      </c>
      <c r="T3780" s="13">
        <f t="shared" si="299"/>
        <v>42049.819212962961</v>
      </c>
      <c r="U3780">
        <f t="shared" si="300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t="s">
        <v>8314</v>
      </c>
      <c r="R3781" t="s">
        <v>8317</v>
      </c>
      <c r="S3781" s="13">
        <f t="shared" si="298"/>
        <v>42425.735416666663</v>
      </c>
      <c r="T3781" s="13">
        <f t="shared" si="299"/>
        <v>42455.693750000006</v>
      </c>
      <c r="U3781">
        <f t="shared" si="300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t="s">
        <v>8314</v>
      </c>
      <c r="R3782" t="s">
        <v>8317</v>
      </c>
      <c r="S3782" s="13">
        <f t="shared" si="298"/>
        <v>42166.219733796301</v>
      </c>
      <c r="T3782" s="13">
        <f t="shared" si="299"/>
        <v>42198.837499999994</v>
      </c>
      <c r="U3782">
        <f t="shared" si="300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t="s">
        <v>8314</v>
      </c>
      <c r="R3783" t="s">
        <v>8317</v>
      </c>
      <c r="S3783" s="13">
        <f t="shared" si="298"/>
        <v>41865.882928240739</v>
      </c>
      <c r="T3783" s="13">
        <f t="shared" si="299"/>
        <v>41890.882928240739</v>
      </c>
      <c r="U3783">
        <f t="shared" si="300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t="s">
        <v>8314</v>
      </c>
      <c r="R3784" t="s">
        <v>8317</v>
      </c>
      <c r="S3784" s="13">
        <f t="shared" si="298"/>
        <v>42546.862233796302</v>
      </c>
      <c r="T3784" s="13">
        <f t="shared" si="299"/>
        <v>42575.958333333328</v>
      </c>
      <c r="U3784">
        <f t="shared" si="300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t="s">
        <v>8314</v>
      </c>
      <c r="R3785" t="s">
        <v>8317</v>
      </c>
      <c r="S3785" s="13">
        <f t="shared" si="298"/>
        <v>42420.140277777777</v>
      </c>
      <c r="T3785" s="13">
        <f t="shared" si="299"/>
        <v>42444.666666666672</v>
      </c>
      <c r="U3785">
        <f t="shared" si="300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t="s">
        <v>8314</v>
      </c>
      <c r="R3786" t="s">
        <v>8317</v>
      </c>
      <c r="S3786" s="13">
        <f t="shared" si="298"/>
        <v>42531.980694444443</v>
      </c>
      <c r="T3786" s="13">
        <f t="shared" si="299"/>
        <v>42561.980694444443</v>
      </c>
      <c r="U3786">
        <f t="shared" si="300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t="s">
        <v>8314</v>
      </c>
      <c r="R3787" t="s">
        <v>8317</v>
      </c>
      <c r="S3787" s="13">
        <f t="shared" si="298"/>
        <v>42548.63853009259</v>
      </c>
      <c r="T3787" s="13">
        <f t="shared" si="299"/>
        <v>42584.418749999997</v>
      </c>
      <c r="U3787">
        <f t="shared" si="300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t="s">
        <v>8314</v>
      </c>
      <c r="R3788" t="s">
        <v>8317</v>
      </c>
      <c r="S3788" s="13">
        <f t="shared" si="298"/>
        <v>42487.037905092591</v>
      </c>
      <c r="T3788" s="13">
        <f t="shared" si="299"/>
        <v>42517.037905092591</v>
      </c>
      <c r="U3788">
        <f t="shared" si="300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t="s">
        <v>8314</v>
      </c>
      <c r="R3789" t="s">
        <v>8317</v>
      </c>
      <c r="S3789" s="13">
        <f t="shared" si="298"/>
        <v>42167.534791666665</v>
      </c>
      <c r="T3789" s="13">
        <f t="shared" si="299"/>
        <v>42196.165972222225</v>
      </c>
      <c r="U3789">
        <f t="shared" si="300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t="s">
        <v>8314</v>
      </c>
      <c r="R3790" t="s">
        <v>8317</v>
      </c>
      <c r="S3790" s="13">
        <f t="shared" si="298"/>
        <v>42333.695821759262</v>
      </c>
      <c r="T3790" s="13">
        <f t="shared" si="299"/>
        <v>42361.679166666669</v>
      </c>
      <c r="U3790">
        <f t="shared" si="300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t="s">
        <v>8314</v>
      </c>
      <c r="R3791" t="s">
        <v>8317</v>
      </c>
      <c r="S3791" s="13">
        <f t="shared" si="298"/>
        <v>42138.798819444448</v>
      </c>
      <c r="T3791" s="13">
        <f t="shared" si="299"/>
        <v>42170.798819444448</v>
      </c>
      <c r="U3791">
        <f t="shared" si="300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t="e">
        <f t="shared" si="297"/>
        <v>#DIV/0!</v>
      </c>
      <c r="Q3792" t="s">
        <v>8314</v>
      </c>
      <c r="R3792" t="s">
        <v>8317</v>
      </c>
      <c r="S3792" s="13">
        <f t="shared" si="298"/>
        <v>42666.666932870372</v>
      </c>
      <c r="T3792" s="13">
        <f t="shared" si="299"/>
        <v>42696.708599537036</v>
      </c>
      <c r="U3792">
        <f t="shared" si="300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t="e">
        <f t="shared" si="297"/>
        <v>#DIV/0!</v>
      </c>
      <c r="Q3793" t="s">
        <v>8314</v>
      </c>
      <c r="R3793" t="s">
        <v>8317</v>
      </c>
      <c r="S3793" s="13">
        <f t="shared" si="298"/>
        <v>41766.692037037035</v>
      </c>
      <c r="T3793" s="13">
        <f t="shared" si="299"/>
        <v>41826.692037037035</v>
      </c>
      <c r="U3793">
        <f t="shared" si="300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t="s">
        <v>8314</v>
      </c>
      <c r="R3794" t="s">
        <v>8317</v>
      </c>
      <c r="S3794" s="13">
        <f t="shared" si="298"/>
        <v>42170.447013888886</v>
      </c>
      <c r="T3794" s="13">
        <f t="shared" si="299"/>
        <v>42200.447013888886</v>
      </c>
      <c r="U3794">
        <f t="shared" si="300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t="s">
        <v>8314</v>
      </c>
      <c r="R3795" t="s">
        <v>8317</v>
      </c>
      <c r="S3795" s="13">
        <f t="shared" si="298"/>
        <v>41968.938993055555</v>
      </c>
      <c r="T3795" s="13">
        <f t="shared" si="299"/>
        <v>41989.938993055555</v>
      </c>
      <c r="U3795">
        <f t="shared" si="300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t="s">
        <v>8314</v>
      </c>
      <c r="R3796" t="s">
        <v>8317</v>
      </c>
      <c r="S3796" s="13">
        <f t="shared" si="298"/>
        <v>42132.58048611111</v>
      </c>
      <c r="T3796" s="13">
        <f t="shared" si="299"/>
        <v>42162.58048611111</v>
      </c>
      <c r="U3796">
        <f t="shared" si="300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t="s">
        <v>8314</v>
      </c>
      <c r="R3797" t="s">
        <v>8317</v>
      </c>
      <c r="S3797" s="13">
        <f t="shared" si="298"/>
        <v>42201.436226851853</v>
      </c>
      <c r="T3797" s="13">
        <f t="shared" si="299"/>
        <v>42244.9375</v>
      </c>
      <c r="U3797">
        <f t="shared" si="300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t="s">
        <v>8314</v>
      </c>
      <c r="R3798" t="s">
        <v>8317</v>
      </c>
      <c r="S3798" s="13">
        <f t="shared" si="298"/>
        <v>42689.029583333337</v>
      </c>
      <c r="T3798" s="13">
        <f t="shared" si="299"/>
        <v>42749.029583333337</v>
      </c>
      <c r="U3798">
        <f t="shared" si="300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t="s">
        <v>8314</v>
      </c>
      <c r="R3799" t="s">
        <v>8317</v>
      </c>
      <c r="S3799" s="13">
        <f t="shared" si="298"/>
        <v>42084.881539351853</v>
      </c>
      <c r="T3799" s="13">
        <f t="shared" si="299"/>
        <v>42114.881539351853</v>
      </c>
      <c r="U3799">
        <f t="shared" si="300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t="s">
        <v>8314</v>
      </c>
      <c r="R3800" t="s">
        <v>8317</v>
      </c>
      <c r="S3800" s="13">
        <f t="shared" si="298"/>
        <v>41831.722777777781</v>
      </c>
      <c r="T3800" s="13">
        <f t="shared" si="299"/>
        <v>41861.722777777781</v>
      </c>
      <c r="U3800">
        <f t="shared" si="300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t="s">
        <v>8314</v>
      </c>
      <c r="R3801" t="s">
        <v>8317</v>
      </c>
      <c r="S3801" s="13">
        <f t="shared" si="298"/>
        <v>42410.93105324074</v>
      </c>
      <c r="T3801" s="13">
        <f t="shared" si="299"/>
        <v>42440.93105324074</v>
      </c>
      <c r="U3801">
        <f t="shared" si="300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t="s">
        <v>8314</v>
      </c>
      <c r="R3802" t="s">
        <v>8317</v>
      </c>
      <c r="S3802" s="13">
        <f t="shared" si="298"/>
        <v>41982.737071759257</v>
      </c>
      <c r="T3802" s="13">
        <f t="shared" si="299"/>
        <v>42015.207638888889</v>
      </c>
      <c r="U3802">
        <f t="shared" si="300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t="s">
        <v>8314</v>
      </c>
      <c r="R3803" t="s">
        <v>8317</v>
      </c>
      <c r="S3803" s="13">
        <f t="shared" si="298"/>
        <v>41975.676111111112</v>
      </c>
      <c r="T3803" s="13">
        <f t="shared" si="299"/>
        <v>42006.676111111112</v>
      </c>
      <c r="U3803">
        <f t="shared" si="300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t="e">
        <f t="shared" si="297"/>
        <v>#DIV/0!</v>
      </c>
      <c r="Q3804" t="s">
        <v>8314</v>
      </c>
      <c r="R3804" t="s">
        <v>8317</v>
      </c>
      <c r="S3804" s="13">
        <f t="shared" si="298"/>
        <v>42269.126226851848</v>
      </c>
      <c r="T3804" s="13">
        <f t="shared" si="299"/>
        <v>42299.126226851848</v>
      </c>
      <c r="U3804">
        <f t="shared" si="300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t="s">
        <v>8314</v>
      </c>
      <c r="R3805" t="s">
        <v>8317</v>
      </c>
      <c r="S3805" s="13">
        <f t="shared" si="298"/>
        <v>42403.971851851849</v>
      </c>
      <c r="T3805" s="13">
        <f t="shared" si="299"/>
        <v>42433.971851851849</v>
      </c>
      <c r="U3805">
        <f t="shared" si="300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t="e">
        <f t="shared" si="297"/>
        <v>#DIV/0!</v>
      </c>
      <c r="Q3806" t="s">
        <v>8314</v>
      </c>
      <c r="R3806" t="s">
        <v>8317</v>
      </c>
      <c r="S3806" s="13">
        <f t="shared" si="298"/>
        <v>42527.00953703704</v>
      </c>
      <c r="T3806" s="13">
        <f t="shared" si="299"/>
        <v>42582.291666666672</v>
      </c>
      <c r="U3806">
        <f t="shared" si="300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t="s">
        <v>8314</v>
      </c>
      <c r="R3807" t="s">
        <v>8317</v>
      </c>
      <c r="S3807" s="13">
        <f t="shared" si="298"/>
        <v>41849.887037037035</v>
      </c>
      <c r="T3807" s="13">
        <f t="shared" si="299"/>
        <v>41909.887037037035</v>
      </c>
      <c r="U3807">
        <f t="shared" si="300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t="s">
        <v>8314</v>
      </c>
      <c r="R3808" t="s">
        <v>8317</v>
      </c>
      <c r="S3808" s="13">
        <f t="shared" si="298"/>
        <v>41799.259039351848</v>
      </c>
      <c r="T3808" s="13">
        <f t="shared" si="299"/>
        <v>41819.259039351848</v>
      </c>
      <c r="U3808">
        <f t="shared" si="300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t="s">
        <v>8314</v>
      </c>
      <c r="R3809" t="s">
        <v>8317</v>
      </c>
      <c r="S3809" s="13">
        <f t="shared" si="298"/>
        <v>42090.909016203703</v>
      </c>
      <c r="T3809" s="13">
        <f t="shared" si="299"/>
        <v>42097.909016203703</v>
      </c>
      <c r="U3809">
        <f t="shared" si="300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t="s">
        <v>8314</v>
      </c>
      <c r="R3810" t="s">
        <v>8315</v>
      </c>
      <c r="S3810" s="13">
        <f t="shared" si="298"/>
        <v>42059.453923611116</v>
      </c>
      <c r="T3810" s="13">
        <f t="shared" si="299"/>
        <v>42119.412256944444</v>
      </c>
      <c r="U3810">
        <f t="shared" si="300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t="s">
        <v>8314</v>
      </c>
      <c r="R3811" t="s">
        <v>8315</v>
      </c>
      <c r="S3811" s="13">
        <f t="shared" si="298"/>
        <v>41800.526701388888</v>
      </c>
      <c r="T3811" s="13">
        <f t="shared" si="299"/>
        <v>41850.958333333336</v>
      </c>
      <c r="U3811">
        <f t="shared" si="300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t="s">
        <v>8314</v>
      </c>
      <c r="R3812" t="s">
        <v>8315</v>
      </c>
      <c r="S3812" s="13">
        <f t="shared" si="298"/>
        <v>42054.849050925928</v>
      </c>
      <c r="T3812" s="13">
        <f t="shared" si="299"/>
        <v>42084.807384259257</v>
      </c>
      <c r="U3812">
        <f t="shared" si="300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t="s">
        <v>8314</v>
      </c>
      <c r="R3813" t="s">
        <v>8315</v>
      </c>
      <c r="S3813" s="13">
        <f t="shared" si="298"/>
        <v>42487.62700231481</v>
      </c>
      <c r="T3813" s="13">
        <f t="shared" si="299"/>
        <v>42521.458333333328</v>
      </c>
      <c r="U3813">
        <f t="shared" si="300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t="s">
        <v>8314</v>
      </c>
      <c r="R3814" t="s">
        <v>8315</v>
      </c>
      <c r="S3814" s="13">
        <f t="shared" si="298"/>
        <v>42109.751250000001</v>
      </c>
      <c r="T3814" s="13">
        <f t="shared" si="299"/>
        <v>42156.165972222225</v>
      </c>
      <c r="U3814">
        <f t="shared" si="300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t="s">
        <v>8314</v>
      </c>
      <c r="R3815" t="s">
        <v>8315</v>
      </c>
      <c r="S3815" s="13">
        <f t="shared" si="298"/>
        <v>42497.275706018518</v>
      </c>
      <c r="T3815" s="13">
        <f t="shared" si="299"/>
        <v>42535.904861111107</v>
      </c>
      <c r="U3815">
        <f t="shared" si="300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t="s">
        <v>8314</v>
      </c>
      <c r="R3816" t="s">
        <v>8315</v>
      </c>
      <c r="S3816" s="13">
        <f t="shared" si="298"/>
        <v>42058.904074074075</v>
      </c>
      <c r="T3816" s="13">
        <f t="shared" si="299"/>
        <v>42095.165972222225</v>
      </c>
      <c r="U3816">
        <f t="shared" si="300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t="s">
        <v>8314</v>
      </c>
      <c r="R3817" t="s">
        <v>8315</v>
      </c>
      <c r="S3817" s="13">
        <f t="shared" si="298"/>
        <v>42207.259918981479</v>
      </c>
      <c r="T3817" s="13">
        <f t="shared" si="299"/>
        <v>42236.958333333328</v>
      </c>
      <c r="U3817">
        <f t="shared" si="300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t="s">
        <v>8314</v>
      </c>
      <c r="R3818" t="s">
        <v>8315</v>
      </c>
      <c r="S3818" s="13">
        <f t="shared" si="298"/>
        <v>41807.690081018518</v>
      </c>
      <c r="T3818" s="13">
        <f t="shared" si="299"/>
        <v>41837.690081018518</v>
      </c>
      <c r="U3818">
        <f t="shared" si="300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t="s">
        <v>8314</v>
      </c>
      <c r="R3819" t="s">
        <v>8315</v>
      </c>
      <c r="S3819" s="13">
        <f t="shared" si="298"/>
        <v>42284.69694444444</v>
      </c>
      <c r="T3819" s="13">
        <f t="shared" si="299"/>
        <v>42301.165972222225</v>
      </c>
      <c r="U3819">
        <f t="shared" si="300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t="s">
        <v>8314</v>
      </c>
      <c r="R3820" t="s">
        <v>8315</v>
      </c>
      <c r="S3820" s="13">
        <f t="shared" si="298"/>
        <v>42045.84238425926</v>
      </c>
      <c r="T3820" s="13">
        <f t="shared" si="299"/>
        <v>42075.800717592589</v>
      </c>
      <c r="U3820">
        <f t="shared" si="300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t="s">
        <v>8314</v>
      </c>
      <c r="R3821" t="s">
        <v>8315</v>
      </c>
      <c r="S3821" s="13">
        <f t="shared" si="298"/>
        <v>42184.209537037037</v>
      </c>
      <c r="T3821" s="13">
        <f t="shared" si="299"/>
        <v>42202.876388888893</v>
      </c>
      <c r="U3821">
        <f t="shared" si="300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t="s">
        <v>8314</v>
      </c>
      <c r="R3822" t="s">
        <v>8315</v>
      </c>
      <c r="S3822" s="13">
        <f t="shared" si="298"/>
        <v>42160.651817129634</v>
      </c>
      <c r="T3822" s="13">
        <f t="shared" si="299"/>
        <v>42190.651817129634</v>
      </c>
      <c r="U3822">
        <f t="shared" si="300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t="s">
        <v>8314</v>
      </c>
      <c r="R3823" t="s">
        <v>8315</v>
      </c>
      <c r="S3823" s="13">
        <f t="shared" si="298"/>
        <v>42341.180636574078</v>
      </c>
      <c r="T3823" s="13">
        <f t="shared" si="299"/>
        <v>42373.180636574078</v>
      </c>
      <c r="U3823">
        <f t="shared" si="300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t="s">
        <v>8314</v>
      </c>
      <c r="R3824" t="s">
        <v>8315</v>
      </c>
      <c r="S3824" s="13">
        <f t="shared" si="298"/>
        <v>42329.838159722218</v>
      </c>
      <c r="T3824" s="13">
        <f t="shared" si="299"/>
        <v>42388.957638888889</v>
      </c>
      <c r="U3824">
        <f t="shared" si="300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t="s">
        <v>8314</v>
      </c>
      <c r="R3825" t="s">
        <v>8315</v>
      </c>
      <c r="S3825" s="13">
        <f t="shared" si="298"/>
        <v>42170.910231481481</v>
      </c>
      <c r="T3825" s="13">
        <f t="shared" si="299"/>
        <v>42205.165972222225</v>
      </c>
      <c r="U3825">
        <f t="shared" si="300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t="s">
        <v>8314</v>
      </c>
      <c r="R3826" t="s">
        <v>8315</v>
      </c>
      <c r="S3826" s="13">
        <f t="shared" si="298"/>
        <v>42571.626192129625</v>
      </c>
      <c r="T3826" s="13">
        <f t="shared" si="299"/>
        <v>42583.570138888885</v>
      </c>
      <c r="U3826">
        <f t="shared" si="300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t="s">
        <v>8314</v>
      </c>
      <c r="R3827" t="s">
        <v>8315</v>
      </c>
      <c r="S3827" s="13">
        <f t="shared" si="298"/>
        <v>42151.069606481484</v>
      </c>
      <c r="T3827" s="13">
        <f t="shared" si="299"/>
        <v>42172.069606481484</v>
      </c>
      <c r="U3827">
        <f t="shared" si="300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t="s">
        <v>8314</v>
      </c>
      <c r="R3828" t="s">
        <v>8315</v>
      </c>
      <c r="S3828" s="13">
        <f t="shared" si="298"/>
        <v>42101.423541666663</v>
      </c>
      <c r="T3828" s="13">
        <f t="shared" si="299"/>
        <v>42131.423541666663</v>
      </c>
      <c r="U3828">
        <f t="shared" si="300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t="s">
        <v>8314</v>
      </c>
      <c r="R3829" t="s">
        <v>8315</v>
      </c>
      <c r="S3829" s="13">
        <f t="shared" si="298"/>
        <v>42034.928252314814</v>
      </c>
      <c r="T3829" s="13">
        <f t="shared" si="299"/>
        <v>42090</v>
      </c>
      <c r="U3829">
        <f t="shared" si="300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t="s">
        <v>8314</v>
      </c>
      <c r="R3830" t="s">
        <v>8315</v>
      </c>
      <c r="S3830" s="13">
        <f t="shared" si="298"/>
        <v>41944.527627314819</v>
      </c>
      <c r="T3830" s="13">
        <f t="shared" si="299"/>
        <v>42004.569293981483</v>
      </c>
      <c r="U3830">
        <f t="shared" si="300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t="s">
        <v>8314</v>
      </c>
      <c r="R3831" t="s">
        <v>8315</v>
      </c>
      <c r="S3831" s="13">
        <f t="shared" si="298"/>
        <v>42593.865405092598</v>
      </c>
      <c r="T3831" s="13">
        <f t="shared" si="299"/>
        <v>42613.865405092598</v>
      </c>
      <c r="U3831">
        <f t="shared" si="300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t="s">
        <v>8314</v>
      </c>
      <c r="R3832" t="s">
        <v>8315</v>
      </c>
      <c r="S3832" s="13">
        <f t="shared" si="298"/>
        <v>42503.740868055553</v>
      </c>
      <c r="T3832" s="13">
        <f t="shared" si="299"/>
        <v>42517.740868055553</v>
      </c>
      <c r="U3832">
        <f t="shared" si="300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t="s">
        <v>8314</v>
      </c>
      <c r="R3833" t="s">
        <v>8315</v>
      </c>
      <c r="S3833" s="13">
        <f t="shared" si="298"/>
        <v>41927.848900462966</v>
      </c>
      <c r="T3833" s="13">
        <f t="shared" si="299"/>
        <v>41948.890567129631</v>
      </c>
      <c r="U3833">
        <f t="shared" si="300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t="s">
        <v>8314</v>
      </c>
      <c r="R3834" t="s">
        <v>8315</v>
      </c>
      <c r="S3834" s="13">
        <f t="shared" si="298"/>
        <v>42375.114988425921</v>
      </c>
      <c r="T3834" s="13">
        <f t="shared" si="299"/>
        <v>42420.114988425921</v>
      </c>
      <c r="U3834">
        <f t="shared" si="300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t="s">
        <v>8314</v>
      </c>
      <c r="R3835" t="s">
        <v>8315</v>
      </c>
      <c r="S3835" s="13">
        <f t="shared" si="298"/>
        <v>41963.872361111105</v>
      </c>
      <c r="T3835" s="13">
        <f t="shared" si="299"/>
        <v>41974.797916666663</v>
      </c>
      <c r="U3835">
        <f t="shared" si="300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t="s">
        <v>8314</v>
      </c>
      <c r="R3836" t="s">
        <v>8315</v>
      </c>
      <c r="S3836" s="13">
        <f t="shared" si="298"/>
        <v>42143.445219907408</v>
      </c>
      <c r="T3836" s="13">
        <f t="shared" si="299"/>
        <v>42173.445219907408</v>
      </c>
      <c r="U3836">
        <f t="shared" si="300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t="s">
        <v>8314</v>
      </c>
      <c r="R3837" t="s">
        <v>8315</v>
      </c>
      <c r="S3837" s="13">
        <f t="shared" si="298"/>
        <v>42460.94222222222</v>
      </c>
      <c r="T3837" s="13">
        <f t="shared" si="299"/>
        <v>42481.94222222222</v>
      </c>
      <c r="U3837">
        <f t="shared" si="300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t="s">
        <v>8314</v>
      </c>
      <c r="R3838" t="s">
        <v>8315</v>
      </c>
      <c r="S3838" s="13">
        <f t="shared" si="298"/>
        <v>42553.926527777774</v>
      </c>
      <c r="T3838" s="13">
        <f t="shared" si="299"/>
        <v>42585.172916666663</v>
      </c>
      <c r="U3838">
        <f t="shared" si="300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t="s">
        <v>8314</v>
      </c>
      <c r="R3839" t="s">
        <v>8315</v>
      </c>
      <c r="S3839" s="13">
        <f t="shared" si="298"/>
        <v>42152.765717592592</v>
      </c>
      <c r="T3839" s="13">
        <f t="shared" si="299"/>
        <v>42188.765717592592</v>
      </c>
      <c r="U3839">
        <f t="shared" si="300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t="s">
        <v>8314</v>
      </c>
      <c r="R3840" t="s">
        <v>8315</v>
      </c>
      <c r="S3840" s="13">
        <f t="shared" si="298"/>
        <v>42116.710752314815</v>
      </c>
      <c r="T3840" s="13">
        <f t="shared" si="299"/>
        <v>42146.710752314815</v>
      </c>
      <c r="U3840">
        <f t="shared" si="300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t="s">
        <v>8314</v>
      </c>
      <c r="R3841" t="s">
        <v>8315</v>
      </c>
      <c r="S3841" s="13">
        <f t="shared" si="298"/>
        <v>42155.142638888887</v>
      </c>
      <c r="T3841" s="13">
        <f t="shared" si="299"/>
        <v>42215.142638888887</v>
      </c>
      <c r="U3841">
        <f t="shared" si="300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t="s">
        <v>8314</v>
      </c>
      <c r="R3842" t="s">
        <v>8315</v>
      </c>
      <c r="S3842" s="13">
        <f t="shared" si="298"/>
        <v>42432.701724537037</v>
      </c>
      <c r="T3842" s="13">
        <f t="shared" si="299"/>
        <v>42457.660057870366</v>
      </c>
      <c r="U3842">
        <f t="shared" si="300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ROUND(E3843/L3843,2)</f>
        <v>25.65</v>
      </c>
      <c r="Q3843" t="s">
        <v>8314</v>
      </c>
      <c r="R3843" t="s">
        <v>8315</v>
      </c>
      <c r="S3843" s="13">
        <f t="shared" ref="S3843:S3906" si="303">(((J3843/60)/60)/24)+DATE(1970,1,1)</f>
        <v>41780.785729166666</v>
      </c>
      <c r="T3843" s="13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t="s">
        <v>8314</v>
      </c>
      <c r="R3844" t="s">
        <v>8315</v>
      </c>
      <c r="S3844" s="13">
        <f t="shared" si="303"/>
        <v>41740.493657407409</v>
      </c>
      <c r="T3844" s="13">
        <f t="shared" si="304"/>
        <v>41770.493657407409</v>
      </c>
      <c r="U3844">
        <f t="shared" si="305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t="s">
        <v>8314</v>
      </c>
      <c r="R3845" t="s">
        <v>8315</v>
      </c>
      <c r="S3845" s="13">
        <f t="shared" si="303"/>
        <v>41766.072500000002</v>
      </c>
      <c r="T3845" s="13">
        <f t="shared" si="304"/>
        <v>41791.072500000002</v>
      </c>
      <c r="U3845">
        <f t="shared" si="305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t="s">
        <v>8314</v>
      </c>
      <c r="R3846" t="s">
        <v>8315</v>
      </c>
      <c r="S3846" s="13">
        <f t="shared" si="303"/>
        <v>41766.617291666669</v>
      </c>
      <c r="T3846" s="13">
        <f t="shared" si="304"/>
        <v>41793.290972222225</v>
      </c>
      <c r="U3846">
        <f t="shared" si="305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t="s">
        <v>8314</v>
      </c>
      <c r="R3847" t="s">
        <v>8315</v>
      </c>
      <c r="S3847" s="13">
        <f t="shared" si="303"/>
        <v>42248.627013888887</v>
      </c>
      <c r="T3847" s="13">
        <f t="shared" si="304"/>
        <v>42278.627013888887</v>
      </c>
      <c r="U3847">
        <f t="shared" si="305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t="s">
        <v>8314</v>
      </c>
      <c r="R3848" t="s">
        <v>8315</v>
      </c>
      <c r="S3848" s="13">
        <f t="shared" si="303"/>
        <v>41885.221550925926</v>
      </c>
      <c r="T3848" s="13">
        <f t="shared" si="304"/>
        <v>41916.290972222225</v>
      </c>
      <c r="U3848">
        <f t="shared" si="305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t="s">
        <v>8314</v>
      </c>
      <c r="R3849" t="s">
        <v>8315</v>
      </c>
      <c r="S3849" s="13">
        <f t="shared" si="303"/>
        <v>42159.224432870367</v>
      </c>
      <c r="T3849" s="13">
        <f t="shared" si="304"/>
        <v>42204.224432870367</v>
      </c>
      <c r="U3849">
        <f t="shared" si="305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t="s">
        <v>8314</v>
      </c>
      <c r="R3850" t="s">
        <v>8315</v>
      </c>
      <c r="S3850" s="13">
        <f t="shared" si="303"/>
        <v>42265.817002314812</v>
      </c>
      <c r="T3850" s="13">
        <f t="shared" si="304"/>
        <v>42295.817002314812</v>
      </c>
      <c r="U3850">
        <f t="shared" si="305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t="s">
        <v>8314</v>
      </c>
      <c r="R3851" t="s">
        <v>8315</v>
      </c>
      <c r="S3851" s="13">
        <f t="shared" si="303"/>
        <v>42136.767175925925</v>
      </c>
      <c r="T3851" s="13">
        <f t="shared" si="304"/>
        <v>42166.767175925925</v>
      </c>
      <c r="U3851">
        <f t="shared" si="305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t="s">
        <v>8314</v>
      </c>
      <c r="R3852" t="s">
        <v>8315</v>
      </c>
      <c r="S3852" s="13">
        <f t="shared" si="303"/>
        <v>41975.124340277776</v>
      </c>
      <c r="T3852" s="13">
        <f t="shared" si="304"/>
        <v>42005.124340277776</v>
      </c>
      <c r="U3852">
        <f t="shared" si="305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t="s">
        <v>8314</v>
      </c>
      <c r="R3853" t="s">
        <v>8315</v>
      </c>
      <c r="S3853" s="13">
        <f t="shared" si="303"/>
        <v>42172.439571759256</v>
      </c>
      <c r="T3853" s="13">
        <f t="shared" si="304"/>
        <v>42202.439571759256</v>
      </c>
      <c r="U3853">
        <f t="shared" si="305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t="s">
        <v>8314</v>
      </c>
      <c r="R3854" t="s">
        <v>8315</v>
      </c>
      <c r="S3854" s="13">
        <f t="shared" si="303"/>
        <v>42065.190694444449</v>
      </c>
      <c r="T3854" s="13">
        <f t="shared" si="304"/>
        <v>42090.149027777778</v>
      </c>
      <c r="U3854">
        <f t="shared" si="305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t="s">
        <v>8314</v>
      </c>
      <c r="R3855" t="s">
        <v>8315</v>
      </c>
      <c r="S3855" s="13">
        <f t="shared" si="303"/>
        <v>41848.84002314815</v>
      </c>
      <c r="T3855" s="13">
        <f t="shared" si="304"/>
        <v>41883.84002314815</v>
      </c>
      <c r="U3855">
        <f t="shared" si="305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t="s">
        <v>8314</v>
      </c>
      <c r="R3856" t="s">
        <v>8315</v>
      </c>
      <c r="S3856" s="13">
        <f t="shared" si="303"/>
        <v>42103.884930555556</v>
      </c>
      <c r="T3856" s="13">
        <f t="shared" si="304"/>
        <v>42133.884930555556</v>
      </c>
      <c r="U3856">
        <f t="shared" si="305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t="s">
        <v>8314</v>
      </c>
      <c r="R3857" t="s">
        <v>8315</v>
      </c>
      <c r="S3857" s="13">
        <f t="shared" si="303"/>
        <v>42059.970729166671</v>
      </c>
      <c r="T3857" s="13">
        <f t="shared" si="304"/>
        <v>42089.929062499999</v>
      </c>
      <c r="U3857">
        <f t="shared" si="305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t="s">
        <v>8314</v>
      </c>
      <c r="R3858" t="s">
        <v>8315</v>
      </c>
      <c r="S3858" s="13">
        <f t="shared" si="303"/>
        <v>42041.743090277778</v>
      </c>
      <c r="T3858" s="13">
        <f t="shared" si="304"/>
        <v>42071.701423611114</v>
      </c>
      <c r="U3858">
        <f t="shared" si="305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t="s">
        <v>8314</v>
      </c>
      <c r="R3859" t="s">
        <v>8315</v>
      </c>
      <c r="S3859" s="13">
        <f t="shared" si="303"/>
        <v>41829.73715277778</v>
      </c>
      <c r="T3859" s="13">
        <f t="shared" si="304"/>
        <v>41852.716666666667</v>
      </c>
      <c r="U3859">
        <f t="shared" si="305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t="s">
        <v>8314</v>
      </c>
      <c r="R3860" t="s">
        <v>8315</v>
      </c>
      <c r="S3860" s="13">
        <f t="shared" si="303"/>
        <v>42128.431064814817</v>
      </c>
      <c r="T3860" s="13">
        <f t="shared" si="304"/>
        <v>42146.875</v>
      </c>
      <c r="U3860">
        <f t="shared" si="305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t="s">
        <v>8314</v>
      </c>
      <c r="R3861" t="s">
        <v>8315</v>
      </c>
      <c r="S3861" s="13">
        <f t="shared" si="303"/>
        <v>41789.893599537041</v>
      </c>
      <c r="T3861" s="13">
        <f t="shared" si="304"/>
        <v>41815.875</v>
      </c>
      <c r="U3861">
        <f t="shared" si="305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t="s">
        <v>8314</v>
      </c>
      <c r="R3862" t="s">
        <v>8315</v>
      </c>
      <c r="S3862" s="13">
        <f t="shared" si="303"/>
        <v>41833.660995370366</v>
      </c>
      <c r="T3862" s="13">
        <f t="shared" si="304"/>
        <v>41863.660995370366</v>
      </c>
      <c r="U3862">
        <f t="shared" si="305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t="s">
        <v>8314</v>
      </c>
      <c r="R3863" t="s">
        <v>8315</v>
      </c>
      <c r="S3863" s="13">
        <f t="shared" si="303"/>
        <v>41914.590011574073</v>
      </c>
      <c r="T3863" s="13">
        <f t="shared" si="304"/>
        <v>41955.907638888893</v>
      </c>
      <c r="U3863">
        <f t="shared" si="305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t="s">
        <v>8314</v>
      </c>
      <c r="R3864" t="s">
        <v>8315</v>
      </c>
      <c r="S3864" s="13">
        <f t="shared" si="303"/>
        <v>42611.261064814811</v>
      </c>
      <c r="T3864" s="13">
        <f t="shared" si="304"/>
        <v>42625.707638888889</v>
      </c>
      <c r="U3864">
        <f t="shared" si="305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t="e">
        <f t="shared" si="302"/>
        <v>#DIV/0!</v>
      </c>
      <c r="Q3865" t="s">
        <v>8314</v>
      </c>
      <c r="R3865" t="s">
        <v>8315</v>
      </c>
      <c r="S3865" s="13">
        <f t="shared" si="303"/>
        <v>42253.633159722223</v>
      </c>
      <c r="T3865" s="13">
        <f t="shared" si="304"/>
        <v>42313.674826388888</v>
      </c>
      <c r="U3865">
        <f t="shared" si="305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t="s">
        <v>8314</v>
      </c>
      <c r="R3866" t="s">
        <v>8315</v>
      </c>
      <c r="S3866" s="13">
        <f t="shared" si="303"/>
        <v>42295.891828703709</v>
      </c>
      <c r="T3866" s="13">
        <f t="shared" si="304"/>
        <v>42325.933495370366</v>
      </c>
      <c r="U3866">
        <f t="shared" si="305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t="s">
        <v>8314</v>
      </c>
      <c r="R3867" t="s">
        <v>8315</v>
      </c>
      <c r="S3867" s="13">
        <f t="shared" si="303"/>
        <v>41841.651597222226</v>
      </c>
      <c r="T3867" s="13">
        <f t="shared" si="304"/>
        <v>41881.229166666664</v>
      </c>
      <c r="U3867">
        <f t="shared" si="305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t="s">
        <v>8314</v>
      </c>
      <c r="R3868" t="s">
        <v>8315</v>
      </c>
      <c r="S3868" s="13">
        <f t="shared" si="303"/>
        <v>42402.947002314817</v>
      </c>
      <c r="T3868" s="13">
        <f t="shared" si="304"/>
        <v>42452.145138888889</v>
      </c>
      <c r="U3868">
        <f t="shared" si="305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t="s">
        <v>8314</v>
      </c>
      <c r="R3869" t="s">
        <v>8315</v>
      </c>
      <c r="S3869" s="13">
        <f t="shared" si="303"/>
        <v>42509.814108796301</v>
      </c>
      <c r="T3869" s="13">
        <f t="shared" si="304"/>
        <v>42539.814108796301</v>
      </c>
      <c r="U3869">
        <f t="shared" si="305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t="s">
        <v>8314</v>
      </c>
      <c r="R3870" t="s">
        <v>8317</v>
      </c>
      <c r="S3870" s="13">
        <f t="shared" si="303"/>
        <v>41865.659780092588</v>
      </c>
      <c r="T3870" s="13">
        <f t="shared" si="304"/>
        <v>41890.659780092588</v>
      </c>
      <c r="U3870">
        <f t="shared" si="305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t="s">
        <v>8314</v>
      </c>
      <c r="R3871" t="s">
        <v>8317</v>
      </c>
      <c r="S3871" s="13">
        <f t="shared" si="303"/>
        <v>42047.724444444444</v>
      </c>
      <c r="T3871" s="13">
        <f t="shared" si="304"/>
        <v>42077.132638888885</v>
      </c>
      <c r="U3871">
        <f t="shared" si="305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t="s">
        <v>8314</v>
      </c>
      <c r="R3872" t="s">
        <v>8317</v>
      </c>
      <c r="S3872" s="13">
        <f t="shared" si="303"/>
        <v>41793.17219907407</v>
      </c>
      <c r="T3872" s="13">
        <f t="shared" si="304"/>
        <v>41823.17219907407</v>
      </c>
      <c r="U3872">
        <f t="shared" si="305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t="s">
        <v>8314</v>
      </c>
      <c r="R3873" t="s">
        <v>8317</v>
      </c>
      <c r="S3873" s="13">
        <f t="shared" si="303"/>
        <v>42763.780671296292</v>
      </c>
      <c r="T3873" s="13">
        <f t="shared" si="304"/>
        <v>42823.739004629635</v>
      </c>
      <c r="U3873">
        <f t="shared" si="305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t="e">
        <f t="shared" si="302"/>
        <v>#DIV/0!</v>
      </c>
      <c r="Q3874" t="s">
        <v>8314</v>
      </c>
      <c r="R3874" t="s">
        <v>8317</v>
      </c>
      <c r="S3874" s="13">
        <f t="shared" si="303"/>
        <v>42180.145787037036</v>
      </c>
      <c r="T3874" s="13">
        <f t="shared" si="304"/>
        <v>42230.145787037036</v>
      </c>
      <c r="U3874">
        <f t="shared" si="305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t="e">
        <f t="shared" si="302"/>
        <v>#DIV/0!</v>
      </c>
      <c r="Q3875" t="s">
        <v>8314</v>
      </c>
      <c r="R3875" t="s">
        <v>8317</v>
      </c>
      <c r="S3875" s="13">
        <f t="shared" si="303"/>
        <v>42255.696006944447</v>
      </c>
      <c r="T3875" s="13">
        <f t="shared" si="304"/>
        <v>42285.696006944447</v>
      </c>
      <c r="U3875">
        <f t="shared" si="305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t="e">
        <f t="shared" si="302"/>
        <v>#DIV/0!</v>
      </c>
      <c r="Q3876" t="s">
        <v>8314</v>
      </c>
      <c r="R3876" t="s">
        <v>8317</v>
      </c>
      <c r="S3876" s="13">
        <f t="shared" si="303"/>
        <v>42007.016458333332</v>
      </c>
      <c r="T3876" s="13">
        <f t="shared" si="304"/>
        <v>42028.041666666672</v>
      </c>
      <c r="U3876">
        <f t="shared" si="305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t="e">
        <f t="shared" si="302"/>
        <v>#DIV/0!</v>
      </c>
      <c r="Q3877" t="s">
        <v>8314</v>
      </c>
      <c r="R3877" t="s">
        <v>8317</v>
      </c>
      <c r="S3877" s="13">
        <f t="shared" si="303"/>
        <v>42615.346817129626</v>
      </c>
      <c r="T3877" s="13">
        <f t="shared" si="304"/>
        <v>42616.416666666672</v>
      </c>
      <c r="U3877">
        <f t="shared" si="305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t="s">
        <v>8314</v>
      </c>
      <c r="R3878" t="s">
        <v>8317</v>
      </c>
      <c r="S3878" s="13">
        <f t="shared" si="303"/>
        <v>42372.624166666668</v>
      </c>
      <c r="T3878" s="13">
        <f t="shared" si="304"/>
        <v>42402.624166666668</v>
      </c>
      <c r="U3878">
        <f t="shared" si="305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t="s">
        <v>8314</v>
      </c>
      <c r="R3879" t="s">
        <v>8317</v>
      </c>
      <c r="S3879" s="13">
        <f t="shared" si="303"/>
        <v>42682.67768518519</v>
      </c>
      <c r="T3879" s="13">
        <f t="shared" si="304"/>
        <v>42712.67768518519</v>
      </c>
      <c r="U3879">
        <f t="shared" si="305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t="s">
        <v>8314</v>
      </c>
      <c r="R3880" t="s">
        <v>8317</v>
      </c>
      <c r="S3880" s="13">
        <f t="shared" si="303"/>
        <v>42154.818819444445</v>
      </c>
      <c r="T3880" s="13">
        <f t="shared" si="304"/>
        <v>42185.165972222225</v>
      </c>
      <c r="U3880">
        <f t="shared" si="305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t="e">
        <f t="shared" si="302"/>
        <v>#DIV/0!</v>
      </c>
      <c r="Q3881" t="s">
        <v>8314</v>
      </c>
      <c r="R3881" t="s">
        <v>8317</v>
      </c>
      <c r="S3881" s="13">
        <f t="shared" si="303"/>
        <v>41999.861064814817</v>
      </c>
      <c r="T3881" s="13">
        <f t="shared" si="304"/>
        <v>42029.861064814817</v>
      </c>
      <c r="U3881">
        <f t="shared" si="305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t="s">
        <v>8314</v>
      </c>
      <c r="R3882" t="s">
        <v>8317</v>
      </c>
      <c r="S3882" s="13">
        <f t="shared" si="303"/>
        <v>41815.815046296295</v>
      </c>
      <c r="T3882" s="13">
        <f t="shared" si="304"/>
        <v>41850.958333333336</v>
      </c>
      <c r="U3882">
        <f t="shared" si="305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t="s">
        <v>8314</v>
      </c>
      <c r="R3883" t="s">
        <v>8317</v>
      </c>
      <c r="S3883" s="13">
        <f t="shared" si="303"/>
        <v>42756.018506944441</v>
      </c>
      <c r="T3883" s="13">
        <f t="shared" si="304"/>
        <v>42786.018506944441</v>
      </c>
      <c r="U3883">
        <f t="shared" si="305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t="e">
        <f t="shared" si="302"/>
        <v>#DIV/0!</v>
      </c>
      <c r="Q3884" t="s">
        <v>8314</v>
      </c>
      <c r="R3884" t="s">
        <v>8317</v>
      </c>
      <c r="S3884" s="13">
        <f t="shared" si="303"/>
        <v>42373.983449074076</v>
      </c>
      <c r="T3884" s="13">
        <f t="shared" si="304"/>
        <v>42400.960416666669</v>
      </c>
      <c r="U3884">
        <f t="shared" si="305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t="e">
        <f t="shared" si="302"/>
        <v>#DIV/0!</v>
      </c>
      <c r="Q3885" t="s">
        <v>8314</v>
      </c>
      <c r="R3885" t="s">
        <v>8317</v>
      </c>
      <c r="S3885" s="13">
        <f t="shared" si="303"/>
        <v>41854.602650462963</v>
      </c>
      <c r="T3885" s="13">
        <f t="shared" si="304"/>
        <v>41884.602650462963</v>
      </c>
      <c r="U3885">
        <f t="shared" si="305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t="e">
        <f t="shared" si="302"/>
        <v>#DIV/0!</v>
      </c>
      <c r="Q3886" t="s">
        <v>8314</v>
      </c>
      <c r="R3886" t="s">
        <v>8317</v>
      </c>
      <c r="S3886" s="13">
        <f t="shared" si="303"/>
        <v>42065.791574074072</v>
      </c>
      <c r="T3886" s="13">
        <f t="shared" si="304"/>
        <v>42090.749907407408</v>
      </c>
      <c r="U3886">
        <f t="shared" si="305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t="e">
        <f t="shared" si="302"/>
        <v>#DIV/0!</v>
      </c>
      <c r="Q3887" t="s">
        <v>8314</v>
      </c>
      <c r="R3887" t="s">
        <v>8317</v>
      </c>
      <c r="S3887" s="13">
        <f t="shared" si="303"/>
        <v>42469.951284722221</v>
      </c>
      <c r="T3887" s="13">
        <f t="shared" si="304"/>
        <v>42499.951284722221</v>
      </c>
      <c r="U3887">
        <f t="shared" si="305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t="e">
        <f t="shared" si="302"/>
        <v>#DIV/0!</v>
      </c>
      <c r="Q3888" t="s">
        <v>8314</v>
      </c>
      <c r="R3888" t="s">
        <v>8317</v>
      </c>
      <c r="S3888" s="13">
        <f t="shared" si="303"/>
        <v>41954.228032407409</v>
      </c>
      <c r="T3888" s="13">
        <f t="shared" si="304"/>
        <v>41984.228032407409</v>
      </c>
      <c r="U3888">
        <f t="shared" si="305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t="s">
        <v>8314</v>
      </c>
      <c r="R3889" t="s">
        <v>8317</v>
      </c>
      <c r="S3889" s="13">
        <f t="shared" si="303"/>
        <v>42079.857974537037</v>
      </c>
      <c r="T3889" s="13">
        <f t="shared" si="304"/>
        <v>42125.916666666672</v>
      </c>
      <c r="U3889">
        <f t="shared" si="305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t="s">
        <v>8314</v>
      </c>
      <c r="R3890" t="s">
        <v>8315</v>
      </c>
      <c r="S3890" s="13">
        <f t="shared" si="303"/>
        <v>42762.545810185184</v>
      </c>
      <c r="T3890" s="13">
        <f t="shared" si="304"/>
        <v>42792.545810185184</v>
      </c>
      <c r="U3890">
        <f t="shared" si="305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t="s">
        <v>8314</v>
      </c>
      <c r="R3891" t="s">
        <v>8315</v>
      </c>
      <c r="S3891" s="13">
        <f t="shared" si="303"/>
        <v>41977.004976851851</v>
      </c>
      <c r="T3891" s="13">
        <f t="shared" si="304"/>
        <v>42008.976388888885</v>
      </c>
      <c r="U3891">
        <f t="shared" si="305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t="s">
        <v>8314</v>
      </c>
      <c r="R3892" t="s">
        <v>8315</v>
      </c>
      <c r="S3892" s="13">
        <f t="shared" si="303"/>
        <v>42171.758611111116</v>
      </c>
      <c r="T3892" s="13">
        <f t="shared" si="304"/>
        <v>42231.758611111116</v>
      </c>
      <c r="U3892">
        <f t="shared" si="305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t="s">
        <v>8314</v>
      </c>
      <c r="R3893" t="s">
        <v>8315</v>
      </c>
      <c r="S3893" s="13">
        <f t="shared" si="303"/>
        <v>42056.1324537037</v>
      </c>
      <c r="T3893" s="13">
        <f t="shared" si="304"/>
        <v>42086.207638888889</v>
      </c>
      <c r="U3893">
        <f t="shared" si="305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t="e">
        <f t="shared" si="302"/>
        <v>#DIV/0!</v>
      </c>
      <c r="Q3894" t="s">
        <v>8314</v>
      </c>
      <c r="R3894" t="s">
        <v>8315</v>
      </c>
      <c r="S3894" s="13">
        <f t="shared" si="303"/>
        <v>41867.652280092596</v>
      </c>
      <c r="T3894" s="13">
        <f t="shared" si="304"/>
        <v>41875.291666666664</v>
      </c>
      <c r="U3894">
        <f t="shared" si="305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t="s">
        <v>8314</v>
      </c>
      <c r="R3895" t="s">
        <v>8315</v>
      </c>
      <c r="S3895" s="13">
        <f t="shared" si="303"/>
        <v>41779.657870370371</v>
      </c>
      <c r="T3895" s="13">
        <f t="shared" si="304"/>
        <v>41821.25</v>
      </c>
      <c r="U3895">
        <f t="shared" si="305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t="s">
        <v>8314</v>
      </c>
      <c r="R3896" t="s">
        <v>8315</v>
      </c>
      <c r="S3896" s="13">
        <f t="shared" si="303"/>
        <v>42679.958472222221</v>
      </c>
      <c r="T3896" s="13">
        <f t="shared" si="304"/>
        <v>42710.207638888889</v>
      </c>
      <c r="U3896">
        <f t="shared" si="305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t="s">
        <v>8314</v>
      </c>
      <c r="R3897" t="s">
        <v>8315</v>
      </c>
      <c r="S3897" s="13">
        <f t="shared" si="303"/>
        <v>42032.250208333338</v>
      </c>
      <c r="T3897" s="13">
        <f t="shared" si="304"/>
        <v>42063.250208333338</v>
      </c>
      <c r="U3897">
        <f t="shared" si="305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t="s">
        <v>8314</v>
      </c>
      <c r="R3898" t="s">
        <v>8315</v>
      </c>
      <c r="S3898" s="13">
        <f t="shared" si="303"/>
        <v>41793.191875000004</v>
      </c>
      <c r="T3898" s="13">
        <f t="shared" si="304"/>
        <v>41807.191875000004</v>
      </c>
      <c r="U3898">
        <f t="shared" si="305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t="s">
        <v>8314</v>
      </c>
      <c r="R3899" t="s">
        <v>8315</v>
      </c>
      <c r="S3899" s="13">
        <f t="shared" si="303"/>
        <v>41982.87364583333</v>
      </c>
      <c r="T3899" s="13">
        <f t="shared" si="304"/>
        <v>42012.87364583333</v>
      </c>
      <c r="U3899">
        <f t="shared" si="305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t="s">
        <v>8314</v>
      </c>
      <c r="R3900" t="s">
        <v>8315</v>
      </c>
      <c r="S3900" s="13">
        <f t="shared" si="303"/>
        <v>42193.482291666667</v>
      </c>
      <c r="T3900" s="13">
        <f t="shared" si="304"/>
        <v>42233.666666666672</v>
      </c>
      <c r="U3900">
        <f t="shared" si="305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t="s">
        <v>8314</v>
      </c>
      <c r="R3901" t="s">
        <v>8315</v>
      </c>
      <c r="S3901" s="13">
        <f t="shared" si="303"/>
        <v>41843.775011574071</v>
      </c>
      <c r="T3901" s="13">
        <f t="shared" si="304"/>
        <v>41863.775011574071</v>
      </c>
      <c r="U3901">
        <f t="shared" si="305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t="s">
        <v>8314</v>
      </c>
      <c r="R3902" t="s">
        <v>8315</v>
      </c>
      <c r="S3902" s="13">
        <f t="shared" si="303"/>
        <v>42136.092488425929</v>
      </c>
      <c r="T3902" s="13">
        <f t="shared" si="304"/>
        <v>42166.092488425929</v>
      </c>
      <c r="U3902">
        <f t="shared" si="305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t="s">
        <v>8314</v>
      </c>
      <c r="R3903" t="s">
        <v>8315</v>
      </c>
      <c r="S3903" s="13">
        <f t="shared" si="303"/>
        <v>42317.826377314821</v>
      </c>
      <c r="T3903" s="13">
        <f t="shared" si="304"/>
        <v>42357.826377314821</v>
      </c>
      <c r="U3903">
        <f t="shared" si="305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t="s">
        <v>8314</v>
      </c>
      <c r="R3904" t="s">
        <v>8315</v>
      </c>
      <c r="S3904" s="13">
        <f t="shared" si="303"/>
        <v>42663.468078703707</v>
      </c>
      <c r="T3904" s="13">
        <f t="shared" si="304"/>
        <v>42688.509745370371</v>
      </c>
      <c r="U3904">
        <f t="shared" si="305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t="e">
        <f t="shared" si="302"/>
        <v>#DIV/0!</v>
      </c>
      <c r="Q3905" t="s">
        <v>8314</v>
      </c>
      <c r="R3905" t="s">
        <v>8315</v>
      </c>
      <c r="S3905" s="13">
        <f t="shared" si="303"/>
        <v>42186.01116898148</v>
      </c>
      <c r="T3905" s="13">
        <f t="shared" si="304"/>
        <v>42230.818055555559</v>
      </c>
      <c r="U3905">
        <f t="shared" si="305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t="s">
        <v>8314</v>
      </c>
      <c r="R3906" t="s">
        <v>8315</v>
      </c>
      <c r="S3906" s="13">
        <f t="shared" si="303"/>
        <v>42095.229166666672</v>
      </c>
      <c r="T3906" s="13">
        <f t="shared" si="304"/>
        <v>42109.211111111115</v>
      </c>
      <c r="U3906">
        <f t="shared" si="305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ROUND(E3907/L3907,2)</f>
        <v>24.71</v>
      </c>
      <c r="Q3907" t="s">
        <v>8314</v>
      </c>
      <c r="R3907" t="s">
        <v>8315</v>
      </c>
      <c r="S3907" s="13">
        <f t="shared" ref="S3907:S3970" si="308">(((J3907/60)/60)/24)+DATE(1970,1,1)</f>
        <v>42124.623877314814</v>
      </c>
      <c r="T3907" s="13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t="s">
        <v>8314</v>
      </c>
      <c r="R3908" t="s">
        <v>8315</v>
      </c>
      <c r="S3908" s="13">
        <f t="shared" si="308"/>
        <v>42143.917743055557</v>
      </c>
      <c r="T3908" s="13">
        <f t="shared" si="309"/>
        <v>42181.559027777781</v>
      </c>
      <c r="U3908">
        <f t="shared" si="310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t="s">
        <v>8314</v>
      </c>
      <c r="R3909" t="s">
        <v>8315</v>
      </c>
      <c r="S3909" s="13">
        <f t="shared" si="308"/>
        <v>41906.819513888891</v>
      </c>
      <c r="T3909" s="13">
        <f t="shared" si="309"/>
        <v>41938.838888888888</v>
      </c>
      <c r="U3909">
        <f t="shared" si="310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t="s">
        <v>8314</v>
      </c>
      <c r="R3910" t="s">
        <v>8315</v>
      </c>
      <c r="S3910" s="13">
        <f t="shared" si="308"/>
        <v>41834.135370370372</v>
      </c>
      <c r="T3910" s="13">
        <f t="shared" si="309"/>
        <v>41849.135370370372</v>
      </c>
      <c r="U3910">
        <f t="shared" si="310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t="s">
        <v>8314</v>
      </c>
      <c r="R3911" t="s">
        <v>8315</v>
      </c>
      <c r="S3911" s="13">
        <f t="shared" si="308"/>
        <v>41863.359282407408</v>
      </c>
      <c r="T3911" s="13">
        <f t="shared" si="309"/>
        <v>41893.359282407408</v>
      </c>
      <c r="U3911">
        <f t="shared" si="310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t="s">
        <v>8314</v>
      </c>
      <c r="R3912" t="s">
        <v>8315</v>
      </c>
      <c r="S3912" s="13">
        <f t="shared" si="308"/>
        <v>42224.756909722222</v>
      </c>
      <c r="T3912" s="13">
        <f t="shared" si="309"/>
        <v>42254.756909722222</v>
      </c>
      <c r="U3912">
        <f t="shared" si="310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t="s">
        <v>8314</v>
      </c>
      <c r="R3913" t="s">
        <v>8315</v>
      </c>
      <c r="S3913" s="13">
        <f t="shared" si="308"/>
        <v>41939.8122337963</v>
      </c>
      <c r="T3913" s="13">
        <f t="shared" si="309"/>
        <v>41969.853900462964</v>
      </c>
      <c r="U3913">
        <f t="shared" si="310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t="s">
        <v>8314</v>
      </c>
      <c r="R3914" t="s">
        <v>8315</v>
      </c>
      <c r="S3914" s="13">
        <f t="shared" si="308"/>
        <v>42059.270023148143</v>
      </c>
      <c r="T3914" s="13">
        <f t="shared" si="309"/>
        <v>42119.190972222219</v>
      </c>
      <c r="U3914">
        <f t="shared" si="310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t="s">
        <v>8314</v>
      </c>
      <c r="R3915" t="s">
        <v>8315</v>
      </c>
      <c r="S3915" s="13">
        <f t="shared" si="308"/>
        <v>42308.211215277777</v>
      </c>
      <c r="T3915" s="13">
        <f t="shared" si="309"/>
        <v>42338.252881944441</v>
      </c>
      <c r="U3915">
        <f t="shared" si="310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t="s">
        <v>8314</v>
      </c>
      <c r="R3916" t="s">
        <v>8315</v>
      </c>
      <c r="S3916" s="13">
        <f t="shared" si="308"/>
        <v>42114.818935185183</v>
      </c>
      <c r="T3916" s="13">
        <f t="shared" si="309"/>
        <v>42134.957638888889</v>
      </c>
      <c r="U3916">
        <f t="shared" si="310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t="s">
        <v>8314</v>
      </c>
      <c r="R3917" t="s">
        <v>8315</v>
      </c>
      <c r="S3917" s="13">
        <f t="shared" si="308"/>
        <v>42492.98505787037</v>
      </c>
      <c r="T3917" s="13">
        <f t="shared" si="309"/>
        <v>42522.98505787037</v>
      </c>
      <c r="U3917">
        <f t="shared" si="310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t="e">
        <f t="shared" si="307"/>
        <v>#DIV/0!</v>
      </c>
      <c r="Q3918" t="s">
        <v>8314</v>
      </c>
      <c r="R3918" t="s">
        <v>8315</v>
      </c>
      <c r="S3918" s="13">
        <f t="shared" si="308"/>
        <v>42494.471666666665</v>
      </c>
      <c r="T3918" s="13">
        <f t="shared" si="309"/>
        <v>42524.471666666665</v>
      </c>
      <c r="U3918">
        <f t="shared" si="310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t="s">
        <v>8314</v>
      </c>
      <c r="R3919" t="s">
        <v>8315</v>
      </c>
      <c r="S3919" s="13">
        <f t="shared" si="308"/>
        <v>41863.527326388888</v>
      </c>
      <c r="T3919" s="13">
        <f t="shared" si="309"/>
        <v>41893.527326388888</v>
      </c>
      <c r="U3919">
        <f t="shared" si="310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t="s">
        <v>8314</v>
      </c>
      <c r="R3920" t="s">
        <v>8315</v>
      </c>
      <c r="S3920" s="13">
        <f t="shared" si="308"/>
        <v>41843.664618055554</v>
      </c>
      <c r="T3920" s="13">
        <f t="shared" si="309"/>
        <v>41855.666666666664</v>
      </c>
      <c r="U3920">
        <f t="shared" si="310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t="s">
        <v>8314</v>
      </c>
      <c r="R3921" t="s">
        <v>8315</v>
      </c>
      <c r="S3921" s="13">
        <f t="shared" si="308"/>
        <v>42358.684872685189</v>
      </c>
      <c r="T3921" s="13">
        <f t="shared" si="309"/>
        <v>42387</v>
      </c>
      <c r="U3921">
        <f t="shared" si="310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t="s">
        <v>8314</v>
      </c>
      <c r="R3922" t="s">
        <v>8315</v>
      </c>
      <c r="S3922" s="13">
        <f t="shared" si="308"/>
        <v>42657.38726851852</v>
      </c>
      <c r="T3922" s="13">
        <f t="shared" si="309"/>
        <v>42687.428935185191</v>
      </c>
      <c r="U3922">
        <f t="shared" si="310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e">
        <f t="shared" si="307"/>
        <v>#DIV/0!</v>
      </c>
      <c r="Q3923" t="s">
        <v>8314</v>
      </c>
      <c r="R3923" t="s">
        <v>8315</v>
      </c>
      <c r="S3923" s="13">
        <f t="shared" si="308"/>
        <v>41926.542303240742</v>
      </c>
      <c r="T3923" s="13">
        <f t="shared" si="309"/>
        <v>41938.75</v>
      </c>
      <c r="U3923">
        <f t="shared" si="310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t="s">
        <v>8314</v>
      </c>
      <c r="R3924" t="s">
        <v>8315</v>
      </c>
      <c r="S3924" s="13">
        <f t="shared" si="308"/>
        <v>42020.768634259264</v>
      </c>
      <c r="T3924" s="13">
        <f t="shared" si="309"/>
        <v>42065.958333333328</v>
      </c>
      <c r="U3924">
        <f t="shared" si="310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t="s">
        <v>8314</v>
      </c>
      <c r="R3925" t="s">
        <v>8315</v>
      </c>
      <c r="S3925" s="13">
        <f t="shared" si="308"/>
        <v>42075.979988425926</v>
      </c>
      <c r="T3925" s="13">
        <f t="shared" si="309"/>
        <v>42103.979988425926</v>
      </c>
      <c r="U3925">
        <f t="shared" si="310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t="s">
        <v>8314</v>
      </c>
      <c r="R3926" t="s">
        <v>8315</v>
      </c>
      <c r="S3926" s="13">
        <f t="shared" si="308"/>
        <v>41786.959745370368</v>
      </c>
      <c r="T3926" s="13">
        <f t="shared" si="309"/>
        <v>41816.959745370368</v>
      </c>
      <c r="U3926">
        <f t="shared" si="310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t="s">
        <v>8314</v>
      </c>
      <c r="R3927" t="s">
        <v>8315</v>
      </c>
      <c r="S3927" s="13">
        <f t="shared" si="308"/>
        <v>41820.870821759258</v>
      </c>
      <c r="T3927" s="13">
        <f t="shared" si="309"/>
        <v>41850.870821759258</v>
      </c>
      <c r="U3927">
        <f t="shared" si="310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t="s">
        <v>8314</v>
      </c>
      <c r="R3928" t="s">
        <v>8315</v>
      </c>
      <c r="S3928" s="13">
        <f t="shared" si="308"/>
        <v>41970.085046296299</v>
      </c>
      <c r="T3928" s="13">
        <f t="shared" si="309"/>
        <v>42000.085046296299</v>
      </c>
      <c r="U3928">
        <f t="shared" si="310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t="s">
        <v>8314</v>
      </c>
      <c r="R3929" t="s">
        <v>8315</v>
      </c>
      <c r="S3929" s="13">
        <f t="shared" si="308"/>
        <v>41830.267407407409</v>
      </c>
      <c r="T3929" s="13">
        <f t="shared" si="309"/>
        <v>41860.267407407409</v>
      </c>
      <c r="U3929">
        <f t="shared" si="310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t="s">
        <v>8314</v>
      </c>
      <c r="R3930" t="s">
        <v>8315</v>
      </c>
      <c r="S3930" s="13">
        <f t="shared" si="308"/>
        <v>42265.683182870373</v>
      </c>
      <c r="T3930" s="13">
        <f t="shared" si="309"/>
        <v>42293.207638888889</v>
      </c>
      <c r="U3930">
        <f t="shared" si="310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t="s">
        <v>8314</v>
      </c>
      <c r="R3931" t="s">
        <v>8315</v>
      </c>
      <c r="S3931" s="13">
        <f t="shared" si="308"/>
        <v>42601.827141203699</v>
      </c>
      <c r="T3931" s="13">
        <f t="shared" si="309"/>
        <v>42631.827141203699</v>
      </c>
      <c r="U3931">
        <f t="shared" si="310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e">
        <f t="shared" si="307"/>
        <v>#DIV/0!</v>
      </c>
      <c r="Q3932" t="s">
        <v>8314</v>
      </c>
      <c r="R3932" t="s">
        <v>8315</v>
      </c>
      <c r="S3932" s="13">
        <f t="shared" si="308"/>
        <v>42433.338749999995</v>
      </c>
      <c r="T3932" s="13">
        <f t="shared" si="309"/>
        <v>42461.25</v>
      </c>
      <c r="U3932">
        <f t="shared" si="310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t="e">
        <f t="shared" si="307"/>
        <v>#DIV/0!</v>
      </c>
      <c r="Q3933" t="s">
        <v>8314</v>
      </c>
      <c r="R3933" t="s">
        <v>8315</v>
      </c>
      <c r="S3933" s="13">
        <f t="shared" si="308"/>
        <v>42228.151701388888</v>
      </c>
      <c r="T3933" s="13">
        <f t="shared" si="309"/>
        <v>42253.151701388888</v>
      </c>
      <c r="U3933">
        <f t="shared" si="310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t="s">
        <v>8314</v>
      </c>
      <c r="R3934" t="s">
        <v>8315</v>
      </c>
      <c r="S3934" s="13">
        <f t="shared" si="308"/>
        <v>42415.168564814812</v>
      </c>
      <c r="T3934" s="13">
        <f t="shared" si="309"/>
        <v>42445.126898148148</v>
      </c>
      <c r="U3934">
        <f t="shared" si="310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t="s">
        <v>8314</v>
      </c>
      <c r="R3935" t="s">
        <v>8315</v>
      </c>
      <c r="S3935" s="13">
        <f t="shared" si="308"/>
        <v>42538.968310185184</v>
      </c>
      <c r="T3935" s="13">
        <f t="shared" si="309"/>
        <v>42568.029861111107</v>
      </c>
      <c r="U3935">
        <f t="shared" si="310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t="s">
        <v>8314</v>
      </c>
      <c r="R3936" t="s">
        <v>8315</v>
      </c>
      <c r="S3936" s="13">
        <f t="shared" si="308"/>
        <v>42233.671747685185</v>
      </c>
      <c r="T3936" s="13">
        <f t="shared" si="309"/>
        <v>42278.541666666672</v>
      </c>
      <c r="U3936">
        <f t="shared" si="310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t="s">
        <v>8314</v>
      </c>
      <c r="R3937" t="s">
        <v>8315</v>
      </c>
      <c r="S3937" s="13">
        <f t="shared" si="308"/>
        <v>42221.656782407401</v>
      </c>
      <c r="T3937" s="13">
        <f t="shared" si="309"/>
        <v>42281.656782407401</v>
      </c>
      <c r="U3937">
        <f t="shared" si="310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t="e">
        <f t="shared" si="307"/>
        <v>#DIV/0!</v>
      </c>
      <c r="Q3938" t="s">
        <v>8314</v>
      </c>
      <c r="R3938" t="s">
        <v>8315</v>
      </c>
      <c r="S3938" s="13">
        <f t="shared" si="308"/>
        <v>42675.262962962966</v>
      </c>
      <c r="T3938" s="13">
        <f t="shared" si="309"/>
        <v>42705.304629629631</v>
      </c>
      <c r="U3938">
        <f t="shared" si="310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t="s">
        <v>8314</v>
      </c>
      <c r="R3939" t="s">
        <v>8315</v>
      </c>
      <c r="S3939" s="13">
        <f t="shared" si="308"/>
        <v>42534.631481481483</v>
      </c>
      <c r="T3939" s="13">
        <f t="shared" si="309"/>
        <v>42562.631481481483</v>
      </c>
      <c r="U3939">
        <f t="shared" si="310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t="s">
        <v>8314</v>
      </c>
      <c r="R3940" t="s">
        <v>8315</v>
      </c>
      <c r="S3940" s="13">
        <f t="shared" si="308"/>
        <v>42151.905717592599</v>
      </c>
      <c r="T3940" s="13">
        <f t="shared" si="309"/>
        <v>42182.905717592599</v>
      </c>
      <c r="U3940">
        <f t="shared" si="310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t="s">
        <v>8314</v>
      </c>
      <c r="R3941" t="s">
        <v>8315</v>
      </c>
      <c r="S3941" s="13">
        <f t="shared" si="308"/>
        <v>41915.400219907409</v>
      </c>
      <c r="T3941" s="13">
        <f t="shared" si="309"/>
        <v>41919.1875</v>
      </c>
      <c r="U3941">
        <f t="shared" si="310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t="s">
        <v>8314</v>
      </c>
      <c r="R3942" t="s">
        <v>8315</v>
      </c>
      <c r="S3942" s="13">
        <f t="shared" si="308"/>
        <v>41961.492488425924</v>
      </c>
      <c r="T3942" s="13">
        <f t="shared" si="309"/>
        <v>42006.492488425924</v>
      </c>
      <c r="U3942">
        <f t="shared" si="310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t="s">
        <v>8314</v>
      </c>
      <c r="R3943" t="s">
        <v>8315</v>
      </c>
      <c r="S3943" s="13">
        <f t="shared" si="308"/>
        <v>41940.587233796294</v>
      </c>
      <c r="T3943" s="13">
        <f t="shared" si="309"/>
        <v>41968.041666666672</v>
      </c>
      <c r="U3943">
        <f t="shared" si="310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t="e">
        <f t="shared" si="307"/>
        <v>#DIV/0!</v>
      </c>
      <c r="Q3944" t="s">
        <v>8314</v>
      </c>
      <c r="R3944" t="s">
        <v>8315</v>
      </c>
      <c r="S3944" s="13">
        <f t="shared" si="308"/>
        <v>42111.904097222221</v>
      </c>
      <c r="T3944" s="13">
        <f t="shared" si="309"/>
        <v>42171.904097222221</v>
      </c>
      <c r="U3944">
        <f t="shared" si="310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t="s">
        <v>8314</v>
      </c>
      <c r="R3945" t="s">
        <v>8315</v>
      </c>
      <c r="S3945" s="13">
        <f t="shared" si="308"/>
        <v>42279.778564814813</v>
      </c>
      <c r="T3945" s="13">
        <f t="shared" si="309"/>
        <v>42310.701388888891</v>
      </c>
      <c r="U3945">
        <f t="shared" si="310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t="e">
        <f t="shared" si="307"/>
        <v>#DIV/0!</v>
      </c>
      <c r="Q3946" t="s">
        <v>8314</v>
      </c>
      <c r="R3946" t="s">
        <v>8315</v>
      </c>
      <c r="S3946" s="13">
        <f t="shared" si="308"/>
        <v>42213.662905092591</v>
      </c>
      <c r="T3946" s="13">
        <f t="shared" si="309"/>
        <v>42243.662905092591</v>
      </c>
      <c r="U3946">
        <f t="shared" si="310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t="s">
        <v>8314</v>
      </c>
      <c r="R3947" t="s">
        <v>8315</v>
      </c>
      <c r="S3947" s="13">
        <f t="shared" si="308"/>
        <v>42109.801712962959</v>
      </c>
      <c r="T3947" s="13">
        <f t="shared" si="309"/>
        <v>42139.801712962959</v>
      </c>
      <c r="U3947">
        <f t="shared" si="310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t="s">
        <v>8314</v>
      </c>
      <c r="R3948" t="s">
        <v>8315</v>
      </c>
      <c r="S3948" s="13">
        <f t="shared" si="308"/>
        <v>42031.833587962959</v>
      </c>
      <c r="T3948" s="13">
        <f t="shared" si="309"/>
        <v>42063.333333333328</v>
      </c>
      <c r="U3948">
        <f t="shared" si="310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t="s">
        <v>8314</v>
      </c>
      <c r="R3949" t="s">
        <v>8315</v>
      </c>
      <c r="S3949" s="13">
        <f t="shared" si="308"/>
        <v>42615.142870370371</v>
      </c>
      <c r="T3949" s="13">
        <f t="shared" si="309"/>
        <v>42645.142870370371</v>
      </c>
      <c r="U3949">
        <f t="shared" si="310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t="e">
        <f t="shared" si="307"/>
        <v>#DIV/0!</v>
      </c>
      <c r="Q3950" t="s">
        <v>8314</v>
      </c>
      <c r="R3950" t="s">
        <v>8315</v>
      </c>
      <c r="S3950" s="13">
        <f t="shared" si="308"/>
        <v>41829.325497685182</v>
      </c>
      <c r="T3950" s="13">
        <f t="shared" si="309"/>
        <v>41889.325497685182</v>
      </c>
      <c r="U3950">
        <f t="shared" si="310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t="s">
        <v>8314</v>
      </c>
      <c r="R3951" t="s">
        <v>8315</v>
      </c>
      <c r="S3951" s="13">
        <f t="shared" si="308"/>
        <v>42016.120613425926</v>
      </c>
      <c r="T3951" s="13">
        <f t="shared" si="309"/>
        <v>42046.120613425926</v>
      </c>
      <c r="U3951">
        <f t="shared" si="310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t="s">
        <v>8314</v>
      </c>
      <c r="R3952" t="s">
        <v>8315</v>
      </c>
      <c r="S3952" s="13">
        <f t="shared" si="308"/>
        <v>42439.702314814815</v>
      </c>
      <c r="T3952" s="13">
        <f t="shared" si="309"/>
        <v>42468.774305555555</v>
      </c>
      <c r="U3952">
        <f t="shared" si="310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t="s">
        <v>8314</v>
      </c>
      <c r="R3953" t="s">
        <v>8315</v>
      </c>
      <c r="S3953" s="13">
        <f t="shared" si="308"/>
        <v>42433.825717592597</v>
      </c>
      <c r="T3953" s="13">
        <f t="shared" si="309"/>
        <v>42493.784050925926</v>
      </c>
      <c r="U3953">
        <f t="shared" si="310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t="s">
        <v>8314</v>
      </c>
      <c r="R3954" t="s">
        <v>8315</v>
      </c>
      <c r="S3954" s="13">
        <f t="shared" si="308"/>
        <v>42243.790393518517</v>
      </c>
      <c r="T3954" s="13">
        <f t="shared" si="309"/>
        <v>42303.790393518517</v>
      </c>
      <c r="U3954">
        <f t="shared" si="310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t="e">
        <f t="shared" si="307"/>
        <v>#DIV/0!</v>
      </c>
      <c r="Q3955" t="s">
        <v>8314</v>
      </c>
      <c r="R3955" t="s">
        <v>8315</v>
      </c>
      <c r="S3955" s="13">
        <f t="shared" si="308"/>
        <v>42550.048449074078</v>
      </c>
      <c r="T3955" s="13">
        <f t="shared" si="309"/>
        <v>42580.978472222225</v>
      </c>
      <c r="U3955">
        <f t="shared" si="310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t="e">
        <f t="shared" si="307"/>
        <v>#DIV/0!</v>
      </c>
      <c r="Q3956" t="s">
        <v>8314</v>
      </c>
      <c r="R3956" t="s">
        <v>8315</v>
      </c>
      <c r="S3956" s="13">
        <f t="shared" si="308"/>
        <v>41774.651203703703</v>
      </c>
      <c r="T3956" s="13">
        <f t="shared" si="309"/>
        <v>41834.651203703703</v>
      </c>
      <c r="U3956">
        <f t="shared" si="310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t="s">
        <v>8314</v>
      </c>
      <c r="R3957" t="s">
        <v>8315</v>
      </c>
      <c r="S3957" s="13">
        <f t="shared" si="308"/>
        <v>42306.848854166667</v>
      </c>
      <c r="T3957" s="13">
        <f t="shared" si="309"/>
        <v>42336.890520833331</v>
      </c>
      <c r="U3957">
        <f t="shared" si="310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t="e">
        <f t="shared" si="307"/>
        <v>#DIV/0!</v>
      </c>
      <c r="Q3958" t="s">
        <v>8314</v>
      </c>
      <c r="R3958" t="s">
        <v>8315</v>
      </c>
      <c r="S3958" s="13">
        <f t="shared" si="308"/>
        <v>42457.932025462964</v>
      </c>
      <c r="T3958" s="13">
        <f t="shared" si="309"/>
        <v>42485.013888888891</v>
      </c>
      <c r="U3958">
        <f t="shared" si="310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t="s">
        <v>8314</v>
      </c>
      <c r="R3959" t="s">
        <v>8315</v>
      </c>
      <c r="S3959" s="13">
        <f t="shared" si="308"/>
        <v>42513.976319444439</v>
      </c>
      <c r="T3959" s="13">
        <f t="shared" si="309"/>
        <v>42559.976319444439</v>
      </c>
      <c r="U3959">
        <f t="shared" si="310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t="s">
        <v>8314</v>
      </c>
      <c r="R3960" t="s">
        <v>8315</v>
      </c>
      <c r="S3960" s="13">
        <f t="shared" si="308"/>
        <v>41816.950370370374</v>
      </c>
      <c r="T3960" s="13">
        <f t="shared" si="309"/>
        <v>41853.583333333336</v>
      </c>
      <c r="U3960">
        <f t="shared" si="310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t="s">
        <v>8314</v>
      </c>
      <c r="R3961" t="s">
        <v>8315</v>
      </c>
      <c r="S3961" s="13">
        <f t="shared" si="308"/>
        <v>41880.788842592592</v>
      </c>
      <c r="T3961" s="13">
        <f t="shared" si="309"/>
        <v>41910.788842592592</v>
      </c>
      <c r="U3961">
        <f t="shared" si="310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t="s">
        <v>8314</v>
      </c>
      <c r="R3962" t="s">
        <v>8315</v>
      </c>
      <c r="S3962" s="13">
        <f t="shared" si="308"/>
        <v>42342.845555555556</v>
      </c>
      <c r="T3962" s="13">
        <f t="shared" si="309"/>
        <v>42372.845555555556</v>
      </c>
      <c r="U3962">
        <f t="shared" si="310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t="s">
        <v>8314</v>
      </c>
      <c r="R3963" t="s">
        <v>8315</v>
      </c>
      <c r="S3963" s="13">
        <f t="shared" si="308"/>
        <v>41745.891319444447</v>
      </c>
      <c r="T3963" s="13">
        <f t="shared" si="309"/>
        <v>41767.891319444447</v>
      </c>
      <c r="U3963">
        <f t="shared" si="310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t="s">
        <v>8314</v>
      </c>
      <c r="R3964" t="s">
        <v>8315</v>
      </c>
      <c r="S3964" s="13">
        <f t="shared" si="308"/>
        <v>42311.621458333335</v>
      </c>
      <c r="T3964" s="13">
        <f t="shared" si="309"/>
        <v>42336.621458333335</v>
      </c>
      <c r="U3964">
        <f t="shared" si="310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t="e">
        <f t="shared" si="307"/>
        <v>#DIV/0!</v>
      </c>
      <c r="Q3965" t="s">
        <v>8314</v>
      </c>
      <c r="R3965" t="s">
        <v>8315</v>
      </c>
      <c r="S3965" s="13">
        <f t="shared" si="308"/>
        <v>42296.154131944444</v>
      </c>
      <c r="T3965" s="13">
        <f t="shared" si="309"/>
        <v>42326.195798611108</v>
      </c>
      <c r="U3965">
        <f t="shared" si="310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t="s">
        <v>8314</v>
      </c>
      <c r="R3966" t="s">
        <v>8315</v>
      </c>
      <c r="S3966" s="13">
        <f t="shared" si="308"/>
        <v>42053.722060185188</v>
      </c>
      <c r="T3966" s="13">
        <f t="shared" si="309"/>
        <v>42113.680393518516</v>
      </c>
      <c r="U3966">
        <f t="shared" si="310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t="s">
        <v>8314</v>
      </c>
      <c r="R3967" t="s">
        <v>8315</v>
      </c>
      <c r="S3967" s="13">
        <f t="shared" si="308"/>
        <v>42414.235879629632</v>
      </c>
      <c r="T3967" s="13">
        <f t="shared" si="309"/>
        <v>42474.194212962961</v>
      </c>
      <c r="U3967">
        <f t="shared" si="310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t="s">
        <v>8314</v>
      </c>
      <c r="R3968" t="s">
        <v>8315</v>
      </c>
      <c r="S3968" s="13">
        <f t="shared" si="308"/>
        <v>41801.711550925924</v>
      </c>
      <c r="T3968" s="13">
        <f t="shared" si="309"/>
        <v>41844.124305555553</v>
      </c>
      <c r="U3968">
        <f t="shared" si="310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t="s">
        <v>8314</v>
      </c>
      <c r="R3969" t="s">
        <v>8315</v>
      </c>
      <c r="S3969" s="13">
        <f t="shared" si="308"/>
        <v>42770.290590277778</v>
      </c>
      <c r="T3969" s="13">
        <f t="shared" si="309"/>
        <v>42800.290590277778</v>
      </c>
      <c r="U3969">
        <f t="shared" si="310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t="s">
        <v>8314</v>
      </c>
      <c r="R3970" t="s">
        <v>8315</v>
      </c>
      <c r="S3970" s="13">
        <f t="shared" si="308"/>
        <v>42452.815659722226</v>
      </c>
      <c r="T3970" s="13">
        <f t="shared" si="309"/>
        <v>42512.815659722226</v>
      </c>
      <c r="U3970">
        <f t="shared" si="310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ROUND(E3971/L3971,2)</f>
        <v>35.17</v>
      </c>
      <c r="Q3971" t="s">
        <v>8314</v>
      </c>
      <c r="R3971" t="s">
        <v>8315</v>
      </c>
      <c r="S3971" s="13">
        <f t="shared" ref="S3971:S4034" si="313">(((J3971/60)/60)/24)+DATE(1970,1,1)</f>
        <v>42601.854699074072</v>
      </c>
      <c r="T3971" s="13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t="s">
        <v>8314</v>
      </c>
      <c r="R3972" t="s">
        <v>8315</v>
      </c>
      <c r="S3972" s="13">
        <f t="shared" si="313"/>
        <v>42447.863553240735</v>
      </c>
      <c r="T3972" s="13">
        <f t="shared" si="314"/>
        <v>42477.863553240735</v>
      </c>
      <c r="U3972">
        <f t="shared" si="315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t="s">
        <v>8314</v>
      </c>
      <c r="R3973" t="s">
        <v>8315</v>
      </c>
      <c r="S3973" s="13">
        <f t="shared" si="313"/>
        <v>41811.536180555559</v>
      </c>
      <c r="T3973" s="13">
        <f t="shared" si="314"/>
        <v>41841.536180555559</v>
      </c>
      <c r="U3973">
        <f t="shared" si="315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t="s">
        <v>8314</v>
      </c>
      <c r="R3974" t="s">
        <v>8315</v>
      </c>
      <c r="S3974" s="13">
        <f t="shared" si="313"/>
        <v>41981.067523148144</v>
      </c>
      <c r="T3974" s="13">
        <f t="shared" si="314"/>
        <v>42041.067523148144</v>
      </c>
      <c r="U3974">
        <f t="shared" si="315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t="s">
        <v>8314</v>
      </c>
      <c r="R3975" t="s">
        <v>8315</v>
      </c>
      <c r="S3975" s="13">
        <f t="shared" si="313"/>
        <v>42469.68414351852</v>
      </c>
      <c r="T3975" s="13">
        <f t="shared" si="314"/>
        <v>42499.166666666672</v>
      </c>
      <c r="U3975">
        <f t="shared" si="315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t="s">
        <v>8314</v>
      </c>
      <c r="R3976" t="s">
        <v>8315</v>
      </c>
      <c r="S3976" s="13">
        <f t="shared" si="313"/>
        <v>42493.546851851846</v>
      </c>
      <c r="T3976" s="13">
        <f t="shared" si="314"/>
        <v>42523.546851851846</v>
      </c>
      <c r="U3976">
        <f t="shared" si="315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t="e">
        <f t="shared" si="312"/>
        <v>#DIV/0!</v>
      </c>
      <c r="Q3977" t="s">
        <v>8314</v>
      </c>
      <c r="R3977" t="s">
        <v>8315</v>
      </c>
      <c r="S3977" s="13">
        <f t="shared" si="313"/>
        <v>42534.866875</v>
      </c>
      <c r="T3977" s="13">
        <f t="shared" si="314"/>
        <v>42564.866875</v>
      </c>
      <c r="U3977">
        <f t="shared" si="315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t="s">
        <v>8314</v>
      </c>
      <c r="R3978" t="s">
        <v>8315</v>
      </c>
      <c r="S3978" s="13">
        <f t="shared" si="313"/>
        <v>41830.858344907407</v>
      </c>
      <c r="T3978" s="13">
        <f t="shared" si="314"/>
        <v>41852.291666666664</v>
      </c>
      <c r="U3978">
        <f t="shared" si="315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t="s">
        <v>8314</v>
      </c>
      <c r="R3979" t="s">
        <v>8315</v>
      </c>
      <c r="S3979" s="13">
        <f t="shared" si="313"/>
        <v>42543.788564814815</v>
      </c>
      <c r="T3979" s="13">
        <f t="shared" si="314"/>
        <v>42573.788564814815</v>
      </c>
      <c r="U3979">
        <f t="shared" si="315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t="s">
        <v>8314</v>
      </c>
      <c r="R3980" t="s">
        <v>8315</v>
      </c>
      <c r="S3980" s="13">
        <f t="shared" si="313"/>
        <v>41975.642974537041</v>
      </c>
      <c r="T3980" s="13">
        <f t="shared" si="314"/>
        <v>42035.642974537041</v>
      </c>
      <c r="U3980">
        <f t="shared" si="315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t="s">
        <v>8314</v>
      </c>
      <c r="R3981" t="s">
        <v>8315</v>
      </c>
      <c r="S3981" s="13">
        <f t="shared" si="313"/>
        <v>42069.903437500005</v>
      </c>
      <c r="T3981" s="13">
        <f t="shared" si="314"/>
        <v>42092.833333333328</v>
      </c>
      <c r="U3981">
        <f t="shared" si="315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t="s">
        <v>8314</v>
      </c>
      <c r="R3982" t="s">
        <v>8315</v>
      </c>
      <c r="S3982" s="13">
        <f t="shared" si="313"/>
        <v>41795.598923611113</v>
      </c>
      <c r="T3982" s="13">
        <f t="shared" si="314"/>
        <v>41825.598923611113</v>
      </c>
      <c r="U3982">
        <f t="shared" si="315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t="s">
        <v>8314</v>
      </c>
      <c r="R3983" t="s">
        <v>8315</v>
      </c>
      <c r="S3983" s="13">
        <f t="shared" si="313"/>
        <v>42508.179965277777</v>
      </c>
      <c r="T3983" s="13">
        <f t="shared" si="314"/>
        <v>42568.179965277777</v>
      </c>
      <c r="U3983">
        <f t="shared" si="315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t="s">
        <v>8314</v>
      </c>
      <c r="R3984" t="s">
        <v>8315</v>
      </c>
      <c r="S3984" s="13">
        <f t="shared" si="313"/>
        <v>42132.809953703705</v>
      </c>
      <c r="T3984" s="13">
        <f t="shared" si="314"/>
        <v>42192.809953703705</v>
      </c>
      <c r="U3984">
        <f t="shared" si="315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t="s">
        <v>8314</v>
      </c>
      <c r="R3985" t="s">
        <v>8315</v>
      </c>
      <c r="S3985" s="13">
        <f t="shared" si="313"/>
        <v>41747.86986111111</v>
      </c>
      <c r="T3985" s="13">
        <f t="shared" si="314"/>
        <v>41779.290972222225</v>
      </c>
      <c r="U3985">
        <f t="shared" si="315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t="s">
        <v>8314</v>
      </c>
      <c r="R3986" t="s">
        <v>8315</v>
      </c>
      <c r="S3986" s="13">
        <f t="shared" si="313"/>
        <v>41920.963472222218</v>
      </c>
      <c r="T3986" s="13">
        <f t="shared" si="314"/>
        <v>41951</v>
      </c>
      <c r="U3986">
        <f t="shared" si="315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t="s">
        <v>8314</v>
      </c>
      <c r="R3987" t="s">
        <v>8315</v>
      </c>
      <c r="S3987" s="13">
        <f t="shared" si="313"/>
        <v>42399.707407407404</v>
      </c>
      <c r="T3987" s="13">
        <f t="shared" si="314"/>
        <v>42420.878472222219</v>
      </c>
      <c r="U3987">
        <f t="shared" si="315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t="s">
        <v>8314</v>
      </c>
      <c r="R3988" t="s">
        <v>8315</v>
      </c>
      <c r="S3988" s="13">
        <f t="shared" si="313"/>
        <v>42467.548541666663</v>
      </c>
      <c r="T3988" s="13">
        <f t="shared" si="314"/>
        <v>42496.544444444444</v>
      </c>
      <c r="U3988">
        <f t="shared" si="315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t="s">
        <v>8314</v>
      </c>
      <c r="R3989" t="s">
        <v>8315</v>
      </c>
      <c r="S3989" s="13">
        <f t="shared" si="313"/>
        <v>41765.92465277778</v>
      </c>
      <c r="T3989" s="13">
        <f t="shared" si="314"/>
        <v>41775.92465277778</v>
      </c>
      <c r="U3989">
        <f t="shared" si="315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t="s">
        <v>8314</v>
      </c>
      <c r="R3990" t="s">
        <v>8315</v>
      </c>
      <c r="S3990" s="13">
        <f t="shared" si="313"/>
        <v>42230.08116898148</v>
      </c>
      <c r="T3990" s="13">
        <f t="shared" si="314"/>
        <v>42245.08116898148</v>
      </c>
      <c r="U3990">
        <f t="shared" si="315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t="e">
        <f t="shared" si="312"/>
        <v>#DIV/0!</v>
      </c>
      <c r="Q3991" t="s">
        <v>8314</v>
      </c>
      <c r="R3991" t="s">
        <v>8315</v>
      </c>
      <c r="S3991" s="13">
        <f t="shared" si="313"/>
        <v>42286.749780092592</v>
      </c>
      <c r="T3991" s="13">
        <f t="shared" si="314"/>
        <v>42316.791446759264</v>
      </c>
      <c r="U3991">
        <f t="shared" si="315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t="s">
        <v>8314</v>
      </c>
      <c r="R3992" t="s">
        <v>8315</v>
      </c>
      <c r="S3992" s="13">
        <f t="shared" si="313"/>
        <v>42401.672372685185</v>
      </c>
      <c r="T3992" s="13">
        <f t="shared" si="314"/>
        <v>42431.672372685185</v>
      </c>
      <c r="U3992">
        <f t="shared" si="315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t="s">
        <v>8314</v>
      </c>
      <c r="R3993" t="s">
        <v>8315</v>
      </c>
      <c r="S3993" s="13">
        <f t="shared" si="313"/>
        <v>42125.644467592589</v>
      </c>
      <c r="T3993" s="13">
        <f t="shared" si="314"/>
        <v>42155.644467592589</v>
      </c>
      <c r="U3993">
        <f t="shared" si="315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t="s">
        <v>8314</v>
      </c>
      <c r="R3994" t="s">
        <v>8315</v>
      </c>
      <c r="S3994" s="13">
        <f t="shared" si="313"/>
        <v>42289.94049768518</v>
      </c>
      <c r="T3994" s="13">
        <f t="shared" si="314"/>
        <v>42349.982164351852</v>
      </c>
      <c r="U3994">
        <f t="shared" si="315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t="s">
        <v>8314</v>
      </c>
      <c r="R3995" t="s">
        <v>8315</v>
      </c>
      <c r="S3995" s="13">
        <f t="shared" si="313"/>
        <v>42107.864722222221</v>
      </c>
      <c r="T3995" s="13">
        <f t="shared" si="314"/>
        <v>42137.864722222221</v>
      </c>
      <c r="U3995">
        <f t="shared" si="315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t="s">
        <v>8314</v>
      </c>
      <c r="R3996" t="s">
        <v>8315</v>
      </c>
      <c r="S3996" s="13">
        <f t="shared" si="313"/>
        <v>41809.389930555553</v>
      </c>
      <c r="T3996" s="13">
        <f t="shared" si="314"/>
        <v>41839.389930555553</v>
      </c>
      <c r="U3996">
        <f t="shared" si="315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t="s">
        <v>8314</v>
      </c>
      <c r="R3997" t="s">
        <v>8315</v>
      </c>
      <c r="S3997" s="13">
        <f t="shared" si="313"/>
        <v>42019.683761574073</v>
      </c>
      <c r="T3997" s="13">
        <f t="shared" si="314"/>
        <v>42049.477083333331</v>
      </c>
      <c r="U3997">
        <f t="shared" si="315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t="s">
        <v>8314</v>
      </c>
      <c r="R3998" t="s">
        <v>8315</v>
      </c>
      <c r="S3998" s="13">
        <f t="shared" si="313"/>
        <v>41950.26694444444</v>
      </c>
      <c r="T3998" s="13">
        <f t="shared" si="314"/>
        <v>41963.669444444444</v>
      </c>
      <c r="U3998">
        <f t="shared" si="315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t="e">
        <f t="shared" si="312"/>
        <v>#DIV/0!</v>
      </c>
      <c r="Q3999" t="s">
        <v>8314</v>
      </c>
      <c r="R3999" t="s">
        <v>8315</v>
      </c>
      <c r="S3999" s="13">
        <f t="shared" si="313"/>
        <v>42069.391446759255</v>
      </c>
      <c r="T3999" s="13">
        <f t="shared" si="314"/>
        <v>42099.349780092598</v>
      </c>
      <c r="U3999">
        <f t="shared" si="315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t="s">
        <v>8314</v>
      </c>
      <c r="R4000" t="s">
        <v>8315</v>
      </c>
      <c r="S4000" s="13">
        <f t="shared" si="313"/>
        <v>42061.963263888887</v>
      </c>
      <c r="T4000" s="13">
        <f t="shared" si="314"/>
        <v>42091.921597222223</v>
      </c>
      <c r="U4000">
        <f t="shared" si="315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t="s">
        <v>8314</v>
      </c>
      <c r="R4001" t="s">
        <v>8315</v>
      </c>
      <c r="S4001" s="13">
        <f t="shared" si="313"/>
        <v>41842.828680555554</v>
      </c>
      <c r="T4001" s="13">
        <f t="shared" si="314"/>
        <v>41882.827650462961</v>
      </c>
      <c r="U4001">
        <f t="shared" si="315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t="s">
        <v>8314</v>
      </c>
      <c r="R4002" t="s">
        <v>8315</v>
      </c>
      <c r="S4002" s="13">
        <f t="shared" si="313"/>
        <v>42437.64534722222</v>
      </c>
      <c r="T4002" s="13">
        <f t="shared" si="314"/>
        <v>42497.603680555556</v>
      </c>
      <c r="U4002">
        <f t="shared" si="315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t="s">
        <v>8314</v>
      </c>
      <c r="R4003" t="s">
        <v>8315</v>
      </c>
      <c r="S4003" s="13">
        <f t="shared" si="313"/>
        <v>42775.964212962965</v>
      </c>
      <c r="T4003" s="13">
        <f t="shared" si="314"/>
        <v>42795.791666666672</v>
      </c>
      <c r="U4003">
        <f t="shared" si="315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t="s">
        <v>8314</v>
      </c>
      <c r="R4004" t="s">
        <v>8315</v>
      </c>
      <c r="S4004" s="13">
        <f t="shared" si="313"/>
        <v>41879.043530092589</v>
      </c>
      <c r="T4004" s="13">
        <f t="shared" si="314"/>
        <v>41909.043530092589</v>
      </c>
      <c r="U4004">
        <f t="shared" si="315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t="s">
        <v>8314</v>
      </c>
      <c r="R4005" t="s">
        <v>8315</v>
      </c>
      <c r="S4005" s="13">
        <f t="shared" si="313"/>
        <v>42020.587349537032</v>
      </c>
      <c r="T4005" s="13">
        <f t="shared" si="314"/>
        <v>42050.587349537032</v>
      </c>
      <c r="U4005">
        <f t="shared" si="315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t="s">
        <v>8314</v>
      </c>
      <c r="R4006" t="s">
        <v>8315</v>
      </c>
      <c r="S4006" s="13">
        <f t="shared" si="313"/>
        <v>41890.16269675926</v>
      </c>
      <c r="T4006" s="13">
        <f t="shared" si="314"/>
        <v>41920.16269675926</v>
      </c>
      <c r="U4006">
        <f t="shared" si="315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t="s">
        <v>8314</v>
      </c>
      <c r="R4007" t="s">
        <v>8315</v>
      </c>
      <c r="S4007" s="13">
        <f t="shared" si="313"/>
        <v>41872.807696759257</v>
      </c>
      <c r="T4007" s="13">
        <f t="shared" si="314"/>
        <v>41932.807696759257</v>
      </c>
      <c r="U4007">
        <f t="shared" si="315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t="s">
        <v>8314</v>
      </c>
      <c r="R4008" t="s">
        <v>8315</v>
      </c>
      <c r="S4008" s="13">
        <f t="shared" si="313"/>
        <v>42391.772997685184</v>
      </c>
      <c r="T4008" s="13">
        <f t="shared" si="314"/>
        <v>42416.772997685184</v>
      </c>
      <c r="U4008">
        <f t="shared" si="315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t="s">
        <v>8314</v>
      </c>
      <c r="R4009" t="s">
        <v>8315</v>
      </c>
      <c r="S4009" s="13">
        <f t="shared" si="313"/>
        <v>41848.772928240738</v>
      </c>
      <c r="T4009" s="13">
        <f t="shared" si="314"/>
        <v>41877.686111111114</v>
      </c>
      <c r="U4009">
        <f t="shared" si="315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t="s">
        <v>8314</v>
      </c>
      <c r="R4010" t="s">
        <v>8315</v>
      </c>
      <c r="S4010" s="13">
        <f t="shared" si="313"/>
        <v>42177.964201388888</v>
      </c>
      <c r="T4010" s="13">
        <f t="shared" si="314"/>
        <v>42207.964201388888</v>
      </c>
      <c r="U4010">
        <f t="shared" si="315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t="s">
        <v>8314</v>
      </c>
      <c r="R4011" t="s">
        <v>8315</v>
      </c>
      <c r="S4011" s="13">
        <f t="shared" si="313"/>
        <v>41851.700925925928</v>
      </c>
      <c r="T4011" s="13">
        <f t="shared" si="314"/>
        <v>41891.700925925928</v>
      </c>
      <c r="U4011">
        <f t="shared" si="315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t="s">
        <v>8314</v>
      </c>
      <c r="R4012" t="s">
        <v>8315</v>
      </c>
      <c r="S4012" s="13">
        <f t="shared" si="313"/>
        <v>41921.770439814813</v>
      </c>
      <c r="T4012" s="13">
        <f t="shared" si="314"/>
        <v>41938.770439814813</v>
      </c>
      <c r="U4012">
        <f t="shared" si="315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t="s">
        <v>8314</v>
      </c>
      <c r="R4013" t="s">
        <v>8315</v>
      </c>
      <c r="S4013" s="13">
        <f t="shared" si="313"/>
        <v>42002.54488425926</v>
      </c>
      <c r="T4013" s="13">
        <f t="shared" si="314"/>
        <v>42032.54488425926</v>
      </c>
      <c r="U4013">
        <f t="shared" si="315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e">
        <f t="shared" si="312"/>
        <v>#DIV/0!</v>
      </c>
      <c r="Q4014" t="s">
        <v>8314</v>
      </c>
      <c r="R4014" t="s">
        <v>8315</v>
      </c>
      <c r="S4014" s="13">
        <f t="shared" si="313"/>
        <v>42096.544548611113</v>
      </c>
      <c r="T4014" s="13">
        <f t="shared" si="314"/>
        <v>42126.544548611113</v>
      </c>
      <c r="U4014">
        <f t="shared" si="315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t="s">
        <v>8314</v>
      </c>
      <c r="R4015" t="s">
        <v>8315</v>
      </c>
      <c r="S4015" s="13">
        <f t="shared" si="313"/>
        <v>42021.301192129627</v>
      </c>
      <c r="T4015" s="13">
        <f t="shared" si="314"/>
        <v>42051.301192129627</v>
      </c>
      <c r="U4015">
        <f t="shared" si="315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e">
        <f t="shared" si="312"/>
        <v>#DIV/0!</v>
      </c>
      <c r="Q4016" t="s">
        <v>8314</v>
      </c>
      <c r="R4016" t="s">
        <v>8315</v>
      </c>
      <c r="S4016" s="13">
        <f t="shared" si="313"/>
        <v>42419.246168981481</v>
      </c>
      <c r="T4016" s="13">
        <f t="shared" si="314"/>
        <v>42434.246168981481</v>
      </c>
      <c r="U4016">
        <f t="shared" si="315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t="s">
        <v>8314</v>
      </c>
      <c r="R4017" t="s">
        <v>8315</v>
      </c>
      <c r="S4017" s="13">
        <f t="shared" si="313"/>
        <v>42174.780821759254</v>
      </c>
      <c r="T4017" s="13">
        <f t="shared" si="314"/>
        <v>42204.780821759254</v>
      </c>
      <c r="U4017">
        <f t="shared" si="315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t="s">
        <v>8314</v>
      </c>
      <c r="R4018" t="s">
        <v>8315</v>
      </c>
      <c r="S4018" s="13">
        <f t="shared" si="313"/>
        <v>41869.872685185182</v>
      </c>
      <c r="T4018" s="13">
        <f t="shared" si="314"/>
        <v>41899.872685185182</v>
      </c>
      <c r="U4018">
        <f t="shared" si="315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t="s">
        <v>8314</v>
      </c>
      <c r="R4019" t="s">
        <v>8315</v>
      </c>
      <c r="S4019" s="13">
        <f t="shared" si="313"/>
        <v>41856.672152777777</v>
      </c>
      <c r="T4019" s="13">
        <f t="shared" si="314"/>
        <v>41886.672152777777</v>
      </c>
      <c r="U4019">
        <f t="shared" si="315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t="s">
        <v>8314</v>
      </c>
      <c r="R4020" t="s">
        <v>8315</v>
      </c>
      <c r="S4020" s="13">
        <f t="shared" si="313"/>
        <v>42620.91097222222</v>
      </c>
      <c r="T4020" s="13">
        <f t="shared" si="314"/>
        <v>42650.91097222222</v>
      </c>
      <c r="U4020">
        <f t="shared" si="315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t="s">
        <v>8314</v>
      </c>
      <c r="R4021" t="s">
        <v>8315</v>
      </c>
      <c r="S4021" s="13">
        <f t="shared" si="313"/>
        <v>42417.675879629634</v>
      </c>
      <c r="T4021" s="13">
        <f t="shared" si="314"/>
        <v>42475.686111111107</v>
      </c>
      <c r="U4021">
        <f t="shared" si="315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t="s">
        <v>8314</v>
      </c>
      <c r="R4022" t="s">
        <v>8315</v>
      </c>
      <c r="S4022" s="13">
        <f t="shared" si="313"/>
        <v>42057.190960648149</v>
      </c>
      <c r="T4022" s="13">
        <f t="shared" si="314"/>
        <v>42087.149293981478</v>
      </c>
      <c r="U4022">
        <f t="shared" si="315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t="s">
        <v>8314</v>
      </c>
      <c r="R4023" t="s">
        <v>8315</v>
      </c>
      <c r="S4023" s="13">
        <f t="shared" si="313"/>
        <v>41878.911550925928</v>
      </c>
      <c r="T4023" s="13">
        <f t="shared" si="314"/>
        <v>41938.911550925928</v>
      </c>
      <c r="U4023">
        <f t="shared" si="315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t="s">
        <v>8314</v>
      </c>
      <c r="R4024" t="s">
        <v>8315</v>
      </c>
      <c r="S4024" s="13">
        <f t="shared" si="313"/>
        <v>41990.584108796291</v>
      </c>
      <c r="T4024" s="13">
        <f t="shared" si="314"/>
        <v>42036.120833333334</v>
      </c>
      <c r="U4024">
        <f t="shared" si="315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t="e">
        <f t="shared" si="312"/>
        <v>#DIV/0!</v>
      </c>
      <c r="Q4025" t="s">
        <v>8314</v>
      </c>
      <c r="R4025" t="s">
        <v>8315</v>
      </c>
      <c r="S4025" s="13">
        <f t="shared" si="313"/>
        <v>42408.999571759254</v>
      </c>
      <c r="T4025" s="13">
        <f t="shared" si="314"/>
        <v>42453.957905092597</v>
      </c>
      <c r="U4025">
        <f t="shared" si="315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t="s">
        <v>8314</v>
      </c>
      <c r="R4026" t="s">
        <v>8315</v>
      </c>
      <c r="S4026" s="13">
        <f t="shared" si="313"/>
        <v>42217.670104166667</v>
      </c>
      <c r="T4026" s="13">
        <f t="shared" si="314"/>
        <v>42247.670104166667</v>
      </c>
      <c r="U4026">
        <f t="shared" si="315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t="s">
        <v>8314</v>
      </c>
      <c r="R4027" t="s">
        <v>8315</v>
      </c>
      <c r="S4027" s="13">
        <f t="shared" si="313"/>
        <v>42151.237685185188</v>
      </c>
      <c r="T4027" s="13">
        <f t="shared" si="314"/>
        <v>42211.237685185188</v>
      </c>
      <c r="U4027">
        <f t="shared" si="315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t="e">
        <f t="shared" si="312"/>
        <v>#DIV/0!</v>
      </c>
      <c r="Q4028" t="s">
        <v>8314</v>
      </c>
      <c r="R4028" t="s">
        <v>8315</v>
      </c>
      <c r="S4028" s="13">
        <f t="shared" si="313"/>
        <v>42282.655543981484</v>
      </c>
      <c r="T4028" s="13">
        <f t="shared" si="314"/>
        <v>42342.697210648148</v>
      </c>
      <c r="U4028">
        <f t="shared" si="315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t="s">
        <v>8314</v>
      </c>
      <c r="R4029" t="s">
        <v>8315</v>
      </c>
      <c r="S4029" s="13">
        <f t="shared" si="313"/>
        <v>42768.97084490741</v>
      </c>
      <c r="T4029" s="13">
        <f t="shared" si="314"/>
        <v>42789.041666666672</v>
      </c>
      <c r="U4029">
        <f t="shared" si="315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t="s">
        <v>8314</v>
      </c>
      <c r="R4030" t="s">
        <v>8315</v>
      </c>
      <c r="S4030" s="13">
        <f t="shared" si="313"/>
        <v>41765.938657407409</v>
      </c>
      <c r="T4030" s="13">
        <f t="shared" si="314"/>
        <v>41795.938657407409</v>
      </c>
      <c r="U4030">
        <f t="shared" si="315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t="e">
        <f t="shared" si="312"/>
        <v>#DIV/0!</v>
      </c>
      <c r="Q4031" t="s">
        <v>8314</v>
      </c>
      <c r="R4031" t="s">
        <v>8315</v>
      </c>
      <c r="S4031" s="13">
        <f t="shared" si="313"/>
        <v>42322.025115740747</v>
      </c>
      <c r="T4031" s="13">
        <f t="shared" si="314"/>
        <v>42352.025115740747</v>
      </c>
      <c r="U4031">
        <f t="shared" si="315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t="s">
        <v>8314</v>
      </c>
      <c r="R4032" t="s">
        <v>8315</v>
      </c>
      <c r="S4032" s="13">
        <f t="shared" si="313"/>
        <v>42374.655081018514</v>
      </c>
      <c r="T4032" s="13">
        <f t="shared" si="314"/>
        <v>42403.784027777772</v>
      </c>
      <c r="U4032">
        <f t="shared" si="315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t="e">
        <f t="shared" si="312"/>
        <v>#DIV/0!</v>
      </c>
      <c r="Q4033" t="s">
        <v>8314</v>
      </c>
      <c r="R4033" t="s">
        <v>8315</v>
      </c>
      <c r="S4033" s="13">
        <f t="shared" si="313"/>
        <v>41941.585231481484</v>
      </c>
      <c r="T4033" s="13">
        <f t="shared" si="314"/>
        <v>41991.626898148148</v>
      </c>
      <c r="U4033">
        <f t="shared" si="315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t="s">
        <v>8314</v>
      </c>
      <c r="R4034" t="s">
        <v>8315</v>
      </c>
      <c r="S4034" s="13">
        <f t="shared" si="313"/>
        <v>42293.809212962966</v>
      </c>
      <c r="T4034" s="13">
        <f t="shared" si="314"/>
        <v>42353.85087962963</v>
      </c>
      <c r="U4034">
        <f t="shared" si="315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ROUND(E4035/L4035,2)</f>
        <v>65.34</v>
      </c>
      <c r="Q4035" t="s">
        <v>8314</v>
      </c>
      <c r="R4035" t="s">
        <v>8315</v>
      </c>
      <c r="S4035" s="13">
        <f t="shared" ref="S4035:S4098" si="318">(((J4035/60)/60)/24)+DATE(1970,1,1)</f>
        <v>42614.268796296295</v>
      </c>
      <c r="T4035" s="13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t="s">
        <v>8314</v>
      </c>
      <c r="R4036" t="s">
        <v>8315</v>
      </c>
      <c r="S4036" s="13">
        <f t="shared" si="318"/>
        <v>42067.947337962964</v>
      </c>
      <c r="T4036" s="13">
        <f t="shared" si="319"/>
        <v>42097.905671296292</v>
      </c>
      <c r="U4036">
        <f t="shared" si="320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t="s">
        <v>8314</v>
      </c>
      <c r="R4037" t="s">
        <v>8315</v>
      </c>
      <c r="S4037" s="13">
        <f t="shared" si="318"/>
        <v>41903.882951388885</v>
      </c>
      <c r="T4037" s="13">
        <f t="shared" si="319"/>
        <v>41933.882951388885</v>
      </c>
      <c r="U4037">
        <f t="shared" si="320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t="s">
        <v>8314</v>
      </c>
      <c r="R4038" t="s">
        <v>8315</v>
      </c>
      <c r="S4038" s="13">
        <f t="shared" si="318"/>
        <v>41804.937083333331</v>
      </c>
      <c r="T4038" s="13">
        <f t="shared" si="319"/>
        <v>41821.9375</v>
      </c>
      <c r="U4038">
        <f t="shared" si="320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t="s">
        <v>8314</v>
      </c>
      <c r="R4039" t="s">
        <v>8315</v>
      </c>
      <c r="S4039" s="13">
        <f t="shared" si="318"/>
        <v>42497.070775462969</v>
      </c>
      <c r="T4039" s="13">
        <f t="shared" si="319"/>
        <v>42514.600694444445</v>
      </c>
      <c r="U4039">
        <f t="shared" si="320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t="s">
        <v>8314</v>
      </c>
      <c r="R4040" t="s">
        <v>8315</v>
      </c>
      <c r="S4040" s="13">
        <f t="shared" si="318"/>
        <v>41869.798726851855</v>
      </c>
      <c r="T4040" s="13">
        <f t="shared" si="319"/>
        <v>41929.798726851855</v>
      </c>
      <c r="U4040">
        <f t="shared" si="320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t="s">
        <v>8314</v>
      </c>
      <c r="R4041" t="s">
        <v>8315</v>
      </c>
      <c r="S4041" s="13">
        <f t="shared" si="318"/>
        <v>42305.670914351853</v>
      </c>
      <c r="T4041" s="13">
        <f t="shared" si="319"/>
        <v>42339.249305555553</v>
      </c>
      <c r="U4041">
        <f t="shared" si="320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t="s">
        <v>8314</v>
      </c>
      <c r="R4042" t="s">
        <v>8315</v>
      </c>
      <c r="S4042" s="13">
        <f t="shared" si="318"/>
        <v>42144.231527777782</v>
      </c>
      <c r="T4042" s="13">
        <f t="shared" si="319"/>
        <v>42203.125</v>
      </c>
      <c r="U4042">
        <f t="shared" si="320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t="s">
        <v>8314</v>
      </c>
      <c r="R4043" t="s">
        <v>8315</v>
      </c>
      <c r="S4043" s="13">
        <f t="shared" si="318"/>
        <v>42559.474004629628</v>
      </c>
      <c r="T4043" s="13">
        <f t="shared" si="319"/>
        <v>42619.474004629628</v>
      </c>
      <c r="U4043">
        <f t="shared" si="320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t="s">
        <v>8314</v>
      </c>
      <c r="R4044" t="s">
        <v>8315</v>
      </c>
      <c r="S4044" s="13">
        <f t="shared" si="318"/>
        <v>41995.084074074075</v>
      </c>
      <c r="T4044" s="13">
        <f t="shared" si="319"/>
        <v>42024.802777777775</v>
      </c>
      <c r="U4044">
        <f t="shared" si="320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e">
        <f t="shared" si="317"/>
        <v>#DIV/0!</v>
      </c>
      <c r="Q4045" t="s">
        <v>8314</v>
      </c>
      <c r="R4045" t="s">
        <v>8315</v>
      </c>
      <c r="S4045" s="13">
        <f t="shared" si="318"/>
        <v>41948.957465277781</v>
      </c>
      <c r="T4045" s="13">
        <f t="shared" si="319"/>
        <v>41963.957465277781</v>
      </c>
      <c r="U4045">
        <f t="shared" si="320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t="s">
        <v>8314</v>
      </c>
      <c r="R4046" t="s">
        <v>8315</v>
      </c>
      <c r="S4046" s="13">
        <f t="shared" si="318"/>
        <v>42074.219699074078</v>
      </c>
      <c r="T4046" s="13">
        <f t="shared" si="319"/>
        <v>42104.208333333328</v>
      </c>
      <c r="U4046">
        <f t="shared" si="320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t="s">
        <v>8314</v>
      </c>
      <c r="R4047" t="s">
        <v>8315</v>
      </c>
      <c r="S4047" s="13">
        <f t="shared" si="318"/>
        <v>41842.201261574075</v>
      </c>
      <c r="T4047" s="13">
        <f t="shared" si="319"/>
        <v>41872.201261574075</v>
      </c>
      <c r="U4047">
        <f t="shared" si="320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t="s">
        <v>8314</v>
      </c>
      <c r="R4048" t="s">
        <v>8315</v>
      </c>
      <c r="S4048" s="13">
        <f t="shared" si="318"/>
        <v>41904.650578703702</v>
      </c>
      <c r="T4048" s="13">
        <f t="shared" si="319"/>
        <v>41934.650578703702</v>
      </c>
      <c r="U4048">
        <f t="shared" si="320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t="s">
        <v>8314</v>
      </c>
      <c r="R4049" t="s">
        <v>8315</v>
      </c>
      <c r="S4049" s="13">
        <f t="shared" si="318"/>
        <v>41991.022488425922</v>
      </c>
      <c r="T4049" s="13">
        <f t="shared" si="319"/>
        <v>42015.041666666672</v>
      </c>
      <c r="U4049">
        <f t="shared" si="320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t="s">
        <v>8314</v>
      </c>
      <c r="R4050" t="s">
        <v>8315</v>
      </c>
      <c r="S4050" s="13">
        <f t="shared" si="318"/>
        <v>42436.509108796294</v>
      </c>
      <c r="T4050" s="13">
        <f t="shared" si="319"/>
        <v>42471.467442129629</v>
      </c>
      <c r="U4050">
        <f t="shared" si="320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t="s">
        <v>8314</v>
      </c>
      <c r="R4051" t="s">
        <v>8315</v>
      </c>
      <c r="S4051" s="13">
        <f t="shared" si="318"/>
        <v>42169.958506944444</v>
      </c>
      <c r="T4051" s="13">
        <f t="shared" si="319"/>
        <v>42199.958506944444</v>
      </c>
      <c r="U4051">
        <f t="shared" si="320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t="s">
        <v>8314</v>
      </c>
      <c r="R4052" t="s">
        <v>8315</v>
      </c>
      <c r="S4052" s="13">
        <f t="shared" si="318"/>
        <v>41905.636469907404</v>
      </c>
      <c r="T4052" s="13">
        <f t="shared" si="319"/>
        <v>41935.636469907404</v>
      </c>
      <c r="U4052">
        <f t="shared" si="320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e">
        <f t="shared" si="317"/>
        <v>#DIV/0!</v>
      </c>
      <c r="Q4053" t="s">
        <v>8314</v>
      </c>
      <c r="R4053" t="s">
        <v>8315</v>
      </c>
      <c r="S4053" s="13">
        <f t="shared" si="318"/>
        <v>41761.810150462967</v>
      </c>
      <c r="T4053" s="13">
        <f t="shared" si="319"/>
        <v>41768.286805555559</v>
      </c>
      <c r="U4053">
        <f t="shared" si="320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t="s">
        <v>8314</v>
      </c>
      <c r="R4054" t="s">
        <v>8315</v>
      </c>
      <c r="S4054" s="13">
        <f t="shared" si="318"/>
        <v>41865.878657407404</v>
      </c>
      <c r="T4054" s="13">
        <f t="shared" si="319"/>
        <v>41925.878657407404</v>
      </c>
      <c r="U4054">
        <f t="shared" si="320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t="s">
        <v>8314</v>
      </c>
      <c r="R4055" t="s">
        <v>8315</v>
      </c>
      <c r="S4055" s="13">
        <f t="shared" si="318"/>
        <v>41928.690138888887</v>
      </c>
      <c r="T4055" s="13">
        <f t="shared" si="319"/>
        <v>41958.833333333328</v>
      </c>
      <c r="U4055">
        <f t="shared" si="320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e">
        <f t="shared" si="317"/>
        <v>#DIV/0!</v>
      </c>
      <c r="Q4056" t="s">
        <v>8314</v>
      </c>
      <c r="R4056" t="s">
        <v>8315</v>
      </c>
      <c r="S4056" s="13">
        <f t="shared" si="318"/>
        <v>42613.841261574074</v>
      </c>
      <c r="T4056" s="13">
        <f t="shared" si="319"/>
        <v>42644.166666666672</v>
      </c>
      <c r="U4056">
        <f t="shared" si="320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t="s">
        <v>8314</v>
      </c>
      <c r="R4057" t="s">
        <v>8315</v>
      </c>
      <c r="S4057" s="13">
        <f t="shared" si="318"/>
        <v>41779.648506944446</v>
      </c>
      <c r="T4057" s="13">
        <f t="shared" si="319"/>
        <v>41809.648506944446</v>
      </c>
      <c r="U4057">
        <f t="shared" si="320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t="s">
        <v>8314</v>
      </c>
      <c r="R4058" t="s">
        <v>8315</v>
      </c>
      <c r="S4058" s="13">
        <f t="shared" si="318"/>
        <v>42534.933321759265</v>
      </c>
      <c r="T4058" s="13">
        <f t="shared" si="319"/>
        <v>42554.832638888889</v>
      </c>
      <c r="U4058">
        <f t="shared" si="320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t="s">
        <v>8314</v>
      </c>
      <c r="R4059" t="s">
        <v>8315</v>
      </c>
      <c r="S4059" s="13">
        <f t="shared" si="318"/>
        <v>42310.968518518523</v>
      </c>
      <c r="T4059" s="13">
        <f t="shared" si="319"/>
        <v>42333.958333333328</v>
      </c>
      <c r="U4059">
        <f t="shared" si="320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t="s">
        <v>8314</v>
      </c>
      <c r="R4060" t="s">
        <v>8315</v>
      </c>
      <c r="S4060" s="13">
        <f t="shared" si="318"/>
        <v>42446.060694444444</v>
      </c>
      <c r="T4060" s="13">
        <f t="shared" si="319"/>
        <v>42461.165972222225</v>
      </c>
      <c r="U4060">
        <f t="shared" si="320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t="s">
        <v>8314</v>
      </c>
      <c r="R4061" t="s">
        <v>8315</v>
      </c>
      <c r="S4061" s="13">
        <f t="shared" si="318"/>
        <v>41866.640648148146</v>
      </c>
      <c r="T4061" s="13">
        <f t="shared" si="319"/>
        <v>41898.125</v>
      </c>
      <c r="U4061">
        <f t="shared" si="320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t="s">
        <v>8314</v>
      </c>
      <c r="R4062" t="s">
        <v>8315</v>
      </c>
      <c r="S4062" s="13">
        <f t="shared" si="318"/>
        <v>41779.695092592592</v>
      </c>
      <c r="T4062" s="13">
        <f t="shared" si="319"/>
        <v>41813.666666666664</v>
      </c>
      <c r="U4062">
        <f t="shared" si="320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e">
        <f t="shared" si="317"/>
        <v>#DIV/0!</v>
      </c>
      <c r="Q4063" t="s">
        <v>8314</v>
      </c>
      <c r="R4063" t="s">
        <v>8315</v>
      </c>
      <c r="S4063" s="13">
        <f t="shared" si="318"/>
        <v>42421.141469907408</v>
      </c>
      <c r="T4063" s="13">
        <f t="shared" si="319"/>
        <v>42481.099803240737</v>
      </c>
      <c r="U4063">
        <f t="shared" si="320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t="s">
        <v>8314</v>
      </c>
      <c r="R4064" t="s">
        <v>8315</v>
      </c>
      <c r="S4064" s="13">
        <f t="shared" si="318"/>
        <v>42523.739212962959</v>
      </c>
      <c r="T4064" s="13">
        <f t="shared" si="319"/>
        <v>42553.739212962959</v>
      </c>
      <c r="U4064">
        <f t="shared" si="320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t="s">
        <v>8314</v>
      </c>
      <c r="R4065" t="s">
        <v>8315</v>
      </c>
      <c r="S4065" s="13">
        <f t="shared" si="318"/>
        <v>41787.681527777779</v>
      </c>
      <c r="T4065" s="13">
        <f t="shared" si="319"/>
        <v>41817.681527777779</v>
      </c>
      <c r="U4065">
        <f t="shared" si="320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t="s">
        <v>8314</v>
      </c>
      <c r="R4066" t="s">
        <v>8315</v>
      </c>
      <c r="S4066" s="13">
        <f t="shared" si="318"/>
        <v>42093.588263888887</v>
      </c>
      <c r="T4066" s="13">
        <f t="shared" si="319"/>
        <v>42123.588263888887</v>
      </c>
      <c r="U4066">
        <f t="shared" si="320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t="s">
        <v>8314</v>
      </c>
      <c r="R4067" t="s">
        <v>8315</v>
      </c>
      <c r="S4067" s="13">
        <f t="shared" si="318"/>
        <v>41833.951516203706</v>
      </c>
      <c r="T4067" s="13">
        <f t="shared" si="319"/>
        <v>41863.951516203706</v>
      </c>
      <c r="U4067">
        <f t="shared" si="320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t="s">
        <v>8314</v>
      </c>
      <c r="R4068" t="s">
        <v>8315</v>
      </c>
      <c r="S4068" s="13">
        <f t="shared" si="318"/>
        <v>42479.039212962962</v>
      </c>
      <c r="T4068" s="13">
        <f t="shared" si="319"/>
        <v>42509.039212962962</v>
      </c>
      <c r="U4068">
        <f t="shared" si="320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t="s">
        <v>8314</v>
      </c>
      <c r="R4069" t="s">
        <v>8315</v>
      </c>
      <c r="S4069" s="13">
        <f t="shared" si="318"/>
        <v>42235.117476851854</v>
      </c>
      <c r="T4069" s="13">
        <f t="shared" si="319"/>
        <v>42275.117476851854</v>
      </c>
      <c r="U4069">
        <f t="shared" si="320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t="s">
        <v>8314</v>
      </c>
      <c r="R4070" t="s">
        <v>8315</v>
      </c>
      <c r="S4070" s="13">
        <f t="shared" si="318"/>
        <v>42718.963599537034</v>
      </c>
      <c r="T4070" s="13">
        <f t="shared" si="319"/>
        <v>42748.961805555555</v>
      </c>
      <c r="U4070">
        <f t="shared" si="320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t="s">
        <v>8314</v>
      </c>
      <c r="R4071" t="s">
        <v>8315</v>
      </c>
      <c r="S4071" s="13">
        <f t="shared" si="318"/>
        <v>42022.661527777775</v>
      </c>
      <c r="T4071" s="13">
        <f t="shared" si="319"/>
        <v>42063.5</v>
      </c>
      <c r="U4071">
        <f t="shared" si="320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t="s">
        <v>8314</v>
      </c>
      <c r="R4072" t="s">
        <v>8315</v>
      </c>
      <c r="S4072" s="13">
        <f t="shared" si="318"/>
        <v>42031.666898148149</v>
      </c>
      <c r="T4072" s="13">
        <f t="shared" si="319"/>
        <v>42064.125</v>
      </c>
      <c r="U4072">
        <f t="shared" si="320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e">
        <f t="shared" si="317"/>
        <v>#DIV/0!</v>
      </c>
      <c r="Q4073" t="s">
        <v>8314</v>
      </c>
      <c r="R4073" t="s">
        <v>8315</v>
      </c>
      <c r="S4073" s="13">
        <f t="shared" si="318"/>
        <v>42700.804756944446</v>
      </c>
      <c r="T4073" s="13">
        <f t="shared" si="319"/>
        <v>42730.804756944446</v>
      </c>
      <c r="U4073">
        <f t="shared" si="320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t="s">
        <v>8314</v>
      </c>
      <c r="R4074" t="s">
        <v>8315</v>
      </c>
      <c r="S4074" s="13">
        <f t="shared" si="318"/>
        <v>41812.77443287037</v>
      </c>
      <c r="T4074" s="13">
        <f t="shared" si="319"/>
        <v>41872.77443287037</v>
      </c>
      <c r="U4074">
        <f t="shared" si="320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t="s">
        <v>8314</v>
      </c>
      <c r="R4075" t="s">
        <v>8315</v>
      </c>
      <c r="S4075" s="13">
        <f t="shared" si="318"/>
        <v>42078.34520833334</v>
      </c>
      <c r="T4075" s="13">
        <f t="shared" si="319"/>
        <v>42133.166666666672</v>
      </c>
      <c r="U4075">
        <f t="shared" si="320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t="s">
        <v>8314</v>
      </c>
      <c r="R4076" t="s">
        <v>8315</v>
      </c>
      <c r="S4076" s="13">
        <f t="shared" si="318"/>
        <v>42283.552951388891</v>
      </c>
      <c r="T4076" s="13">
        <f t="shared" si="319"/>
        <v>42313.594618055555</v>
      </c>
      <c r="U4076">
        <f t="shared" si="320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t="s">
        <v>8314</v>
      </c>
      <c r="R4077" t="s">
        <v>8315</v>
      </c>
      <c r="S4077" s="13">
        <f t="shared" si="318"/>
        <v>41779.045937499999</v>
      </c>
      <c r="T4077" s="13">
        <f t="shared" si="319"/>
        <v>41820.727777777778</v>
      </c>
      <c r="U4077">
        <f t="shared" si="320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e">
        <f t="shared" si="317"/>
        <v>#DIV/0!</v>
      </c>
      <c r="Q4078" t="s">
        <v>8314</v>
      </c>
      <c r="R4078" t="s">
        <v>8315</v>
      </c>
      <c r="S4078" s="13">
        <f t="shared" si="318"/>
        <v>41905.795706018522</v>
      </c>
      <c r="T4078" s="13">
        <f t="shared" si="319"/>
        <v>41933.82708333333</v>
      </c>
      <c r="U4078">
        <f t="shared" si="320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t="s">
        <v>8314</v>
      </c>
      <c r="R4079" t="s">
        <v>8315</v>
      </c>
      <c r="S4079" s="13">
        <f t="shared" si="318"/>
        <v>42695.7105787037</v>
      </c>
      <c r="T4079" s="13">
        <f t="shared" si="319"/>
        <v>42725.7105787037</v>
      </c>
      <c r="U4079">
        <f t="shared" si="320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e">
        <f t="shared" si="317"/>
        <v>#DIV/0!</v>
      </c>
      <c r="Q4080" t="s">
        <v>8314</v>
      </c>
      <c r="R4080" t="s">
        <v>8315</v>
      </c>
      <c r="S4080" s="13">
        <f t="shared" si="318"/>
        <v>42732.787523148145</v>
      </c>
      <c r="T4080" s="13">
        <f t="shared" si="319"/>
        <v>42762.787523148145</v>
      </c>
      <c r="U4080">
        <f t="shared" si="320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t="s">
        <v>8314</v>
      </c>
      <c r="R4081" t="s">
        <v>8315</v>
      </c>
      <c r="S4081" s="13">
        <f t="shared" si="318"/>
        <v>42510.938900462963</v>
      </c>
      <c r="T4081" s="13">
        <f t="shared" si="319"/>
        <v>42540.938900462963</v>
      </c>
      <c r="U4081">
        <f t="shared" si="320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e">
        <f t="shared" si="317"/>
        <v>#DIV/0!</v>
      </c>
      <c r="Q4082" t="s">
        <v>8314</v>
      </c>
      <c r="R4082" t="s">
        <v>8315</v>
      </c>
      <c r="S4082" s="13">
        <f t="shared" si="318"/>
        <v>42511.698101851856</v>
      </c>
      <c r="T4082" s="13">
        <f t="shared" si="319"/>
        <v>42535.787500000006</v>
      </c>
      <c r="U4082">
        <f t="shared" si="320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t="s">
        <v>8314</v>
      </c>
      <c r="R4083" t="s">
        <v>8315</v>
      </c>
      <c r="S4083" s="13">
        <f t="shared" si="318"/>
        <v>42041.581307870365</v>
      </c>
      <c r="T4083" s="13">
        <f t="shared" si="319"/>
        <v>42071.539641203708</v>
      </c>
      <c r="U4083">
        <f t="shared" si="320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t="s">
        <v>8314</v>
      </c>
      <c r="R4084" t="s">
        <v>8315</v>
      </c>
      <c r="S4084" s="13">
        <f t="shared" si="318"/>
        <v>42307.189270833333</v>
      </c>
      <c r="T4084" s="13">
        <f t="shared" si="319"/>
        <v>42322.958333333328</v>
      </c>
      <c r="U4084">
        <f t="shared" si="320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t="s">
        <v>8314</v>
      </c>
      <c r="R4085" t="s">
        <v>8315</v>
      </c>
      <c r="S4085" s="13">
        <f t="shared" si="318"/>
        <v>42353.761759259258</v>
      </c>
      <c r="T4085" s="13">
        <f t="shared" si="319"/>
        <v>42383.761759259258</v>
      </c>
      <c r="U4085">
        <f t="shared" si="320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t="s">
        <v>8314</v>
      </c>
      <c r="R4086" t="s">
        <v>8315</v>
      </c>
      <c r="S4086" s="13">
        <f t="shared" si="318"/>
        <v>42622.436412037037</v>
      </c>
      <c r="T4086" s="13">
        <f t="shared" si="319"/>
        <v>42652.436412037037</v>
      </c>
      <c r="U4086">
        <f t="shared" si="320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t="s">
        <v>8314</v>
      </c>
      <c r="R4087" t="s">
        <v>8315</v>
      </c>
      <c r="S4087" s="13">
        <f t="shared" si="318"/>
        <v>42058.603877314818</v>
      </c>
      <c r="T4087" s="13">
        <f t="shared" si="319"/>
        <v>42087.165972222225</v>
      </c>
      <c r="U4087">
        <f t="shared" si="320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t="s">
        <v>8314</v>
      </c>
      <c r="R4088" t="s">
        <v>8315</v>
      </c>
      <c r="S4088" s="13">
        <f t="shared" si="318"/>
        <v>42304.940960648149</v>
      </c>
      <c r="T4088" s="13">
        <f t="shared" si="319"/>
        <v>42329.166666666672</v>
      </c>
      <c r="U4088">
        <f t="shared" si="320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e">
        <f t="shared" si="317"/>
        <v>#DIV/0!</v>
      </c>
      <c r="Q4089" t="s">
        <v>8314</v>
      </c>
      <c r="R4089" t="s">
        <v>8315</v>
      </c>
      <c r="S4089" s="13">
        <f t="shared" si="318"/>
        <v>42538.742893518516</v>
      </c>
      <c r="T4089" s="13">
        <f t="shared" si="319"/>
        <v>42568.742893518516</v>
      </c>
      <c r="U4089">
        <f t="shared" si="320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t="s">
        <v>8314</v>
      </c>
      <c r="R4090" t="s">
        <v>8315</v>
      </c>
      <c r="S4090" s="13">
        <f t="shared" si="318"/>
        <v>41990.612546296295</v>
      </c>
      <c r="T4090" s="13">
        <f t="shared" si="319"/>
        <v>42020.434722222228</v>
      </c>
      <c r="U4090">
        <f t="shared" si="320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t="s">
        <v>8314</v>
      </c>
      <c r="R4091" t="s">
        <v>8315</v>
      </c>
      <c r="S4091" s="13">
        <f t="shared" si="318"/>
        <v>42122.732499999998</v>
      </c>
      <c r="T4091" s="13">
        <f t="shared" si="319"/>
        <v>42155.732638888891</v>
      </c>
      <c r="U4091">
        <f t="shared" si="320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t="s">
        <v>8314</v>
      </c>
      <c r="R4092" t="s">
        <v>8315</v>
      </c>
      <c r="S4092" s="13">
        <f t="shared" si="318"/>
        <v>42209.67288194444</v>
      </c>
      <c r="T4092" s="13">
        <f t="shared" si="319"/>
        <v>42223.625</v>
      </c>
      <c r="U4092">
        <f t="shared" si="320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t="s">
        <v>8314</v>
      </c>
      <c r="R4093" t="s">
        <v>8315</v>
      </c>
      <c r="S4093" s="13">
        <f t="shared" si="318"/>
        <v>41990.506377314814</v>
      </c>
      <c r="T4093" s="13">
        <f t="shared" si="319"/>
        <v>42020.506377314814</v>
      </c>
      <c r="U4093">
        <f t="shared" si="320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t="s">
        <v>8314</v>
      </c>
      <c r="R4094" t="s">
        <v>8315</v>
      </c>
      <c r="S4094" s="13">
        <f t="shared" si="318"/>
        <v>42039.194988425923</v>
      </c>
      <c r="T4094" s="13">
        <f t="shared" si="319"/>
        <v>42099.153321759266</v>
      </c>
      <c r="U4094">
        <f t="shared" si="320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t="s">
        <v>8314</v>
      </c>
      <c r="R4095" t="s">
        <v>8315</v>
      </c>
      <c r="S4095" s="13">
        <f t="shared" si="318"/>
        <v>42178.815891203703</v>
      </c>
      <c r="T4095" s="13">
        <f t="shared" si="319"/>
        <v>42238.815891203703</v>
      </c>
      <c r="U4095">
        <f t="shared" si="320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t="s">
        <v>8314</v>
      </c>
      <c r="R4096" t="s">
        <v>8315</v>
      </c>
      <c r="S4096" s="13">
        <f t="shared" si="318"/>
        <v>41890.086805555555</v>
      </c>
      <c r="T4096" s="13">
        <f t="shared" si="319"/>
        <v>41934.207638888889</v>
      </c>
      <c r="U4096">
        <f t="shared" si="320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t="s">
        <v>8314</v>
      </c>
      <c r="R4097" t="s">
        <v>8315</v>
      </c>
      <c r="S4097" s="13">
        <f t="shared" si="318"/>
        <v>42693.031828703708</v>
      </c>
      <c r="T4097" s="13">
        <f t="shared" si="319"/>
        <v>42723.031828703708</v>
      </c>
      <c r="U4097">
        <f t="shared" si="320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t="s">
        <v>8314</v>
      </c>
      <c r="R4098" t="s">
        <v>8315</v>
      </c>
      <c r="S4098" s="13">
        <f t="shared" si="318"/>
        <v>42750.530312499999</v>
      </c>
      <c r="T4098" s="13">
        <f t="shared" si="319"/>
        <v>42794.368749999994</v>
      </c>
      <c r="U4098">
        <f t="shared" si="320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 t="e">
        <f t="shared" ref="P4099:P4115" si="322">ROUND(E4099/L4099,2)</f>
        <v>#DIV/0!</v>
      </c>
      <c r="Q4099" t="s">
        <v>8314</v>
      </c>
      <c r="R4099" t="s">
        <v>8315</v>
      </c>
      <c r="S4099" s="13">
        <f t="shared" ref="S4099:S4115" si="323">(((J4099/60)/60)/24)+DATE(1970,1,1)</f>
        <v>42344.824502314819</v>
      </c>
      <c r="T4099" s="13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t="e">
        <f t="shared" si="322"/>
        <v>#DIV/0!</v>
      </c>
      <c r="Q4100" t="s">
        <v>8314</v>
      </c>
      <c r="R4100" t="s">
        <v>8315</v>
      </c>
      <c r="S4100" s="13">
        <f t="shared" si="323"/>
        <v>42495.722187499996</v>
      </c>
      <c r="T4100" s="13">
        <f t="shared" si="324"/>
        <v>42525.722187499996</v>
      </c>
      <c r="U4100">
        <f t="shared" si="325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t="s">
        <v>8314</v>
      </c>
      <c r="R4101" t="s">
        <v>8315</v>
      </c>
      <c r="S4101" s="13">
        <f t="shared" si="323"/>
        <v>42570.850381944445</v>
      </c>
      <c r="T4101" s="13">
        <f t="shared" si="324"/>
        <v>42615.850381944445</v>
      </c>
      <c r="U4101">
        <f t="shared" si="325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t="e">
        <f t="shared" si="322"/>
        <v>#DIV/0!</v>
      </c>
      <c r="Q4102" t="s">
        <v>8314</v>
      </c>
      <c r="R4102" t="s">
        <v>8315</v>
      </c>
      <c r="S4102" s="13">
        <f t="shared" si="323"/>
        <v>41927.124884259261</v>
      </c>
      <c r="T4102" s="13">
        <f t="shared" si="324"/>
        <v>41937.124884259261</v>
      </c>
      <c r="U4102">
        <f t="shared" si="325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t="e">
        <f t="shared" si="322"/>
        <v>#DIV/0!</v>
      </c>
      <c r="Q4103" t="s">
        <v>8314</v>
      </c>
      <c r="R4103" t="s">
        <v>8315</v>
      </c>
      <c r="S4103" s="13">
        <f t="shared" si="323"/>
        <v>42730.903726851851</v>
      </c>
      <c r="T4103" s="13">
        <f t="shared" si="324"/>
        <v>42760.903726851851</v>
      </c>
      <c r="U4103">
        <f t="shared" si="325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t="s">
        <v>8314</v>
      </c>
      <c r="R4104" t="s">
        <v>8315</v>
      </c>
      <c r="S4104" s="13">
        <f t="shared" si="323"/>
        <v>42475.848067129627</v>
      </c>
      <c r="T4104" s="13">
        <f t="shared" si="324"/>
        <v>42505.848067129627</v>
      </c>
      <c r="U4104">
        <f t="shared" si="325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t="s">
        <v>8314</v>
      </c>
      <c r="R4105" t="s">
        <v>8315</v>
      </c>
      <c r="S4105" s="13">
        <f t="shared" si="323"/>
        <v>42188.83293981482</v>
      </c>
      <c r="T4105" s="13">
        <f t="shared" si="324"/>
        <v>42242.772222222222</v>
      </c>
      <c r="U4105">
        <f t="shared" si="325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t="s">
        <v>8314</v>
      </c>
      <c r="R4106" t="s">
        <v>8315</v>
      </c>
      <c r="S4106" s="13">
        <f t="shared" si="323"/>
        <v>42640.278171296297</v>
      </c>
      <c r="T4106" s="13">
        <f t="shared" si="324"/>
        <v>42670.278171296297</v>
      </c>
      <c r="U4106">
        <f t="shared" si="325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t="s">
        <v>8314</v>
      </c>
      <c r="R4107" t="s">
        <v>8315</v>
      </c>
      <c r="S4107" s="13">
        <f t="shared" si="323"/>
        <v>42697.010520833333</v>
      </c>
      <c r="T4107" s="13">
        <f t="shared" si="324"/>
        <v>42730.010520833333</v>
      </c>
      <c r="U4107">
        <f t="shared" si="325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t="s">
        <v>8314</v>
      </c>
      <c r="R4108" t="s">
        <v>8315</v>
      </c>
      <c r="S4108" s="13">
        <f t="shared" si="323"/>
        <v>42053.049375000002</v>
      </c>
      <c r="T4108" s="13">
        <f t="shared" si="324"/>
        <v>42096.041666666672</v>
      </c>
      <c r="U4108">
        <f t="shared" si="325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t="s">
        <v>8314</v>
      </c>
      <c r="R4109" t="s">
        <v>8315</v>
      </c>
      <c r="S4109" s="13">
        <f t="shared" si="323"/>
        <v>41883.916678240741</v>
      </c>
      <c r="T4109" s="13">
        <f t="shared" si="324"/>
        <v>41906.916678240741</v>
      </c>
      <c r="U4109">
        <f t="shared" si="325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t="s">
        <v>8314</v>
      </c>
      <c r="R4110" t="s">
        <v>8315</v>
      </c>
      <c r="S4110" s="13">
        <f t="shared" si="323"/>
        <v>42767.031678240746</v>
      </c>
      <c r="T4110" s="13">
        <f t="shared" si="324"/>
        <v>42797.208333333328</v>
      </c>
      <c r="U4110">
        <f t="shared" si="325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t="e">
        <f t="shared" si="322"/>
        <v>#DIV/0!</v>
      </c>
      <c r="Q4111" t="s">
        <v>8314</v>
      </c>
      <c r="R4111" t="s">
        <v>8315</v>
      </c>
      <c r="S4111" s="13">
        <f t="shared" si="323"/>
        <v>42307.539398148147</v>
      </c>
      <c r="T4111" s="13">
        <f t="shared" si="324"/>
        <v>42337.581064814818</v>
      </c>
      <c r="U4111">
        <f t="shared" si="325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t="s">
        <v>8314</v>
      </c>
      <c r="R4112" t="s">
        <v>8315</v>
      </c>
      <c r="S4112" s="13">
        <f t="shared" si="323"/>
        <v>42512.626747685179</v>
      </c>
      <c r="T4112" s="13">
        <f t="shared" si="324"/>
        <v>42572.626747685179</v>
      </c>
      <c r="U4112">
        <f t="shared" si="325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t="s">
        <v>8314</v>
      </c>
      <c r="R4113" t="s">
        <v>8315</v>
      </c>
      <c r="S4113" s="13">
        <f t="shared" si="323"/>
        <v>42029.135879629626</v>
      </c>
      <c r="T4113" s="13">
        <f t="shared" si="324"/>
        <v>42059.135879629626</v>
      </c>
      <c r="U4113">
        <f t="shared" si="325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t="s">
        <v>8314</v>
      </c>
      <c r="R4114" t="s">
        <v>8315</v>
      </c>
      <c r="S4114" s="13">
        <f t="shared" si="323"/>
        <v>42400.946597222224</v>
      </c>
      <c r="T4114" s="13">
        <f t="shared" si="324"/>
        <v>42428</v>
      </c>
      <c r="U4114">
        <f t="shared" si="325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t="s">
        <v>8314</v>
      </c>
      <c r="R4115" t="s">
        <v>8315</v>
      </c>
      <c r="S4115" s="13">
        <f t="shared" si="323"/>
        <v>42358.573182870372</v>
      </c>
      <c r="T4115" s="13">
        <f t="shared" si="324"/>
        <v>42377.273611111115</v>
      </c>
      <c r="U4115">
        <f t="shared" si="325"/>
        <v>2015</v>
      </c>
    </row>
  </sheetData>
  <conditionalFormatting sqref="F1:F1048576">
    <cfRule type="cellIs" dxfId="9" priority="4" operator="equal">
      <formula>"failed"</formula>
    </cfRule>
    <cfRule type="cellIs" dxfId="8" priority="5" operator="equal">
      <formula>"canceled"</formula>
    </cfRule>
    <cfRule type="colorScale" priority="6">
      <colorScale>
        <cfvo type="min"/>
        <cfvo type="max"/>
        <color rgb="FFFF7128"/>
        <color rgb="FFFFEF9C"/>
      </colorScale>
    </cfRule>
    <cfRule type="cellIs" dxfId="7" priority="7" operator="equal">
      <formula>"live"</formula>
    </cfRule>
    <cfRule type="cellIs" dxfId="6" priority="8" operator="equal">
      <formula>"successful"</formula>
    </cfRule>
    <cfRule type="cellIs" dxfId="5" priority="9" operator="equal">
      <formula>"live"</formula>
    </cfRule>
  </conditionalFormatting>
  <conditionalFormatting sqref="O1:O1048576 P1"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F7C83-3149-2C42-A8A1-1ABE2E08C169}">
  <dimension ref="A1:E18"/>
  <sheetViews>
    <sheetView workbookViewId="0">
      <selection activeCell="D8" sqref="D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8364</v>
      </c>
      <c r="B1" t="s">
        <v>8314</v>
      </c>
    </row>
    <row r="2" spans="1:5" x14ac:dyDescent="0.2">
      <c r="A2" s="9" t="s">
        <v>8379</v>
      </c>
      <c r="B2" t="s">
        <v>8322</v>
      </c>
    </row>
    <row r="4" spans="1:5" x14ac:dyDescent="0.2">
      <c r="A4" s="9" t="s">
        <v>8321</v>
      </c>
      <c r="B4" s="9" t="s">
        <v>8318</v>
      </c>
    </row>
    <row r="5" spans="1:5" x14ac:dyDescent="0.2">
      <c r="A5" s="9" t="s">
        <v>8320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2">
      <c r="A6" s="14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14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14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14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14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14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14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14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14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14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14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14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14" t="s">
        <v>8319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CA6CF-0299-E84E-AD93-D21BE5D4AD51}">
  <dimension ref="A1:F47"/>
  <sheetViews>
    <sheetView workbookViewId="0">
      <selection activeCell="E15" sqref="E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8322</v>
      </c>
    </row>
    <row r="2" spans="1:6" x14ac:dyDescent="0.2">
      <c r="A2" s="9" t="s">
        <v>8364</v>
      </c>
      <c r="B2" t="s">
        <v>8322</v>
      </c>
    </row>
    <row r="4" spans="1:6" x14ac:dyDescent="0.2">
      <c r="A4" s="9" t="s">
        <v>8321</v>
      </c>
      <c r="B4" s="9" t="s">
        <v>8318</v>
      </c>
    </row>
    <row r="5" spans="1:6" x14ac:dyDescent="0.2">
      <c r="A5" s="9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">
      <c r="A6" s="10" t="s">
        <v>8313</v>
      </c>
      <c r="B6" s="11"/>
      <c r="C6" s="11">
        <v>100</v>
      </c>
      <c r="D6" s="11"/>
      <c r="E6" s="11"/>
      <c r="F6" s="11">
        <v>100</v>
      </c>
    </row>
    <row r="7" spans="1:6" x14ac:dyDescent="0.2">
      <c r="A7" s="10" t="s">
        <v>8350</v>
      </c>
      <c r="B7" s="11">
        <v>20</v>
      </c>
      <c r="C7" s="11"/>
      <c r="D7" s="11"/>
      <c r="E7" s="11"/>
      <c r="F7" s="11">
        <v>20</v>
      </c>
    </row>
    <row r="8" spans="1:6" x14ac:dyDescent="0.2">
      <c r="A8" s="10" t="s">
        <v>8338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8363</v>
      </c>
      <c r="B9" s="11"/>
      <c r="C9" s="11">
        <v>40</v>
      </c>
      <c r="D9" s="11"/>
      <c r="E9" s="11"/>
      <c r="F9" s="11">
        <v>40</v>
      </c>
    </row>
    <row r="10" spans="1:6" x14ac:dyDescent="0.2">
      <c r="A10" s="10" t="s">
        <v>8360</v>
      </c>
      <c r="B10" s="11"/>
      <c r="C10" s="11"/>
      <c r="D10" s="11"/>
      <c r="E10" s="11">
        <v>40</v>
      </c>
      <c r="F10" s="11">
        <v>40</v>
      </c>
    </row>
    <row r="11" spans="1:6" x14ac:dyDescent="0.2">
      <c r="A11" s="10" t="s">
        <v>8312</v>
      </c>
      <c r="B11" s="11"/>
      <c r="C11" s="11"/>
      <c r="D11" s="11"/>
      <c r="E11" s="11">
        <v>180</v>
      </c>
      <c r="F11" s="11">
        <v>180</v>
      </c>
    </row>
    <row r="12" spans="1:6" x14ac:dyDescent="0.2">
      <c r="A12" s="10" t="s">
        <v>8311</v>
      </c>
      <c r="B12" s="11"/>
      <c r="C12" s="11">
        <v>80</v>
      </c>
      <c r="D12" s="11"/>
      <c r="E12" s="11"/>
      <c r="F12" s="11">
        <v>80</v>
      </c>
    </row>
    <row r="13" spans="1:6" x14ac:dyDescent="0.2">
      <c r="A13" s="10" t="s">
        <v>8336</v>
      </c>
      <c r="B13" s="11"/>
      <c r="C13" s="11"/>
      <c r="D13" s="11"/>
      <c r="E13" s="11">
        <v>40</v>
      </c>
      <c r="F13" s="11">
        <v>40</v>
      </c>
    </row>
    <row r="14" spans="1:6" x14ac:dyDescent="0.2">
      <c r="A14" s="10" t="s">
        <v>8353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">
      <c r="A15" s="10" t="s">
        <v>8330</v>
      </c>
      <c r="B15" s="11"/>
      <c r="C15" s="11">
        <v>40</v>
      </c>
      <c r="D15" s="11"/>
      <c r="E15" s="11"/>
      <c r="F15" s="11">
        <v>40</v>
      </c>
    </row>
    <row r="16" spans="1:6" x14ac:dyDescent="0.2">
      <c r="A16" s="10" t="s">
        <v>8343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">
      <c r="A17" s="10" t="s">
        <v>8354</v>
      </c>
      <c r="B17" s="11"/>
      <c r="C17" s="11">
        <v>20</v>
      </c>
      <c r="D17" s="11"/>
      <c r="E17" s="11"/>
      <c r="F17" s="11">
        <v>20</v>
      </c>
    </row>
    <row r="18" spans="1:6" x14ac:dyDescent="0.2">
      <c r="A18" s="10" t="s">
        <v>8355</v>
      </c>
      <c r="B18" s="11"/>
      <c r="C18" s="11"/>
      <c r="D18" s="11"/>
      <c r="E18" s="11">
        <v>140</v>
      </c>
      <c r="F18" s="11">
        <v>140</v>
      </c>
    </row>
    <row r="19" spans="1:6" x14ac:dyDescent="0.2">
      <c r="A19" s="10" t="s">
        <v>8335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">
      <c r="A20" s="10" t="s">
        <v>8334</v>
      </c>
      <c r="B20" s="11"/>
      <c r="C20" s="11">
        <v>60</v>
      </c>
      <c r="D20" s="11"/>
      <c r="E20" s="11"/>
      <c r="F20" s="11">
        <v>60</v>
      </c>
    </row>
    <row r="21" spans="1:6" x14ac:dyDescent="0.2">
      <c r="A21" s="10" t="s">
        <v>8362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">
      <c r="A22" s="10" t="s">
        <v>8333</v>
      </c>
      <c r="B22" s="11"/>
      <c r="C22" s="11"/>
      <c r="D22" s="11"/>
      <c r="E22" s="11">
        <v>20</v>
      </c>
      <c r="F22" s="11">
        <v>20</v>
      </c>
    </row>
    <row r="23" spans="1:6" x14ac:dyDescent="0.2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">
      <c r="A24" s="10" t="s">
        <v>8317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">
      <c r="A25" s="10" t="s">
        <v>8349</v>
      </c>
      <c r="B25" s="11"/>
      <c r="C25" s="11">
        <v>20</v>
      </c>
      <c r="D25" s="11"/>
      <c r="E25" s="11"/>
      <c r="F25" s="11">
        <v>20</v>
      </c>
    </row>
    <row r="26" spans="1:6" x14ac:dyDescent="0.2">
      <c r="A26" s="10" t="s">
        <v>8329</v>
      </c>
      <c r="B26" s="11"/>
      <c r="C26" s="11"/>
      <c r="D26" s="11"/>
      <c r="E26" s="11">
        <v>60</v>
      </c>
      <c r="F26" s="11">
        <v>60</v>
      </c>
    </row>
    <row r="27" spans="1:6" x14ac:dyDescent="0.2">
      <c r="A27" s="10" t="s">
        <v>8356</v>
      </c>
      <c r="B27" s="11"/>
      <c r="C27" s="11">
        <v>20</v>
      </c>
      <c r="D27" s="11"/>
      <c r="E27" s="11"/>
      <c r="F27" s="11">
        <v>20</v>
      </c>
    </row>
    <row r="28" spans="1:6" x14ac:dyDescent="0.2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">
      <c r="A29" s="10" t="s">
        <v>8351</v>
      </c>
      <c r="B29" s="11"/>
      <c r="C29" s="11">
        <v>20</v>
      </c>
      <c r="D29" s="11"/>
      <c r="E29" s="11"/>
      <c r="F29" s="11">
        <v>20</v>
      </c>
    </row>
    <row r="30" spans="1:6" x14ac:dyDescent="0.2">
      <c r="A30" s="10" t="s">
        <v>8315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">
      <c r="A31" s="10" t="s">
        <v>8352</v>
      </c>
      <c r="B31" s="11"/>
      <c r="C31" s="11"/>
      <c r="D31" s="11"/>
      <c r="E31" s="11">
        <v>40</v>
      </c>
      <c r="F31" s="11">
        <v>40</v>
      </c>
    </row>
    <row r="32" spans="1:6" x14ac:dyDescent="0.2">
      <c r="A32" s="10" t="s">
        <v>8348</v>
      </c>
      <c r="B32" s="11"/>
      <c r="C32" s="11"/>
      <c r="D32" s="11"/>
      <c r="E32" s="11">
        <v>20</v>
      </c>
      <c r="F32" s="11">
        <v>20</v>
      </c>
    </row>
    <row r="33" spans="1:6" x14ac:dyDescent="0.2">
      <c r="A33" s="10" t="s">
        <v>8359</v>
      </c>
      <c r="B33" s="11"/>
      <c r="C33" s="11">
        <v>20</v>
      </c>
      <c r="D33" s="11"/>
      <c r="E33" s="11"/>
      <c r="F33" s="11">
        <v>20</v>
      </c>
    </row>
    <row r="34" spans="1:6" x14ac:dyDescent="0.2">
      <c r="A34" s="10" t="s">
        <v>8332</v>
      </c>
      <c r="B34" s="11"/>
      <c r="C34" s="11"/>
      <c r="D34" s="11"/>
      <c r="E34" s="11">
        <v>260</v>
      </c>
      <c r="F34" s="11">
        <v>260</v>
      </c>
    </row>
    <row r="35" spans="1:6" x14ac:dyDescent="0.2">
      <c r="A35" s="10" t="s">
        <v>8310</v>
      </c>
      <c r="B35" s="11">
        <v>40</v>
      </c>
      <c r="C35" s="11"/>
      <c r="D35" s="11"/>
      <c r="E35" s="11"/>
      <c r="F35" s="11">
        <v>40</v>
      </c>
    </row>
    <row r="36" spans="1:6" x14ac:dyDescent="0.2">
      <c r="A36" s="10" t="s">
        <v>8324</v>
      </c>
      <c r="B36" s="11"/>
      <c r="C36" s="11"/>
      <c r="D36" s="11"/>
      <c r="E36" s="11">
        <v>60</v>
      </c>
      <c r="F36" s="11">
        <v>60</v>
      </c>
    </row>
    <row r="37" spans="1:6" x14ac:dyDescent="0.2">
      <c r="A37" s="10" t="s">
        <v>8358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">
      <c r="A38" s="10" t="s">
        <v>8361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">
      <c r="A39" s="10" t="s">
        <v>8316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">
      <c r="A40" s="10" t="s">
        <v>8357</v>
      </c>
      <c r="B40" s="11"/>
      <c r="C40" s="11"/>
      <c r="D40" s="11"/>
      <c r="E40" s="11">
        <v>80</v>
      </c>
      <c r="F40" s="11">
        <v>80</v>
      </c>
    </row>
    <row r="41" spans="1:6" x14ac:dyDescent="0.2">
      <c r="A41" s="10" t="s">
        <v>8323</v>
      </c>
      <c r="B41" s="11"/>
      <c r="C41" s="11"/>
      <c r="D41" s="11"/>
      <c r="E41" s="11">
        <v>60</v>
      </c>
      <c r="F41" s="11">
        <v>60</v>
      </c>
    </row>
    <row r="42" spans="1:6" x14ac:dyDescent="0.2">
      <c r="A42" s="10" t="s">
        <v>8347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">
      <c r="A43" s="10" t="s">
        <v>8340</v>
      </c>
      <c r="B43" s="11"/>
      <c r="C43" s="11">
        <v>100</v>
      </c>
      <c r="D43" s="11"/>
      <c r="E43" s="11"/>
      <c r="F43" s="11">
        <v>100</v>
      </c>
    </row>
    <row r="44" spans="1:6" x14ac:dyDescent="0.2">
      <c r="A44" s="10" t="s">
        <v>8327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">
      <c r="A45" s="10" t="s">
        <v>8326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">
      <c r="A46" s="10" t="s">
        <v>8346</v>
      </c>
      <c r="B46" s="11">
        <v>20</v>
      </c>
      <c r="C46" s="11"/>
      <c r="D46" s="11"/>
      <c r="E46" s="11"/>
      <c r="F46" s="11">
        <v>20</v>
      </c>
    </row>
    <row r="47" spans="1:6" x14ac:dyDescent="0.2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7FD19-8531-FE4C-A742-DB8DB11D394A}">
  <dimension ref="A1:F14"/>
  <sheetViews>
    <sheetView workbookViewId="0">
      <selection activeCell="F5" sqref="F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9" t="s">
        <v>8222</v>
      </c>
      <c r="B1" t="s">
        <v>8322</v>
      </c>
    </row>
    <row r="3" spans="1:6" x14ac:dyDescent="0.2">
      <c r="A3" s="9" t="s">
        <v>8321</v>
      </c>
      <c r="B3" s="9" t="s">
        <v>8318</v>
      </c>
    </row>
    <row r="4" spans="1:6" x14ac:dyDescent="0.2">
      <c r="A4" s="9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">
      <c r="A6" s="10" t="s">
        <v>8342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">
      <c r="A7" s="10" t="s">
        <v>8339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">
      <c r="A8" s="10" t="s">
        <v>8337</v>
      </c>
      <c r="B8" s="11">
        <v>24</v>
      </c>
      <c r="C8" s="11"/>
      <c r="D8" s="11"/>
      <c r="E8" s="11"/>
      <c r="F8" s="11">
        <v>24</v>
      </c>
    </row>
    <row r="9" spans="1:6" x14ac:dyDescent="0.2">
      <c r="A9" s="10" t="s">
        <v>8331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">
      <c r="A10" s="10" t="s">
        <v>8344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">
      <c r="A11" s="10" t="s">
        <v>8328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">
      <c r="A12" s="10" t="s">
        <v>8325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">
      <c r="A13" s="10" t="s">
        <v>8314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399E2-D871-E447-82F1-E049995BDFED}">
  <dimension ref="A1:T251"/>
  <sheetViews>
    <sheetView workbookViewId="0">
      <selection activeCell="S1" sqref="S1:S1048576"/>
    </sheetView>
  </sheetViews>
  <sheetFormatPr baseColWidth="10" defaultRowHeight="15" x14ac:dyDescent="0.2"/>
  <cols>
    <col min="4" max="4" width="12.1640625" bestFit="1" customWidth="1"/>
    <col min="10" max="10" width="11.1640625" bestFit="1" customWidth="1"/>
    <col min="12" max="12" width="12.33203125" bestFit="1" customWidth="1"/>
    <col min="14" max="14" width="19.33203125" bestFit="1" customWidth="1"/>
    <col min="15" max="15" width="17" bestFit="1" customWidth="1"/>
    <col min="16" max="16" width="15.33203125" bestFit="1" customWidth="1"/>
    <col min="17" max="17" width="13.5" bestFit="1" customWidth="1"/>
    <col min="18" max="18" width="11.1640625" bestFit="1" customWidth="1"/>
    <col min="19" max="19" width="20.5" bestFit="1" customWidth="1"/>
    <col min="20" max="20" width="25.5" bestFit="1" customWidth="1"/>
  </cols>
  <sheetData>
    <row r="1" spans="1:20" ht="16" x14ac:dyDescent="0.2">
      <c r="A1" s="16" t="s">
        <v>0</v>
      </c>
      <c r="B1" s="17" t="s">
        <v>1</v>
      </c>
      <c r="C1" s="17" t="s">
        <v>4110</v>
      </c>
      <c r="D1" s="18" t="s">
        <v>8380</v>
      </c>
      <c r="E1" s="19" t="s">
        <v>8217</v>
      </c>
      <c r="F1" s="16" t="s">
        <v>8304</v>
      </c>
      <c r="G1" s="16" t="s">
        <v>8222</v>
      </c>
      <c r="H1" s="16" t="s">
        <v>8244</v>
      </c>
      <c r="I1" s="16" t="s">
        <v>8258</v>
      </c>
      <c r="J1" s="16" t="s">
        <v>8259</v>
      </c>
      <c r="K1" s="16" t="s">
        <v>8260</v>
      </c>
      <c r="L1" s="16" t="s">
        <v>8261</v>
      </c>
      <c r="M1" s="16" t="s">
        <v>8262</v>
      </c>
      <c r="N1" s="16" t="s">
        <v>8307</v>
      </c>
      <c r="O1" s="16" t="s">
        <v>8305</v>
      </c>
      <c r="P1" s="16" t="s">
        <v>8306</v>
      </c>
      <c r="Q1" s="16" t="s">
        <v>8364</v>
      </c>
      <c r="R1" s="16" t="s">
        <v>8308</v>
      </c>
      <c r="S1" s="20" t="s">
        <v>8365</v>
      </c>
      <c r="T1" s="21" t="s">
        <v>8366</v>
      </c>
    </row>
    <row r="2" spans="1:20" ht="224" x14ac:dyDescent="0.2">
      <c r="A2" s="22">
        <v>2843</v>
      </c>
      <c r="B2" s="23" t="s">
        <v>2843</v>
      </c>
      <c r="C2" s="23" t="s">
        <v>6953</v>
      </c>
      <c r="D2" s="24">
        <v>1200</v>
      </c>
      <c r="E2" s="25">
        <v>0</v>
      </c>
      <c r="F2" s="26" t="s">
        <v>8220</v>
      </c>
      <c r="G2" s="22" t="s">
        <v>8223</v>
      </c>
      <c r="H2" s="22" t="s">
        <v>8245</v>
      </c>
      <c r="I2" s="22">
        <v>1465790400</v>
      </c>
      <c r="J2" s="22">
        <v>1462210950</v>
      </c>
      <c r="K2" s="22" t="b">
        <v>0</v>
      </c>
      <c r="L2" s="22">
        <v>0</v>
      </c>
      <c r="M2" s="22" t="b">
        <v>0</v>
      </c>
      <c r="N2" s="22" t="s">
        <v>8269</v>
      </c>
      <c r="O2" s="26">
        <v>0</v>
      </c>
      <c r="P2" s="22" t="e">
        <v>#DIV/0!</v>
      </c>
      <c r="Q2" s="22" t="s">
        <v>8314</v>
      </c>
      <c r="R2" s="22" t="s">
        <v>8315</v>
      </c>
      <c r="S2" s="27">
        <v>42492</v>
      </c>
      <c r="T2" s="27">
        <v>42534</v>
      </c>
    </row>
    <row r="3" spans="1:20" ht="192" x14ac:dyDescent="0.2">
      <c r="A3" s="22">
        <v>2845</v>
      </c>
      <c r="B3" s="23" t="s">
        <v>2845</v>
      </c>
      <c r="C3" s="23" t="s">
        <v>6955</v>
      </c>
      <c r="D3" s="24">
        <v>7500</v>
      </c>
      <c r="E3" s="25">
        <v>2366</v>
      </c>
      <c r="F3" s="26" t="s">
        <v>8220</v>
      </c>
      <c r="G3" s="22" t="s">
        <v>8223</v>
      </c>
      <c r="H3" s="22" t="s">
        <v>8245</v>
      </c>
      <c r="I3" s="22">
        <v>1433723033</v>
      </c>
      <c r="J3" s="22">
        <v>1428539033</v>
      </c>
      <c r="K3" s="22" t="b">
        <v>0</v>
      </c>
      <c r="L3" s="22">
        <v>39</v>
      </c>
      <c r="M3" s="22" t="b">
        <v>0</v>
      </c>
      <c r="N3" s="22" t="s">
        <v>8269</v>
      </c>
      <c r="O3" s="26">
        <v>32</v>
      </c>
      <c r="P3" s="22">
        <v>60.67</v>
      </c>
      <c r="Q3" s="22" t="s">
        <v>8314</v>
      </c>
      <c r="R3" s="22" t="s">
        <v>8315</v>
      </c>
      <c r="S3" s="27">
        <v>42103</v>
      </c>
      <c r="T3" s="27">
        <v>42163</v>
      </c>
    </row>
    <row r="4" spans="1:20" ht="224" x14ac:dyDescent="0.2">
      <c r="A4" s="22">
        <v>2846</v>
      </c>
      <c r="B4" s="23" t="s">
        <v>2846</v>
      </c>
      <c r="C4" s="23" t="s">
        <v>6956</v>
      </c>
      <c r="D4" s="24">
        <v>8000</v>
      </c>
      <c r="E4" s="25">
        <v>0</v>
      </c>
      <c r="F4" s="26" t="s">
        <v>8220</v>
      </c>
      <c r="G4" s="22" t="s">
        <v>8223</v>
      </c>
      <c r="H4" s="22" t="s">
        <v>8245</v>
      </c>
      <c r="I4" s="22">
        <v>1432917394</v>
      </c>
      <c r="J4" s="22">
        <v>1429029394</v>
      </c>
      <c r="K4" s="22" t="b">
        <v>0</v>
      </c>
      <c r="L4" s="22">
        <v>0</v>
      </c>
      <c r="M4" s="22" t="b">
        <v>0</v>
      </c>
      <c r="N4" s="22" t="s">
        <v>8269</v>
      </c>
      <c r="O4" s="26">
        <v>0</v>
      </c>
      <c r="P4" s="22" t="e">
        <v>#DIV/0!</v>
      </c>
      <c r="Q4" s="22" t="s">
        <v>8314</v>
      </c>
      <c r="R4" s="22" t="s">
        <v>8315</v>
      </c>
      <c r="S4" s="27">
        <v>42108</v>
      </c>
      <c r="T4" s="27">
        <v>42153</v>
      </c>
    </row>
    <row r="5" spans="1:20" ht="192" x14ac:dyDescent="0.2">
      <c r="A5" s="22">
        <v>2847</v>
      </c>
      <c r="B5" s="23" t="s">
        <v>2847</v>
      </c>
      <c r="C5" s="23" t="s">
        <v>6957</v>
      </c>
      <c r="D5" s="24">
        <v>2000</v>
      </c>
      <c r="E5" s="25">
        <v>0</v>
      </c>
      <c r="F5" s="26" t="s">
        <v>8220</v>
      </c>
      <c r="G5" s="22" t="s">
        <v>8223</v>
      </c>
      <c r="H5" s="22" t="s">
        <v>8245</v>
      </c>
      <c r="I5" s="22">
        <v>1464031265</v>
      </c>
      <c r="J5" s="22">
        <v>1458847265</v>
      </c>
      <c r="K5" s="22" t="b">
        <v>0</v>
      </c>
      <c r="L5" s="22">
        <v>0</v>
      </c>
      <c r="M5" s="22" t="b">
        <v>0</v>
      </c>
      <c r="N5" s="22" t="s">
        <v>8269</v>
      </c>
      <c r="O5" s="26">
        <v>0</v>
      </c>
      <c r="P5" s="22" t="e">
        <v>#DIV/0!</v>
      </c>
      <c r="Q5" s="22" t="s">
        <v>8314</v>
      </c>
      <c r="R5" s="22" t="s">
        <v>8315</v>
      </c>
      <c r="S5" s="27">
        <v>42453</v>
      </c>
      <c r="T5" s="27">
        <v>42513</v>
      </c>
    </row>
    <row r="6" spans="1:20" ht="224" x14ac:dyDescent="0.2">
      <c r="A6" s="22">
        <v>2848</v>
      </c>
      <c r="B6" s="23" t="s">
        <v>2848</v>
      </c>
      <c r="C6" s="23" t="s">
        <v>6958</v>
      </c>
      <c r="D6" s="24">
        <v>35000</v>
      </c>
      <c r="E6" s="25">
        <v>70</v>
      </c>
      <c r="F6" s="26" t="s">
        <v>8220</v>
      </c>
      <c r="G6" s="22" t="s">
        <v>8223</v>
      </c>
      <c r="H6" s="22" t="s">
        <v>8245</v>
      </c>
      <c r="I6" s="22">
        <v>1432913659</v>
      </c>
      <c r="J6" s="22">
        <v>1430321659</v>
      </c>
      <c r="K6" s="22" t="b">
        <v>0</v>
      </c>
      <c r="L6" s="22">
        <v>3</v>
      </c>
      <c r="M6" s="22" t="b">
        <v>0</v>
      </c>
      <c r="N6" s="22" t="s">
        <v>8269</v>
      </c>
      <c r="O6" s="26">
        <v>0</v>
      </c>
      <c r="P6" s="22">
        <v>23.33</v>
      </c>
      <c r="Q6" s="22" t="s">
        <v>8314</v>
      </c>
      <c r="R6" s="22" t="s">
        <v>8315</v>
      </c>
      <c r="S6" s="27">
        <v>42123</v>
      </c>
      <c r="T6" s="27">
        <v>42153</v>
      </c>
    </row>
    <row r="7" spans="1:20" ht="192" x14ac:dyDescent="0.2">
      <c r="A7" s="22">
        <v>2850</v>
      </c>
      <c r="B7" s="23" t="s">
        <v>2850</v>
      </c>
      <c r="C7" s="23" t="s">
        <v>6960</v>
      </c>
      <c r="D7" s="24">
        <v>8000</v>
      </c>
      <c r="E7" s="25">
        <v>311</v>
      </c>
      <c r="F7" s="26" t="s">
        <v>8220</v>
      </c>
      <c r="G7" s="22" t="s">
        <v>8223</v>
      </c>
      <c r="H7" s="22" t="s">
        <v>8245</v>
      </c>
      <c r="I7" s="22">
        <v>1409962211</v>
      </c>
      <c r="J7" s="22">
        <v>1407370211</v>
      </c>
      <c r="K7" s="22" t="b">
        <v>0</v>
      </c>
      <c r="L7" s="22">
        <v>13</v>
      </c>
      <c r="M7" s="22" t="b">
        <v>0</v>
      </c>
      <c r="N7" s="22" t="s">
        <v>8269</v>
      </c>
      <c r="O7" s="26">
        <v>4</v>
      </c>
      <c r="P7" s="22">
        <v>23.92</v>
      </c>
      <c r="Q7" s="22" t="s">
        <v>8314</v>
      </c>
      <c r="R7" s="22" t="s">
        <v>8315</v>
      </c>
      <c r="S7" s="27">
        <v>41858</v>
      </c>
      <c r="T7" s="27">
        <v>41888</v>
      </c>
    </row>
    <row r="8" spans="1:20" ht="176" x14ac:dyDescent="0.2">
      <c r="A8" s="22">
        <v>2852</v>
      </c>
      <c r="B8" s="23" t="s">
        <v>2852</v>
      </c>
      <c r="C8" s="23" t="s">
        <v>6962</v>
      </c>
      <c r="D8" s="24">
        <v>5000</v>
      </c>
      <c r="E8" s="25">
        <v>95</v>
      </c>
      <c r="F8" s="26" t="s">
        <v>8220</v>
      </c>
      <c r="G8" s="22" t="s">
        <v>8223</v>
      </c>
      <c r="H8" s="22" t="s">
        <v>8245</v>
      </c>
      <c r="I8" s="22">
        <v>1403312703</v>
      </c>
      <c r="J8" s="22">
        <v>1400720703</v>
      </c>
      <c r="K8" s="22" t="b">
        <v>0</v>
      </c>
      <c r="L8" s="22">
        <v>6</v>
      </c>
      <c r="M8" s="22" t="b">
        <v>0</v>
      </c>
      <c r="N8" s="22" t="s">
        <v>8269</v>
      </c>
      <c r="O8" s="26">
        <v>2</v>
      </c>
      <c r="P8" s="22">
        <v>15.83</v>
      </c>
      <c r="Q8" s="22" t="s">
        <v>8314</v>
      </c>
      <c r="R8" s="22" t="s">
        <v>8315</v>
      </c>
      <c r="S8" s="27">
        <v>41781</v>
      </c>
      <c r="T8" s="27">
        <v>41811</v>
      </c>
    </row>
    <row r="9" spans="1:20" ht="256" x14ac:dyDescent="0.2">
      <c r="A9" s="22">
        <v>2855</v>
      </c>
      <c r="B9" s="23" t="s">
        <v>2855</v>
      </c>
      <c r="C9" s="23" t="s">
        <v>6965</v>
      </c>
      <c r="D9" s="24">
        <v>600</v>
      </c>
      <c r="E9" s="25">
        <v>300</v>
      </c>
      <c r="F9" s="26" t="s">
        <v>8220</v>
      </c>
      <c r="G9" s="22" t="s">
        <v>8223</v>
      </c>
      <c r="H9" s="22" t="s">
        <v>8245</v>
      </c>
      <c r="I9" s="22">
        <v>1454110440</v>
      </c>
      <c r="J9" s="22">
        <v>1451607071</v>
      </c>
      <c r="K9" s="22" t="b">
        <v>0</v>
      </c>
      <c r="L9" s="22">
        <v>5</v>
      </c>
      <c r="M9" s="22" t="b">
        <v>0</v>
      </c>
      <c r="N9" s="22" t="s">
        <v>8269</v>
      </c>
      <c r="O9" s="26">
        <v>50</v>
      </c>
      <c r="P9" s="22">
        <v>60</v>
      </c>
      <c r="Q9" s="22" t="s">
        <v>8314</v>
      </c>
      <c r="R9" s="22" t="s">
        <v>8315</v>
      </c>
      <c r="S9" s="27">
        <v>42370</v>
      </c>
      <c r="T9" s="27">
        <v>42398</v>
      </c>
    </row>
    <row r="10" spans="1:20" ht="208" x14ac:dyDescent="0.2">
      <c r="A10" s="22">
        <v>2856</v>
      </c>
      <c r="B10" s="23" t="s">
        <v>2856</v>
      </c>
      <c r="C10" s="23" t="s">
        <v>6966</v>
      </c>
      <c r="D10" s="24">
        <v>3000</v>
      </c>
      <c r="E10" s="25">
        <v>146</v>
      </c>
      <c r="F10" s="26" t="s">
        <v>8220</v>
      </c>
      <c r="G10" s="22" t="s">
        <v>8223</v>
      </c>
      <c r="H10" s="22" t="s">
        <v>8245</v>
      </c>
      <c r="I10" s="22">
        <v>1439069640</v>
      </c>
      <c r="J10" s="22">
        <v>1433897647</v>
      </c>
      <c r="K10" s="22" t="b">
        <v>0</v>
      </c>
      <c r="L10" s="22">
        <v>6</v>
      </c>
      <c r="M10" s="22" t="b">
        <v>0</v>
      </c>
      <c r="N10" s="22" t="s">
        <v>8269</v>
      </c>
      <c r="O10" s="26">
        <v>5</v>
      </c>
      <c r="P10" s="22">
        <v>24.33</v>
      </c>
      <c r="Q10" s="22" t="s">
        <v>8314</v>
      </c>
      <c r="R10" s="22" t="s">
        <v>8315</v>
      </c>
      <c r="S10" s="27">
        <v>42165</v>
      </c>
      <c r="T10" s="27">
        <v>42224</v>
      </c>
    </row>
    <row r="11" spans="1:20" ht="208" x14ac:dyDescent="0.2">
      <c r="A11" s="22">
        <v>2860</v>
      </c>
      <c r="B11" s="23" t="s">
        <v>2860</v>
      </c>
      <c r="C11" s="23" t="s">
        <v>6970</v>
      </c>
      <c r="D11" s="24">
        <v>4000</v>
      </c>
      <c r="E11" s="25">
        <v>266</v>
      </c>
      <c r="F11" s="26" t="s">
        <v>8220</v>
      </c>
      <c r="G11" s="22" t="s">
        <v>8223</v>
      </c>
      <c r="H11" s="22" t="s">
        <v>8245</v>
      </c>
      <c r="I11" s="22">
        <v>1466363576</v>
      </c>
      <c r="J11" s="22">
        <v>1461179576</v>
      </c>
      <c r="K11" s="22" t="b">
        <v>0</v>
      </c>
      <c r="L11" s="22">
        <v>9</v>
      </c>
      <c r="M11" s="22" t="b">
        <v>0</v>
      </c>
      <c r="N11" s="22" t="s">
        <v>8269</v>
      </c>
      <c r="O11" s="26">
        <v>7</v>
      </c>
      <c r="P11" s="22">
        <v>29.56</v>
      </c>
      <c r="Q11" s="22" t="s">
        <v>8314</v>
      </c>
      <c r="R11" s="22" t="s">
        <v>8315</v>
      </c>
      <c r="S11" s="27">
        <v>42480</v>
      </c>
      <c r="T11" s="27">
        <v>42540</v>
      </c>
    </row>
    <row r="12" spans="1:20" ht="176" x14ac:dyDescent="0.2">
      <c r="A12" s="22">
        <v>2862</v>
      </c>
      <c r="B12" s="23" t="s">
        <v>2862</v>
      </c>
      <c r="C12" s="23" t="s">
        <v>6972</v>
      </c>
      <c r="D12" s="24">
        <v>12700</v>
      </c>
      <c r="E12" s="25">
        <v>55</v>
      </c>
      <c r="F12" s="26" t="s">
        <v>8220</v>
      </c>
      <c r="G12" s="22" t="s">
        <v>8223</v>
      </c>
      <c r="H12" s="22" t="s">
        <v>8245</v>
      </c>
      <c r="I12" s="22">
        <v>1403636229</v>
      </c>
      <c r="J12" s="22">
        <v>1401044229</v>
      </c>
      <c r="K12" s="22" t="b">
        <v>0</v>
      </c>
      <c r="L12" s="22">
        <v>3</v>
      </c>
      <c r="M12" s="22" t="b">
        <v>0</v>
      </c>
      <c r="N12" s="22" t="s">
        <v>8269</v>
      </c>
      <c r="O12" s="26">
        <v>0</v>
      </c>
      <c r="P12" s="22">
        <v>18.329999999999998</v>
      </c>
      <c r="Q12" s="22" t="s">
        <v>8314</v>
      </c>
      <c r="R12" s="22" t="s">
        <v>8315</v>
      </c>
      <c r="S12" s="27">
        <v>41784</v>
      </c>
      <c r="T12" s="27">
        <v>41814</v>
      </c>
    </row>
    <row r="13" spans="1:20" ht="208" x14ac:dyDescent="0.2">
      <c r="A13" s="22">
        <v>2863</v>
      </c>
      <c r="B13" s="23" t="s">
        <v>2863</v>
      </c>
      <c r="C13" s="23" t="s">
        <v>6973</v>
      </c>
      <c r="D13" s="24">
        <v>50000</v>
      </c>
      <c r="E13" s="25">
        <v>20</v>
      </c>
      <c r="F13" s="26" t="s">
        <v>8220</v>
      </c>
      <c r="G13" s="22" t="s">
        <v>8223</v>
      </c>
      <c r="H13" s="22" t="s">
        <v>8245</v>
      </c>
      <c r="I13" s="22">
        <v>1410279123</v>
      </c>
      <c r="J13" s="22">
        <v>1405095123</v>
      </c>
      <c r="K13" s="22" t="b">
        <v>0</v>
      </c>
      <c r="L13" s="22">
        <v>1</v>
      </c>
      <c r="M13" s="22" t="b">
        <v>0</v>
      </c>
      <c r="N13" s="22" t="s">
        <v>8269</v>
      </c>
      <c r="O13" s="26">
        <v>0</v>
      </c>
      <c r="P13" s="22">
        <v>20</v>
      </c>
      <c r="Q13" s="22" t="s">
        <v>8314</v>
      </c>
      <c r="R13" s="22" t="s">
        <v>8315</v>
      </c>
      <c r="S13" s="27">
        <v>41831</v>
      </c>
      <c r="T13" s="27">
        <v>41891</v>
      </c>
    </row>
    <row r="14" spans="1:20" ht="176" x14ac:dyDescent="0.2">
      <c r="A14" s="22">
        <v>2865</v>
      </c>
      <c r="B14" s="23" t="s">
        <v>2865</v>
      </c>
      <c r="C14" s="23" t="s">
        <v>6975</v>
      </c>
      <c r="D14" s="24">
        <v>2888</v>
      </c>
      <c r="E14" s="25">
        <v>0</v>
      </c>
      <c r="F14" s="26" t="s">
        <v>8220</v>
      </c>
      <c r="G14" s="22" t="s">
        <v>8223</v>
      </c>
      <c r="H14" s="22" t="s">
        <v>8245</v>
      </c>
      <c r="I14" s="22">
        <v>1420512259</v>
      </c>
      <c r="J14" s="22">
        <v>1415328259</v>
      </c>
      <c r="K14" s="22" t="b">
        <v>0</v>
      </c>
      <c r="L14" s="22">
        <v>0</v>
      </c>
      <c r="M14" s="22" t="b">
        <v>0</v>
      </c>
      <c r="N14" s="22" t="s">
        <v>8269</v>
      </c>
      <c r="O14" s="26">
        <v>0</v>
      </c>
      <c r="P14" s="22" t="e">
        <v>#DIV/0!</v>
      </c>
      <c r="Q14" s="22" t="s">
        <v>8314</v>
      </c>
      <c r="R14" s="22" t="s">
        <v>8315</v>
      </c>
      <c r="S14" s="27">
        <v>41950</v>
      </c>
      <c r="T14" s="27">
        <v>42010</v>
      </c>
    </row>
    <row r="15" spans="1:20" ht="192" x14ac:dyDescent="0.2">
      <c r="A15" s="22">
        <v>2866</v>
      </c>
      <c r="B15" s="23" t="s">
        <v>2866</v>
      </c>
      <c r="C15" s="23" t="s">
        <v>6976</v>
      </c>
      <c r="D15" s="24">
        <v>5000</v>
      </c>
      <c r="E15" s="25">
        <v>45</v>
      </c>
      <c r="F15" s="26" t="s">
        <v>8220</v>
      </c>
      <c r="G15" s="22" t="s">
        <v>8223</v>
      </c>
      <c r="H15" s="22" t="s">
        <v>8245</v>
      </c>
      <c r="I15" s="22">
        <v>1476482400</v>
      </c>
      <c r="J15" s="22">
        <v>1473893721</v>
      </c>
      <c r="K15" s="22" t="b">
        <v>0</v>
      </c>
      <c r="L15" s="22">
        <v>2</v>
      </c>
      <c r="M15" s="22" t="b">
        <v>0</v>
      </c>
      <c r="N15" s="22" t="s">
        <v>8269</v>
      </c>
      <c r="O15" s="26">
        <v>1</v>
      </c>
      <c r="P15" s="22">
        <v>22.5</v>
      </c>
      <c r="Q15" s="22" t="s">
        <v>8314</v>
      </c>
      <c r="R15" s="22" t="s">
        <v>8315</v>
      </c>
      <c r="S15" s="27">
        <v>42627</v>
      </c>
      <c r="T15" s="27">
        <v>42657</v>
      </c>
    </row>
    <row r="16" spans="1:20" ht="224" x14ac:dyDescent="0.2">
      <c r="A16" s="22">
        <v>2867</v>
      </c>
      <c r="B16" s="23" t="s">
        <v>2867</v>
      </c>
      <c r="C16" s="23" t="s">
        <v>6977</v>
      </c>
      <c r="D16" s="24">
        <v>2500</v>
      </c>
      <c r="E16" s="25">
        <v>504</v>
      </c>
      <c r="F16" s="26" t="s">
        <v>8220</v>
      </c>
      <c r="G16" s="22" t="s">
        <v>8223</v>
      </c>
      <c r="H16" s="22" t="s">
        <v>8245</v>
      </c>
      <c r="I16" s="22">
        <v>1467604800</v>
      </c>
      <c r="J16" s="22">
        <v>1465533672</v>
      </c>
      <c r="K16" s="22" t="b">
        <v>0</v>
      </c>
      <c r="L16" s="22">
        <v>10</v>
      </c>
      <c r="M16" s="22" t="b">
        <v>0</v>
      </c>
      <c r="N16" s="22" t="s">
        <v>8269</v>
      </c>
      <c r="O16" s="26">
        <v>20</v>
      </c>
      <c r="P16" s="22">
        <v>50.4</v>
      </c>
      <c r="Q16" s="22" t="s">
        <v>8314</v>
      </c>
      <c r="R16" s="22" t="s">
        <v>8315</v>
      </c>
      <c r="S16" s="27">
        <v>42531</v>
      </c>
      <c r="T16" s="27">
        <v>42555</v>
      </c>
    </row>
    <row r="17" spans="1:20" ht="224" x14ac:dyDescent="0.2">
      <c r="A17" s="22">
        <v>2868</v>
      </c>
      <c r="B17" s="23" t="s">
        <v>2868</v>
      </c>
      <c r="C17" s="23" t="s">
        <v>6978</v>
      </c>
      <c r="D17" s="24">
        <v>15000</v>
      </c>
      <c r="E17" s="25">
        <v>6301.76</v>
      </c>
      <c r="F17" s="26" t="s">
        <v>8220</v>
      </c>
      <c r="G17" s="22" t="s">
        <v>8223</v>
      </c>
      <c r="H17" s="22" t="s">
        <v>8245</v>
      </c>
      <c r="I17" s="22">
        <v>1475697054</v>
      </c>
      <c r="J17" s="22">
        <v>1473105054</v>
      </c>
      <c r="K17" s="22" t="b">
        <v>0</v>
      </c>
      <c r="L17" s="22">
        <v>60</v>
      </c>
      <c r="M17" s="22" t="b">
        <v>0</v>
      </c>
      <c r="N17" s="22" t="s">
        <v>8269</v>
      </c>
      <c r="O17" s="26">
        <v>42</v>
      </c>
      <c r="P17" s="22">
        <v>105.03</v>
      </c>
      <c r="Q17" s="22" t="s">
        <v>8314</v>
      </c>
      <c r="R17" s="22" t="s">
        <v>8315</v>
      </c>
      <c r="S17" s="27">
        <v>42618</v>
      </c>
      <c r="T17" s="27">
        <v>42648</v>
      </c>
    </row>
    <row r="18" spans="1:20" ht="224" x14ac:dyDescent="0.2">
      <c r="A18" s="22">
        <v>2869</v>
      </c>
      <c r="B18" s="23" t="s">
        <v>2869</v>
      </c>
      <c r="C18" s="23" t="s">
        <v>6979</v>
      </c>
      <c r="D18" s="24">
        <v>20000</v>
      </c>
      <c r="E18" s="25">
        <v>177</v>
      </c>
      <c r="F18" s="26" t="s">
        <v>8220</v>
      </c>
      <c r="G18" s="22" t="s">
        <v>8223</v>
      </c>
      <c r="H18" s="22" t="s">
        <v>8245</v>
      </c>
      <c r="I18" s="22">
        <v>1468937681</v>
      </c>
      <c r="J18" s="22">
        <v>1466345681</v>
      </c>
      <c r="K18" s="22" t="b">
        <v>0</v>
      </c>
      <c r="L18" s="22">
        <v>5</v>
      </c>
      <c r="M18" s="22" t="b">
        <v>0</v>
      </c>
      <c r="N18" s="22" t="s">
        <v>8269</v>
      </c>
      <c r="O18" s="26">
        <v>1</v>
      </c>
      <c r="P18" s="22">
        <v>35.4</v>
      </c>
      <c r="Q18" s="22" t="s">
        <v>8314</v>
      </c>
      <c r="R18" s="22" t="s">
        <v>8315</v>
      </c>
      <c r="S18" s="27">
        <v>42540</v>
      </c>
      <c r="T18" s="27">
        <v>42570</v>
      </c>
    </row>
    <row r="19" spans="1:20" ht="192" x14ac:dyDescent="0.2">
      <c r="A19" s="22">
        <v>2870</v>
      </c>
      <c r="B19" s="23" t="s">
        <v>2870</v>
      </c>
      <c r="C19" s="23" t="s">
        <v>6980</v>
      </c>
      <c r="D19" s="24">
        <v>5000</v>
      </c>
      <c r="E19" s="25">
        <v>750</v>
      </c>
      <c r="F19" s="26" t="s">
        <v>8220</v>
      </c>
      <c r="G19" s="22" t="s">
        <v>8223</v>
      </c>
      <c r="H19" s="22" t="s">
        <v>8245</v>
      </c>
      <c r="I19" s="22">
        <v>1400301165</v>
      </c>
      <c r="J19" s="22">
        <v>1397709165</v>
      </c>
      <c r="K19" s="22" t="b">
        <v>0</v>
      </c>
      <c r="L19" s="22">
        <v>9</v>
      </c>
      <c r="M19" s="22" t="b">
        <v>0</v>
      </c>
      <c r="N19" s="22" t="s">
        <v>8269</v>
      </c>
      <c r="O19" s="26">
        <v>15</v>
      </c>
      <c r="P19" s="22">
        <v>83.33</v>
      </c>
      <c r="Q19" s="22" t="s">
        <v>8314</v>
      </c>
      <c r="R19" s="22" t="s">
        <v>8315</v>
      </c>
      <c r="S19" s="27">
        <v>41746</v>
      </c>
      <c r="T19" s="27">
        <v>41776</v>
      </c>
    </row>
    <row r="20" spans="1:20" ht="160" x14ac:dyDescent="0.2">
      <c r="A20" s="22">
        <v>2871</v>
      </c>
      <c r="B20" s="23" t="s">
        <v>2871</v>
      </c>
      <c r="C20" s="23" t="s">
        <v>6981</v>
      </c>
      <c r="D20" s="24">
        <v>10000</v>
      </c>
      <c r="E20" s="25">
        <v>467</v>
      </c>
      <c r="F20" s="26" t="s">
        <v>8220</v>
      </c>
      <c r="G20" s="22" t="s">
        <v>8223</v>
      </c>
      <c r="H20" s="22" t="s">
        <v>8245</v>
      </c>
      <c r="I20" s="22">
        <v>1419183813</v>
      </c>
      <c r="J20" s="22">
        <v>1417455813</v>
      </c>
      <c r="K20" s="22" t="b">
        <v>0</v>
      </c>
      <c r="L20" s="22">
        <v>13</v>
      </c>
      <c r="M20" s="22" t="b">
        <v>0</v>
      </c>
      <c r="N20" s="22" t="s">
        <v>8269</v>
      </c>
      <c r="O20" s="26">
        <v>5</v>
      </c>
      <c r="P20" s="22">
        <v>35.92</v>
      </c>
      <c r="Q20" s="22" t="s">
        <v>8314</v>
      </c>
      <c r="R20" s="22" t="s">
        <v>8315</v>
      </c>
      <c r="S20" s="27">
        <v>41974</v>
      </c>
      <c r="T20" s="27">
        <v>41994</v>
      </c>
    </row>
    <row r="21" spans="1:20" ht="176" x14ac:dyDescent="0.2">
      <c r="A21" s="22">
        <v>2872</v>
      </c>
      <c r="B21" s="23" t="s">
        <v>2872</v>
      </c>
      <c r="C21" s="23" t="s">
        <v>6982</v>
      </c>
      <c r="D21" s="24">
        <v>3000</v>
      </c>
      <c r="E21" s="25">
        <v>0</v>
      </c>
      <c r="F21" s="26" t="s">
        <v>8220</v>
      </c>
      <c r="G21" s="22" t="s">
        <v>8223</v>
      </c>
      <c r="H21" s="22" t="s">
        <v>8245</v>
      </c>
      <c r="I21" s="22">
        <v>1434768438</v>
      </c>
      <c r="J21" s="22">
        <v>1429584438</v>
      </c>
      <c r="K21" s="22" t="b">
        <v>0</v>
      </c>
      <c r="L21" s="22">
        <v>0</v>
      </c>
      <c r="M21" s="22" t="b">
        <v>0</v>
      </c>
      <c r="N21" s="22" t="s">
        <v>8269</v>
      </c>
      <c r="O21" s="26">
        <v>0</v>
      </c>
      <c r="P21" s="22" t="e">
        <v>#DIV/0!</v>
      </c>
      <c r="Q21" s="22" t="s">
        <v>8314</v>
      </c>
      <c r="R21" s="22" t="s">
        <v>8315</v>
      </c>
      <c r="S21" s="27">
        <v>42115</v>
      </c>
      <c r="T21" s="27">
        <v>42175</v>
      </c>
    </row>
    <row r="22" spans="1:20" ht="224" x14ac:dyDescent="0.2">
      <c r="A22" s="22">
        <v>2873</v>
      </c>
      <c r="B22" s="23" t="s">
        <v>2873</v>
      </c>
      <c r="C22" s="23" t="s">
        <v>6983</v>
      </c>
      <c r="D22" s="24">
        <v>2500</v>
      </c>
      <c r="E22" s="25">
        <v>953</v>
      </c>
      <c r="F22" s="26" t="s">
        <v>8220</v>
      </c>
      <c r="G22" s="22" t="s">
        <v>8223</v>
      </c>
      <c r="H22" s="22" t="s">
        <v>8245</v>
      </c>
      <c r="I22" s="22">
        <v>1422473831</v>
      </c>
      <c r="J22" s="22">
        <v>1419881831</v>
      </c>
      <c r="K22" s="22" t="b">
        <v>0</v>
      </c>
      <c r="L22" s="22">
        <v>8</v>
      </c>
      <c r="M22" s="22" t="b">
        <v>0</v>
      </c>
      <c r="N22" s="22" t="s">
        <v>8269</v>
      </c>
      <c r="O22" s="26">
        <v>38</v>
      </c>
      <c r="P22" s="22">
        <v>119.13</v>
      </c>
      <c r="Q22" s="22" t="s">
        <v>8314</v>
      </c>
      <c r="R22" s="22" t="s">
        <v>8315</v>
      </c>
      <c r="S22" s="27">
        <v>42002</v>
      </c>
      <c r="T22" s="27">
        <v>42032</v>
      </c>
    </row>
    <row r="23" spans="1:20" ht="192" x14ac:dyDescent="0.2">
      <c r="A23" s="22">
        <v>2874</v>
      </c>
      <c r="B23" s="23" t="s">
        <v>2874</v>
      </c>
      <c r="C23" s="23" t="s">
        <v>6984</v>
      </c>
      <c r="D23" s="24">
        <v>5000</v>
      </c>
      <c r="E23" s="25">
        <v>271</v>
      </c>
      <c r="F23" s="26" t="s">
        <v>8220</v>
      </c>
      <c r="G23" s="22" t="s">
        <v>8223</v>
      </c>
      <c r="H23" s="22" t="s">
        <v>8245</v>
      </c>
      <c r="I23" s="22">
        <v>1484684186</v>
      </c>
      <c r="J23" s="22">
        <v>1482092186</v>
      </c>
      <c r="K23" s="22" t="b">
        <v>0</v>
      </c>
      <c r="L23" s="22">
        <v>3</v>
      </c>
      <c r="M23" s="22" t="b">
        <v>0</v>
      </c>
      <c r="N23" s="22" t="s">
        <v>8269</v>
      </c>
      <c r="O23" s="26">
        <v>5</v>
      </c>
      <c r="P23" s="22">
        <v>90.33</v>
      </c>
      <c r="Q23" s="22" t="s">
        <v>8314</v>
      </c>
      <c r="R23" s="22" t="s">
        <v>8315</v>
      </c>
      <c r="S23" s="27">
        <v>42722</v>
      </c>
      <c r="T23" s="27">
        <v>42752</v>
      </c>
    </row>
    <row r="24" spans="1:20" ht="192" x14ac:dyDescent="0.2">
      <c r="A24" s="22">
        <v>2875</v>
      </c>
      <c r="B24" s="23" t="s">
        <v>2875</v>
      </c>
      <c r="C24" s="23" t="s">
        <v>6985</v>
      </c>
      <c r="D24" s="24">
        <v>20000</v>
      </c>
      <c r="E24" s="25">
        <v>7</v>
      </c>
      <c r="F24" s="26" t="s">
        <v>8220</v>
      </c>
      <c r="G24" s="22" t="s">
        <v>8223</v>
      </c>
      <c r="H24" s="22" t="s">
        <v>8245</v>
      </c>
      <c r="I24" s="22">
        <v>1462417493</v>
      </c>
      <c r="J24" s="22">
        <v>1459825493</v>
      </c>
      <c r="K24" s="22" t="b">
        <v>0</v>
      </c>
      <c r="L24" s="22">
        <v>3</v>
      </c>
      <c r="M24" s="22" t="b">
        <v>0</v>
      </c>
      <c r="N24" s="22" t="s">
        <v>8269</v>
      </c>
      <c r="O24" s="26">
        <v>0</v>
      </c>
      <c r="P24" s="22">
        <v>2.33</v>
      </c>
      <c r="Q24" s="22" t="s">
        <v>8314</v>
      </c>
      <c r="R24" s="22" t="s">
        <v>8315</v>
      </c>
      <c r="S24" s="27">
        <v>42465</v>
      </c>
      <c r="T24" s="27">
        <v>42495</v>
      </c>
    </row>
    <row r="25" spans="1:20" ht="176" x14ac:dyDescent="0.2">
      <c r="A25" s="22">
        <v>2876</v>
      </c>
      <c r="B25" s="23" t="s">
        <v>2876</v>
      </c>
      <c r="C25" s="23" t="s">
        <v>6986</v>
      </c>
      <c r="D25" s="24">
        <v>150000</v>
      </c>
      <c r="E25" s="25">
        <v>0</v>
      </c>
      <c r="F25" s="26" t="s">
        <v>8220</v>
      </c>
      <c r="G25" s="22" t="s">
        <v>8223</v>
      </c>
      <c r="H25" s="22" t="s">
        <v>8245</v>
      </c>
      <c r="I25" s="22">
        <v>1437069079</v>
      </c>
      <c r="J25" s="22">
        <v>1434477079</v>
      </c>
      <c r="K25" s="22" t="b">
        <v>0</v>
      </c>
      <c r="L25" s="22">
        <v>0</v>
      </c>
      <c r="M25" s="22" t="b">
        <v>0</v>
      </c>
      <c r="N25" s="22" t="s">
        <v>8269</v>
      </c>
      <c r="O25" s="26">
        <v>0</v>
      </c>
      <c r="P25" s="22" t="e">
        <v>#DIV/0!</v>
      </c>
      <c r="Q25" s="22" t="s">
        <v>8314</v>
      </c>
      <c r="R25" s="22" t="s">
        <v>8315</v>
      </c>
      <c r="S25" s="27">
        <v>42171</v>
      </c>
      <c r="T25" s="27">
        <v>42201</v>
      </c>
    </row>
    <row r="26" spans="1:20" ht="192" x14ac:dyDescent="0.2">
      <c r="A26" s="22">
        <v>2877</v>
      </c>
      <c r="B26" s="23" t="s">
        <v>2877</v>
      </c>
      <c r="C26" s="23" t="s">
        <v>6987</v>
      </c>
      <c r="D26" s="24">
        <v>6000</v>
      </c>
      <c r="E26" s="25">
        <v>650</v>
      </c>
      <c r="F26" s="26" t="s">
        <v>8220</v>
      </c>
      <c r="G26" s="22" t="s">
        <v>8223</v>
      </c>
      <c r="H26" s="22" t="s">
        <v>8245</v>
      </c>
      <c r="I26" s="22">
        <v>1480525200</v>
      </c>
      <c r="J26" s="22">
        <v>1477781724</v>
      </c>
      <c r="K26" s="22" t="b">
        <v>0</v>
      </c>
      <c r="L26" s="22">
        <v>6</v>
      </c>
      <c r="M26" s="22" t="b">
        <v>0</v>
      </c>
      <c r="N26" s="22" t="s">
        <v>8269</v>
      </c>
      <c r="O26" s="26">
        <v>11</v>
      </c>
      <c r="P26" s="22">
        <v>108.33</v>
      </c>
      <c r="Q26" s="22" t="s">
        <v>8314</v>
      </c>
      <c r="R26" s="22" t="s">
        <v>8315</v>
      </c>
      <c r="S26" s="27">
        <v>42672</v>
      </c>
      <c r="T26" s="27">
        <v>42704</v>
      </c>
    </row>
    <row r="27" spans="1:20" ht="176" x14ac:dyDescent="0.2">
      <c r="A27" s="22">
        <v>2879</v>
      </c>
      <c r="B27" s="23" t="s">
        <v>2879</v>
      </c>
      <c r="C27" s="23" t="s">
        <v>6989</v>
      </c>
      <c r="D27" s="24">
        <v>11200</v>
      </c>
      <c r="E27" s="25">
        <v>29</v>
      </c>
      <c r="F27" s="26" t="s">
        <v>8220</v>
      </c>
      <c r="G27" s="22" t="s">
        <v>8223</v>
      </c>
      <c r="H27" s="22" t="s">
        <v>8245</v>
      </c>
      <c r="I27" s="22">
        <v>1453310661</v>
      </c>
      <c r="J27" s="22">
        <v>1450718661</v>
      </c>
      <c r="K27" s="22" t="b">
        <v>0</v>
      </c>
      <c r="L27" s="22">
        <v>1</v>
      </c>
      <c r="M27" s="22" t="b">
        <v>0</v>
      </c>
      <c r="N27" s="22" t="s">
        <v>8269</v>
      </c>
      <c r="O27" s="26">
        <v>0</v>
      </c>
      <c r="P27" s="22">
        <v>29</v>
      </c>
      <c r="Q27" s="22" t="s">
        <v>8314</v>
      </c>
      <c r="R27" s="22" t="s">
        <v>8315</v>
      </c>
      <c r="S27" s="27">
        <v>42359</v>
      </c>
      <c r="T27" s="27">
        <v>42389</v>
      </c>
    </row>
    <row r="28" spans="1:20" ht="208" x14ac:dyDescent="0.2">
      <c r="A28" s="22">
        <v>2880</v>
      </c>
      <c r="B28" s="23" t="s">
        <v>2880</v>
      </c>
      <c r="C28" s="23" t="s">
        <v>6990</v>
      </c>
      <c r="D28" s="24">
        <v>12000</v>
      </c>
      <c r="E28" s="25">
        <v>2800</v>
      </c>
      <c r="F28" s="26" t="s">
        <v>8220</v>
      </c>
      <c r="G28" s="22" t="s">
        <v>8223</v>
      </c>
      <c r="H28" s="22" t="s">
        <v>8245</v>
      </c>
      <c r="I28" s="22">
        <v>1440090300</v>
      </c>
      <c r="J28" s="22">
        <v>1436305452</v>
      </c>
      <c r="K28" s="22" t="b">
        <v>0</v>
      </c>
      <c r="L28" s="22">
        <v>29</v>
      </c>
      <c r="M28" s="22" t="b">
        <v>0</v>
      </c>
      <c r="N28" s="22" t="s">
        <v>8269</v>
      </c>
      <c r="O28" s="26">
        <v>23</v>
      </c>
      <c r="P28" s="22">
        <v>96.55</v>
      </c>
      <c r="Q28" s="22" t="s">
        <v>8314</v>
      </c>
      <c r="R28" s="22" t="s">
        <v>8315</v>
      </c>
      <c r="S28" s="27">
        <v>42192</v>
      </c>
      <c r="T28" s="27">
        <v>42236</v>
      </c>
    </row>
    <row r="29" spans="1:20" ht="192" x14ac:dyDescent="0.2">
      <c r="A29" s="22">
        <v>2881</v>
      </c>
      <c r="B29" s="23" t="s">
        <v>2881</v>
      </c>
      <c r="C29" s="23" t="s">
        <v>6991</v>
      </c>
      <c r="D29" s="24">
        <v>5500</v>
      </c>
      <c r="E29" s="25">
        <v>0</v>
      </c>
      <c r="F29" s="26" t="s">
        <v>8220</v>
      </c>
      <c r="G29" s="22" t="s">
        <v>8223</v>
      </c>
      <c r="H29" s="22" t="s">
        <v>8245</v>
      </c>
      <c r="I29" s="22">
        <v>1417620036</v>
      </c>
      <c r="J29" s="22">
        <v>1412432436</v>
      </c>
      <c r="K29" s="22" t="b">
        <v>0</v>
      </c>
      <c r="L29" s="22">
        <v>0</v>
      </c>
      <c r="M29" s="22" t="b">
        <v>0</v>
      </c>
      <c r="N29" s="22" t="s">
        <v>8269</v>
      </c>
      <c r="O29" s="26">
        <v>0</v>
      </c>
      <c r="P29" s="22" t="e">
        <v>#DIV/0!</v>
      </c>
      <c r="Q29" s="22" t="s">
        <v>8314</v>
      </c>
      <c r="R29" s="22" t="s">
        <v>8315</v>
      </c>
      <c r="S29" s="27">
        <v>41916</v>
      </c>
      <c r="T29" s="27">
        <v>41976</v>
      </c>
    </row>
    <row r="30" spans="1:20" ht="208" x14ac:dyDescent="0.2">
      <c r="A30" s="22">
        <v>2882</v>
      </c>
      <c r="B30" s="23" t="s">
        <v>2882</v>
      </c>
      <c r="C30" s="23" t="s">
        <v>6992</v>
      </c>
      <c r="D30" s="24">
        <v>750</v>
      </c>
      <c r="E30" s="25">
        <v>252</v>
      </c>
      <c r="F30" s="26" t="s">
        <v>8220</v>
      </c>
      <c r="G30" s="22" t="s">
        <v>8223</v>
      </c>
      <c r="H30" s="22" t="s">
        <v>8245</v>
      </c>
      <c r="I30" s="22">
        <v>1462112318</v>
      </c>
      <c r="J30" s="22">
        <v>1459520318</v>
      </c>
      <c r="K30" s="22" t="b">
        <v>0</v>
      </c>
      <c r="L30" s="22">
        <v>4</v>
      </c>
      <c r="M30" s="22" t="b">
        <v>0</v>
      </c>
      <c r="N30" s="22" t="s">
        <v>8269</v>
      </c>
      <c r="O30" s="26">
        <v>34</v>
      </c>
      <c r="P30" s="22">
        <v>63</v>
      </c>
      <c r="Q30" s="22" t="s">
        <v>8314</v>
      </c>
      <c r="R30" s="22" t="s">
        <v>8315</v>
      </c>
      <c r="S30" s="27">
        <v>42461</v>
      </c>
      <c r="T30" s="27">
        <v>42491</v>
      </c>
    </row>
    <row r="31" spans="1:20" ht="224" x14ac:dyDescent="0.2">
      <c r="A31" s="22">
        <v>2883</v>
      </c>
      <c r="B31" s="23" t="s">
        <v>2883</v>
      </c>
      <c r="C31" s="23" t="s">
        <v>6993</v>
      </c>
      <c r="D31" s="24">
        <v>10000</v>
      </c>
      <c r="E31" s="25">
        <v>1908</v>
      </c>
      <c r="F31" s="26" t="s">
        <v>8220</v>
      </c>
      <c r="G31" s="22" t="s">
        <v>8223</v>
      </c>
      <c r="H31" s="22" t="s">
        <v>8245</v>
      </c>
      <c r="I31" s="22">
        <v>1454734740</v>
      </c>
      <c r="J31" s="22">
        <v>1451684437</v>
      </c>
      <c r="K31" s="22" t="b">
        <v>0</v>
      </c>
      <c r="L31" s="22">
        <v>5</v>
      </c>
      <c r="M31" s="22" t="b">
        <v>0</v>
      </c>
      <c r="N31" s="22" t="s">
        <v>8269</v>
      </c>
      <c r="O31" s="26">
        <v>19</v>
      </c>
      <c r="P31" s="22">
        <v>381.6</v>
      </c>
      <c r="Q31" s="22" t="s">
        <v>8314</v>
      </c>
      <c r="R31" s="22" t="s">
        <v>8315</v>
      </c>
      <c r="S31" s="27">
        <v>42370</v>
      </c>
      <c r="T31" s="27">
        <v>42406</v>
      </c>
    </row>
    <row r="32" spans="1:20" ht="144" x14ac:dyDescent="0.2">
      <c r="A32" s="22">
        <v>2884</v>
      </c>
      <c r="B32" s="23" t="s">
        <v>2884</v>
      </c>
      <c r="C32" s="23" t="s">
        <v>6994</v>
      </c>
      <c r="D32" s="24">
        <v>45000</v>
      </c>
      <c r="E32" s="25">
        <v>185</v>
      </c>
      <c r="F32" s="26" t="s">
        <v>8220</v>
      </c>
      <c r="G32" s="22" t="s">
        <v>8223</v>
      </c>
      <c r="H32" s="22" t="s">
        <v>8245</v>
      </c>
      <c r="I32" s="22">
        <v>1417800435</v>
      </c>
      <c r="J32" s="22">
        <v>1415208435</v>
      </c>
      <c r="K32" s="22" t="b">
        <v>0</v>
      </c>
      <c r="L32" s="22">
        <v>4</v>
      </c>
      <c r="M32" s="22" t="b">
        <v>0</v>
      </c>
      <c r="N32" s="22" t="s">
        <v>8269</v>
      </c>
      <c r="O32" s="26">
        <v>0</v>
      </c>
      <c r="P32" s="22">
        <v>46.25</v>
      </c>
      <c r="Q32" s="22" t="s">
        <v>8314</v>
      </c>
      <c r="R32" s="22" t="s">
        <v>8315</v>
      </c>
      <c r="S32" s="27">
        <v>41948</v>
      </c>
      <c r="T32" s="27">
        <v>41978</v>
      </c>
    </row>
    <row r="33" spans="1:20" ht="128" x14ac:dyDescent="0.2">
      <c r="A33" s="22">
        <v>2885</v>
      </c>
      <c r="B33" s="23" t="s">
        <v>2885</v>
      </c>
      <c r="C33" s="23" t="s">
        <v>6995</v>
      </c>
      <c r="D33" s="24">
        <v>400</v>
      </c>
      <c r="E33" s="25">
        <v>130</v>
      </c>
      <c r="F33" s="26" t="s">
        <v>8220</v>
      </c>
      <c r="G33" s="22" t="s">
        <v>8223</v>
      </c>
      <c r="H33" s="22" t="s">
        <v>8245</v>
      </c>
      <c r="I33" s="22">
        <v>1426294201</v>
      </c>
      <c r="J33" s="22">
        <v>1423705801</v>
      </c>
      <c r="K33" s="22" t="b">
        <v>0</v>
      </c>
      <c r="L33" s="22">
        <v>5</v>
      </c>
      <c r="M33" s="22" t="b">
        <v>0</v>
      </c>
      <c r="N33" s="22" t="s">
        <v>8269</v>
      </c>
      <c r="O33" s="26">
        <v>33</v>
      </c>
      <c r="P33" s="22">
        <v>26</v>
      </c>
      <c r="Q33" s="22" t="s">
        <v>8314</v>
      </c>
      <c r="R33" s="22" t="s">
        <v>8315</v>
      </c>
      <c r="S33" s="27">
        <v>42047</v>
      </c>
      <c r="T33" s="27">
        <v>42077</v>
      </c>
    </row>
    <row r="34" spans="1:20" ht="192" x14ac:dyDescent="0.2">
      <c r="A34" s="22">
        <v>2886</v>
      </c>
      <c r="B34" s="23" t="s">
        <v>2886</v>
      </c>
      <c r="C34" s="23" t="s">
        <v>6996</v>
      </c>
      <c r="D34" s="24">
        <v>200</v>
      </c>
      <c r="E34" s="25">
        <v>10</v>
      </c>
      <c r="F34" s="26" t="s">
        <v>8220</v>
      </c>
      <c r="G34" s="22" t="s">
        <v>8223</v>
      </c>
      <c r="H34" s="22" t="s">
        <v>8245</v>
      </c>
      <c r="I34" s="22">
        <v>1442635140</v>
      </c>
      <c r="J34" s="22">
        <v>1442243484</v>
      </c>
      <c r="K34" s="22" t="b">
        <v>0</v>
      </c>
      <c r="L34" s="22">
        <v>1</v>
      </c>
      <c r="M34" s="22" t="b">
        <v>0</v>
      </c>
      <c r="N34" s="22" t="s">
        <v>8269</v>
      </c>
      <c r="O34" s="26">
        <v>5</v>
      </c>
      <c r="P34" s="22">
        <v>10</v>
      </c>
      <c r="Q34" s="22" t="s">
        <v>8314</v>
      </c>
      <c r="R34" s="22" t="s">
        <v>8315</v>
      </c>
      <c r="S34" s="27">
        <v>42261</v>
      </c>
      <c r="T34" s="27">
        <v>42266</v>
      </c>
    </row>
    <row r="35" spans="1:20" ht="224" x14ac:dyDescent="0.2">
      <c r="A35" s="22">
        <v>2887</v>
      </c>
      <c r="B35" s="23" t="s">
        <v>2887</v>
      </c>
      <c r="C35" s="23" t="s">
        <v>6997</v>
      </c>
      <c r="D35" s="24">
        <v>3000</v>
      </c>
      <c r="E35" s="25">
        <v>5</v>
      </c>
      <c r="F35" s="26" t="s">
        <v>8220</v>
      </c>
      <c r="G35" s="22" t="s">
        <v>8223</v>
      </c>
      <c r="H35" s="22" t="s">
        <v>8245</v>
      </c>
      <c r="I35" s="22">
        <v>1420971324</v>
      </c>
      <c r="J35" s="22">
        <v>1418379324</v>
      </c>
      <c r="K35" s="22" t="b">
        <v>0</v>
      </c>
      <c r="L35" s="22">
        <v>1</v>
      </c>
      <c r="M35" s="22" t="b">
        <v>0</v>
      </c>
      <c r="N35" s="22" t="s">
        <v>8269</v>
      </c>
      <c r="O35" s="26">
        <v>0</v>
      </c>
      <c r="P35" s="22">
        <v>5</v>
      </c>
      <c r="Q35" s="22" t="s">
        <v>8314</v>
      </c>
      <c r="R35" s="22" t="s">
        <v>8315</v>
      </c>
      <c r="S35" s="27">
        <v>41985</v>
      </c>
      <c r="T35" s="27">
        <v>42015</v>
      </c>
    </row>
    <row r="36" spans="1:20" ht="208" x14ac:dyDescent="0.2">
      <c r="A36" s="22">
        <v>2888</v>
      </c>
      <c r="B36" s="23" t="s">
        <v>2888</v>
      </c>
      <c r="C36" s="23" t="s">
        <v>6998</v>
      </c>
      <c r="D36" s="24">
        <v>30000</v>
      </c>
      <c r="E36" s="25">
        <v>0</v>
      </c>
      <c r="F36" s="26" t="s">
        <v>8220</v>
      </c>
      <c r="G36" s="22" t="s">
        <v>8223</v>
      </c>
      <c r="H36" s="22" t="s">
        <v>8245</v>
      </c>
      <c r="I36" s="22">
        <v>1413608340</v>
      </c>
      <c r="J36" s="22">
        <v>1412945440</v>
      </c>
      <c r="K36" s="22" t="b">
        <v>0</v>
      </c>
      <c r="L36" s="22">
        <v>0</v>
      </c>
      <c r="M36" s="22" t="b">
        <v>0</v>
      </c>
      <c r="N36" s="22" t="s">
        <v>8269</v>
      </c>
      <c r="O36" s="26">
        <v>0</v>
      </c>
      <c r="P36" s="22" t="e">
        <v>#DIV/0!</v>
      </c>
      <c r="Q36" s="22" t="s">
        <v>8314</v>
      </c>
      <c r="R36" s="22" t="s">
        <v>8315</v>
      </c>
      <c r="S36" s="27">
        <v>41922</v>
      </c>
      <c r="T36" s="27">
        <v>41930</v>
      </c>
    </row>
    <row r="37" spans="1:20" ht="208" x14ac:dyDescent="0.2">
      <c r="A37" s="22">
        <v>2889</v>
      </c>
      <c r="B37" s="23" t="s">
        <v>2889</v>
      </c>
      <c r="C37" s="23" t="s">
        <v>6999</v>
      </c>
      <c r="D37" s="24">
        <v>3000</v>
      </c>
      <c r="E37" s="25">
        <v>1142</v>
      </c>
      <c r="F37" s="26" t="s">
        <v>8220</v>
      </c>
      <c r="G37" s="22" t="s">
        <v>8223</v>
      </c>
      <c r="H37" s="22" t="s">
        <v>8245</v>
      </c>
      <c r="I37" s="22">
        <v>1409344985</v>
      </c>
      <c r="J37" s="22">
        <v>1406752985</v>
      </c>
      <c r="K37" s="22" t="b">
        <v>0</v>
      </c>
      <c r="L37" s="22">
        <v>14</v>
      </c>
      <c r="M37" s="22" t="b">
        <v>0</v>
      </c>
      <c r="N37" s="22" t="s">
        <v>8269</v>
      </c>
      <c r="O37" s="26">
        <v>38</v>
      </c>
      <c r="P37" s="22">
        <v>81.569999999999993</v>
      </c>
      <c r="Q37" s="22" t="s">
        <v>8314</v>
      </c>
      <c r="R37" s="22" t="s">
        <v>8315</v>
      </c>
      <c r="S37" s="27">
        <v>41850</v>
      </c>
      <c r="T37" s="27">
        <v>41880</v>
      </c>
    </row>
    <row r="38" spans="1:20" ht="224" x14ac:dyDescent="0.2">
      <c r="A38" s="22">
        <v>2890</v>
      </c>
      <c r="B38" s="23" t="s">
        <v>2890</v>
      </c>
      <c r="C38" s="23" t="s">
        <v>7000</v>
      </c>
      <c r="D38" s="24">
        <v>2000</v>
      </c>
      <c r="E38" s="25">
        <v>21</v>
      </c>
      <c r="F38" s="26" t="s">
        <v>8220</v>
      </c>
      <c r="G38" s="22" t="s">
        <v>8223</v>
      </c>
      <c r="H38" s="22" t="s">
        <v>8245</v>
      </c>
      <c r="I38" s="22">
        <v>1407553200</v>
      </c>
      <c r="J38" s="22">
        <v>1405100992</v>
      </c>
      <c r="K38" s="22" t="b">
        <v>0</v>
      </c>
      <c r="L38" s="22">
        <v>3</v>
      </c>
      <c r="M38" s="22" t="b">
        <v>0</v>
      </c>
      <c r="N38" s="22" t="s">
        <v>8269</v>
      </c>
      <c r="O38" s="26">
        <v>1</v>
      </c>
      <c r="P38" s="22">
        <v>7</v>
      </c>
      <c r="Q38" s="22" t="s">
        <v>8314</v>
      </c>
      <c r="R38" s="22" t="s">
        <v>8315</v>
      </c>
      <c r="S38" s="27">
        <v>41831</v>
      </c>
      <c r="T38" s="27">
        <v>41860</v>
      </c>
    </row>
    <row r="39" spans="1:20" ht="192" x14ac:dyDescent="0.2">
      <c r="A39" s="22">
        <v>2891</v>
      </c>
      <c r="B39" s="23" t="s">
        <v>2891</v>
      </c>
      <c r="C39" s="23" t="s">
        <v>7001</v>
      </c>
      <c r="D39" s="24">
        <v>10000</v>
      </c>
      <c r="E39" s="25">
        <v>273</v>
      </c>
      <c r="F39" s="26" t="s">
        <v>8220</v>
      </c>
      <c r="G39" s="22" t="s">
        <v>8223</v>
      </c>
      <c r="H39" s="22" t="s">
        <v>8245</v>
      </c>
      <c r="I39" s="22">
        <v>1460751128</v>
      </c>
      <c r="J39" s="22">
        <v>1455570728</v>
      </c>
      <c r="K39" s="22" t="b">
        <v>0</v>
      </c>
      <c r="L39" s="22">
        <v>10</v>
      </c>
      <c r="M39" s="22" t="b">
        <v>0</v>
      </c>
      <c r="N39" s="22" t="s">
        <v>8269</v>
      </c>
      <c r="O39" s="26">
        <v>3</v>
      </c>
      <c r="P39" s="22">
        <v>27.3</v>
      </c>
      <c r="Q39" s="22" t="s">
        <v>8314</v>
      </c>
      <c r="R39" s="22" t="s">
        <v>8315</v>
      </c>
      <c r="S39" s="27">
        <v>42415</v>
      </c>
      <c r="T39" s="27">
        <v>42475</v>
      </c>
    </row>
    <row r="40" spans="1:20" ht="192" x14ac:dyDescent="0.2">
      <c r="A40" s="22">
        <v>2892</v>
      </c>
      <c r="B40" s="23" t="s">
        <v>2892</v>
      </c>
      <c r="C40" s="23" t="s">
        <v>7002</v>
      </c>
      <c r="D40" s="24">
        <v>5500</v>
      </c>
      <c r="E40" s="25">
        <v>500</v>
      </c>
      <c r="F40" s="26" t="s">
        <v>8220</v>
      </c>
      <c r="G40" s="22" t="s">
        <v>8223</v>
      </c>
      <c r="H40" s="22" t="s">
        <v>8245</v>
      </c>
      <c r="I40" s="22">
        <v>1409000400</v>
      </c>
      <c r="J40" s="22">
        <v>1408381704</v>
      </c>
      <c r="K40" s="22" t="b">
        <v>0</v>
      </c>
      <c r="L40" s="22">
        <v>17</v>
      </c>
      <c r="M40" s="22" t="b">
        <v>0</v>
      </c>
      <c r="N40" s="22" t="s">
        <v>8269</v>
      </c>
      <c r="O40" s="26">
        <v>9</v>
      </c>
      <c r="P40" s="22">
        <v>29.41</v>
      </c>
      <c r="Q40" s="22" t="s">
        <v>8314</v>
      </c>
      <c r="R40" s="22" t="s">
        <v>8315</v>
      </c>
      <c r="S40" s="27">
        <v>41869</v>
      </c>
      <c r="T40" s="27">
        <v>41876</v>
      </c>
    </row>
    <row r="41" spans="1:20" ht="80" x14ac:dyDescent="0.2">
      <c r="A41" s="22">
        <v>2893</v>
      </c>
      <c r="B41" s="23" t="s">
        <v>2893</v>
      </c>
      <c r="C41" s="23" t="s">
        <v>7003</v>
      </c>
      <c r="D41" s="24">
        <v>5000</v>
      </c>
      <c r="E41" s="25">
        <v>25</v>
      </c>
      <c r="F41" s="26" t="s">
        <v>8220</v>
      </c>
      <c r="G41" s="22" t="s">
        <v>8223</v>
      </c>
      <c r="H41" s="22" t="s">
        <v>8245</v>
      </c>
      <c r="I41" s="22">
        <v>1420768800</v>
      </c>
      <c r="J41" s="22">
        <v>1415644395</v>
      </c>
      <c r="K41" s="22" t="b">
        <v>0</v>
      </c>
      <c r="L41" s="22">
        <v>2</v>
      </c>
      <c r="M41" s="22" t="b">
        <v>0</v>
      </c>
      <c r="N41" s="22" t="s">
        <v>8269</v>
      </c>
      <c r="O41" s="26">
        <v>1</v>
      </c>
      <c r="P41" s="22">
        <v>12.5</v>
      </c>
      <c r="Q41" s="22" t="s">
        <v>8314</v>
      </c>
      <c r="R41" s="22" t="s">
        <v>8315</v>
      </c>
      <c r="S41" s="27">
        <v>41953</v>
      </c>
      <c r="T41" s="27">
        <v>42013</v>
      </c>
    </row>
    <row r="42" spans="1:20" ht="80" x14ac:dyDescent="0.2">
      <c r="A42" s="22">
        <v>2894</v>
      </c>
      <c r="B42" s="23" t="s">
        <v>2894</v>
      </c>
      <c r="C42" s="23" t="s">
        <v>7004</v>
      </c>
      <c r="D42" s="24">
        <v>50000</v>
      </c>
      <c r="E42" s="25">
        <v>0</v>
      </c>
      <c r="F42" s="26" t="s">
        <v>8220</v>
      </c>
      <c r="G42" s="22" t="s">
        <v>8223</v>
      </c>
      <c r="H42" s="22" t="s">
        <v>8245</v>
      </c>
      <c r="I42" s="22">
        <v>1428100815</v>
      </c>
      <c r="J42" s="22">
        <v>1422920415</v>
      </c>
      <c r="K42" s="22" t="b">
        <v>0</v>
      </c>
      <c r="L42" s="22">
        <v>0</v>
      </c>
      <c r="M42" s="22" t="b">
        <v>0</v>
      </c>
      <c r="N42" s="22" t="s">
        <v>8269</v>
      </c>
      <c r="O42" s="26">
        <v>0</v>
      </c>
      <c r="P42" s="22" t="e">
        <v>#DIV/0!</v>
      </c>
      <c r="Q42" s="22" t="s">
        <v>8314</v>
      </c>
      <c r="R42" s="22" t="s">
        <v>8315</v>
      </c>
      <c r="S42" s="27">
        <v>42037</v>
      </c>
      <c r="T42" s="27">
        <v>42097</v>
      </c>
    </row>
    <row r="43" spans="1:20" ht="208" x14ac:dyDescent="0.2">
      <c r="A43" s="22">
        <v>2895</v>
      </c>
      <c r="B43" s="23" t="s">
        <v>2895</v>
      </c>
      <c r="C43" s="23" t="s">
        <v>7005</v>
      </c>
      <c r="D43" s="24">
        <v>500</v>
      </c>
      <c r="E43" s="25">
        <v>23</v>
      </c>
      <c r="F43" s="26" t="s">
        <v>8220</v>
      </c>
      <c r="G43" s="22" t="s">
        <v>8223</v>
      </c>
      <c r="H43" s="22" t="s">
        <v>8245</v>
      </c>
      <c r="I43" s="22">
        <v>1403470800</v>
      </c>
      <c r="J43" s="22">
        <v>1403356792</v>
      </c>
      <c r="K43" s="22" t="b">
        <v>0</v>
      </c>
      <c r="L43" s="22">
        <v>4</v>
      </c>
      <c r="M43" s="22" t="b">
        <v>0</v>
      </c>
      <c r="N43" s="22" t="s">
        <v>8269</v>
      </c>
      <c r="O43" s="26">
        <v>5</v>
      </c>
      <c r="P43" s="22">
        <v>5.75</v>
      </c>
      <c r="Q43" s="22" t="s">
        <v>8314</v>
      </c>
      <c r="R43" s="22" t="s">
        <v>8315</v>
      </c>
      <c r="S43" s="27">
        <v>41811</v>
      </c>
      <c r="T43" s="27">
        <v>41812</v>
      </c>
    </row>
    <row r="44" spans="1:20" ht="128" x14ac:dyDescent="0.2">
      <c r="A44" s="22">
        <v>2896</v>
      </c>
      <c r="B44" s="23" t="s">
        <v>2896</v>
      </c>
      <c r="C44" s="23" t="s">
        <v>7006</v>
      </c>
      <c r="D44" s="24">
        <v>3000</v>
      </c>
      <c r="E44" s="25">
        <v>625</v>
      </c>
      <c r="F44" s="26" t="s">
        <v>8220</v>
      </c>
      <c r="G44" s="22" t="s">
        <v>8223</v>
      </c>
      <c r="H44" s="22" t="s">
        <v>8245</v>
      </c>
      <c r="I44" s="22">
        <v>1481522400</v>
      </c>
      <c r="J44" s="22">
        <v>1480283321</v>
      </c>
      <c r="K44" s="22" t="b">
        <v>0</v>
      </c>
      <c r="L44" s="22">
        <v>12</v>
      </c>
      <c r="M44" s="22" t="b">
        <v>0</v>
      </c>
      <c r="N44" s="22" t="s">
        <v>8269</v>
      </c>
      <c r="O44" s="26">
        <v>21</v>
      </c>
      <c r="P44" s="22">
        <v>52.08</v>
      </c>
      <c r="Q44" s="22" t="s">
        <v>8314</v>
      </c>
      <c r="R44" s="22" t="s">
        <v>8315</v>
      </c>
      <c r="S44" s="27">
        <v>42701</v>
      </c>
      <c r="T44" s="27">
        <v>42716</v>
      </c>
    </row>
    <row r="45" spans="1:20" ht="192" x14ac:dyDescent="0.2">
      <c r="A45" s="22">
        <v>2897</v>
      </c>
      <c r="B45" s="23" t="s">
        <v>2897</v>
      </c>
      <c r="C45" s="23" t="s">
        <v>7007</v>
      </c>
      <c r="D45" s="24">
        <v>12000</v>
      </c>
      <c r="E45" s="25">
        <v>550</v>
      </c>
      <c r="F45" s="26" t="s">
        <v>8220</v>
      </c>
      <c r="G45" s="22" t="s">
        <v>8223</v>
      </c>
      <c r="H45" s="22" t="s">
        <v>8245</v>
      </c>
      <c r="I45" s="22">
        <v>1444577345</v>
      </c>
      <c r="J45" s="22">
        <v>1441985458</v>
      </c>
      <c r="K45" s="22" t="b">
        <v>0</v>
      </c>
      <c r="L45" s="22">
        <v>3</v>
      </c>
      <c r="M45" s="22" t="b">
        <v>0</v>
      </c>
      <c r="N45" s="22" t="s">
        <v>8269</v>
      </c>
      <c r="O45" s="26">
        <v>5</v>
      </c>
      <c r="P45" s="22">
        <v>183.33</v>
      </c>
      <c r="Q45" s="22" t="s">
        <v>8314</v>
      </c>
      <c r="R45" s="22" t="s">
        <v>8315</v>
      </c>
      <c r="S45" s="27">
        <v>42258</v>
      </c>
      <c r="T45" s="27">
        <v>42288</v>
      </c>
    </row>
    <row r="46" spans="1:20" ht="224" x14ac:dyDescent="0.2">
      <c r="A46" s="22">
        <v>2898</v>
      </c>
      <c r="B46" s="23" t="s">
        <v>2898</v>
      </c>
      <c r="C46" s="23" t="s">
        <v>7008</v>
      </c>
      <c r="D46" s="24">
        <v>7500</v>
      </c>
      <c r="E46" s="25">
        <v>316</v>
      </c>
      <c r="F46" s="26" t="s">
        <v>8220</v>
      </c>
      <c r="G46" s="22" t="s">
        <v>8223</v>
      </c>
      <c r="H46" s="22" t="s">
        <v>8245</v>
      </c>
      <c r="I46" s="22">
        <v>1446307053</v>
      </c>
      <c r="J46" s="22">
        <v>1443715053</v>
      </c>
      <c r="K46" s="22" t="b">
        <v>0</v>
      </c>
      <c r="L46" s="22">
        <v>12</v>
      </c>
      <c r="M46" s="22" t="b">
        <v>0</v>
      </c>
      <c r="N46" s="22" t="s">
        <v>8269</v>
      </c>
      <c r="O46" s="26">
        <v>4</v>
      </c>
      <c r="P46" s="22">
        <v>26.33</v>
      </c>
      <c r="Q46" s="22" t="s">
        <v>8314</v>
      </c>
      <c r="R46" s="22" t="s">
        <v>8315</v>
      </c>
      <c r="S46" s="27">
        <v>42278</v>
      </c>
      <c r="T46" s="27">
        <v>42308</v>
      </c>
    </row>
    <row r="47" spans="1:20" ht="224" x14ac:dyDescent="0.2">
      <c r="A47" s="22">
        <v>2899</v>
      </c>
      <c r="B47" s="23" t="s">
        <v>2899</v>
      </c>
      <c r="C47" s="23" t="s">
        <v>7009</v>
      </c>
      <c r="D47" s="24">
        <v>10000</v>
      </c>
      <c r="E47" s="25">
        <v>0</v>
      </c>
      <c r="F47" s="26" t="s">
        <v>8220</v>
      </c>
      <c r="G47" s="22" t="s">
        <v>8223</v>
      </c>
      <c r="H47" s="22" t="s">
        <v>8245</v>
      </c>
      <c r="I47" s="22">
        <v>1469325158</v>
      </c>
      <c r="J47" s="22">
        <v>1464141158</v>
      </c>
      <c r="K47" s="22" t="b">
        <v>0</v>
      </c>
      <c r="L47" s="22">
        <v>0</v>
      </c>
      <c r="M47" s="22" t="b">
        <v>0</v>
      </c>
      <c r="N47" s="22" t="s">
        <v>8269</v>
      </c>
      <c r="O47" s="26">
        <v>0</v>
      </c>
      <c r="P47" s="22" t="e">
        <v>#DIV/0!</v>
      </c>
      <c r="Q47" s="22" t="s">
        <v>8314</v>
      </c>
      <c r="R47" s="22" t="s">
        <v>8315</v>
      </c>
      <c r="S47" s="27">
        <v>42515</v>
      </c>
      <c r="T47" s="27">
        <v>42575</v>
      </c>
    </row>
    <row r="48" spans="1:20" ht="224" x14ac:dyDescent="0.2">
      <c r="A48" s="22">
        <v>2900</v>
      </c>
      <c r="B48" s="23" t="s">
        <v>2900</v>
      </c>
      <c r="C48" s="23" t="s">
        <v>7010</v>
      </c>
      <c r="D48" s="24">
        <v>5500</v>
      </c>
      <c r="E48" s="25">
        <v>3405</v>
      </c>
      <c r="F48" s="26" t="s">
        <v>8220</v>
      </c>
      <c r="G48" s="22" t="s">
        <v>8223</v>
      </c>
      <c r="H48" s="22" t="s">
        <v>8245</v>
      </c>
      <c r="I48" s="22">
        <v>1407562632</v>
      </c>
      <c r="J48" s="22">
        <v>1404970632</v>
      </c>
      <c r="K48" s="22" t="b">
        <v>0</v>
      </c>
      <c r="L48" s="22">
        <v>7</v>
      </c>
      <c r="M48" s="22" t="b">
        <v>0</v>
      </c>
      <c r="N48" s="22" t="s">
        <v>8269</v>
      </c>
      <c r="O48" s="26">
        <v>62</v>
      </c>
      <c r="P48" s="22">
        <v>486.43</v>
      </c>
      <c r="Q48" s="22" t="s">
        <v>8314</v>
      </c>
      <c r="R48" s="22" t="s">
        <v>8315</v>
      </c>
      <c r="S48" s="27">
        <v>41830</v>
      </c>
      <c r="T48" s="27">
        <v>41860</v>
      </c>
    </row>
    <row r="49" spans="1:20" ht="176" x14ac:dyDescent="0.2">
      <c r="A49" s="22">
        <v>2901</v>
      </c>
      <c r="B49" s="23" t="s">
        <v>2901</v>
      </c>
      <c r="C49" s="23" t="s">
        <v>7011</v>
      </c>
      <c r="D49" s="24">
        <v>750</v>
      </c>
      <c r="E49" s="25">
        <v>6</v>
      </c>
      <c r="F49" s="26" t="s">
        <v>8220</v>
      </c>
      <c r="G49" s="22" t="s">
        <v>8223</v>
      </c>
      <c r="H49" s="22" t="s">
        <v>8245</v>
      </c>
      <c r="I49" s="22">
        <v>1423345339</v>
      </c>
      <c r="J49" s="22">
        <v>1418161339</v>
      </c>
      <c r="K49" s="22" t="b">
        <v>0</v>
      </c>
      <c r="L49" s="22">
        <v>2</v>
      </c>
      <c r="M49" s="22" t="b">
        <v>0</v>
      </c>
      <c r="N49" s="22" t="s">
        <v>8269</v>
      </c>
      <c r="O49" s="26">
        <v>1</v>
      </c>
      <c r="P49" s="22">
        <v>3</v>
      </c>
      <c r="Q49" s="22" t="s">
        <v>8314</v>
      </c>
      <c r="R49" s="22" t="s">
        <v>8315</v>
      </c>
      <c r="S49" s="27">
        <v>41982</v>
      </c>
      <c r="T49" s="27">
        <v>42042</v>
      </c>
    </row>
    <row r="50" spans="1:20" ht="160" x14ac:dyDescent="0.2">
      <c r="A50" s="22">
        <v>2902</v>
      </c>
      <c r="B50" s="23" t="s">
        <v>2902</v>
      </c>
      <c r="C50" s="23" t="s">
        <v>7012</v>
      </c>
      <c r="D50" s="24">
        <v>150000</v>
      </c>
      <c r="E50" s="25">
        <v>25</v>
      </c>
      <c r="F50" s="26" t="s">
        <v>8220</v>
      </c>
      <c r="G50" s="22" t="s">
        <v>8223</v>
      </c>
      <c r="H50" s="22" t="s">
        <v>8245</v>
      </c>
      <c r="I50" s="22">
        <v>1440412396</v>
      </c>
      <c r="J50" s="22">
        <v>1437820396</v>
      </c>
      <c r="K50" s="22" t="b">
        <v>0</v>
      </c>
      <c r="L50" s="22">
        <v>1</v>
      </c>
      <c r="M50" s="22" t="b">
        <v>0</v>
      </c>
      <c r="N50" s="22" t="s">
        <v>8269</v>
      </c>
      <c r="O50" s="26">
        <v>0</v>
      </c>
      <c r="P50" s="22">
        <v>25</v>
      </c>
      <c r="Q50" s="22" t="s">
        <v>8314</v>
      </c>
      <c r="R50" s="22" t="s">
        <v>8315</v>
      </c>
      <c r="S50" s="27">
        <v>42210</v>
      </c>
      <c r="T50" s="27">
        <v>42240</v>
      </c>
    </row>
    <row r="51" spans="1:20" ht="208" x14ac:dyDescent="0.2">
      <c r="A51" s="22">
        <v>2903</v>
      </c>
      <c r="B51" s="23" t="s">
        <v>2903</v>
      </c>
      <c r="C51" s="23" t="s">
        <v>7013</v>
      </c>
      <c r="D51" s="24">
        <v>5000</v>
      </c>
      <c r="E51" s="25">
        <v>39</v>
      </c>
      <c r="F51" s="26" t="s">
        <v>8220</v>
      </c>
      <c r="G51" s="22" t="s">
        <v>8223</v>
      </c>
      <c r="H51" s="22" t="s">
        <v>8245</v>
      </c>
      <c r="I51" s="22">
        <v>1441771218</v>
      </c>
      <c r="J51" s="22">
        <v>1436587218</v>
      </c>
      <c r="K51" s="22" t="b">
        <v>0</v>
      </c>
      <c r="L51" s="22">
        <v>4</v>
      </c>
      <c r="M51" s="22" t="b">
        <v>0</v>
      </c>
      <c r="N51" s="22" t="s">
        <v>8269</v>
      </c>
      <c r="O51" s="26">
        <v>1</v>
      </c>
      <c r="P51" s="22">
        <v>9.75</v>
      </c>
      <c r="Q51" s="22" t="s">
        <v>8314</v>
      </c>
      <c r="R51" s="22" t="s">
        <v>8315</v>
      </c>
      <c r="S51" s="27">
        <v>42196</v>
      </c>
      <c r="T51" s="27">
        <v>42256</v>
      </c>
    </row>
    <row r="52" spans="1:20" ht="192" x14ac:dyDescent="0.2">
      <c r="A52" s="22">
        <v>2905</v>
      </c>
      <c r="B52" s="23" t="s">
        <v>2905</v>
      </c>
      <c r="C52" s="23" t="s">
        <v>7015</v>
      </c>
      <c r="D52" s="24">
        <v>3500</v>
      </c>
      <c r="E52" s="25">
        <v>622</v>
      </c>
      <c r="F52" s="26" t="s">
        <v>8220</v>
      </c>
      <c r="G52" s="22" t="s">
        <v>8223</v>
      </c>
      <c r="H52" s="22" t="s">
        <v>8245</v>
      </c>
      <c r="I52" s="22">
        <v>1473211313</v>
      </c>
      <c r="J52" s="22">
        <v>1472001713</v>
      </c>
      <c r="K52" s="22" t="b">
        <v>0</v>
      </c>
      <c r="L52" s="22">
        <v>17</v>
      </c>
      <c r="M52" s="22" t="b">
        <v>0</v>
      </c>
      <c r="N52" s="22" t="s">
        <v>8269</v>
      </c>
      <c r="O52" s="26">
        <v>18</v>
      </c>
      <c r="P52" s="22">
        <v>36.590000000000003</v>
      </c>
      <c r="Q52" s="22" t="s">
        <v>8314</v>
      </c>
      <c r="R52" s="22" t="s">
        <v>8315</v>
      </c>
      <c r="S52" s="27">
        <v>42606</v>
      </c>
      <c r="T52" s="27">
        <v>42620</v>
      </c>
    </row>
    <row r="53" spans="1:20" ht="240" x14ac:dyDescent="0.2">
      <c r="A53" s="22">
        <v>2906</v>
      </c>
      <c r="B53" s="23" t="s">
        <v>2906</v>
      </c>
      <c r="C53" s="23" t="s">
        <v>7016</v>
      </c>
      <c r="D53" s="24">
        <v>6000</v>
      </c>
      <c r="E53" s="25">
        <v>565</v>
      </c>
      <c r="F53" s="26" t="s">
        <v>8220</v>
      </c>
      <c r="G53" s="22" t="s">
        <v>8223</v>
      </c>
      <c r="H53" s="22" t="s">
        <v>8245</v>
      </c>
      <c r="I53" s="22">
        <v>1438390800</v>
      </c>
      <c r="J53" s="22">
        <v>1436888066</v>
      </c>
      <c r="K53" s="22" t="b">
        <v>0</v>
      </c>
      <c r="L53" s="22">
        <v>7</v>
      </c>
      <c r="M53" s="22" t="b">
        <v>0</v>
      </c>
      <c r="N53" s="22" t="s">
        <v>8269</v>
      </c>
      <c r="O53" s="26">
        <v>9</v>
      </c>
      <c r="P53" s="22">
        <v>80.709999999999994</v>
      </c>
      <c r="Q53" s="22" t="s">
        <v>8314</v>
      </c>
      <c r="R53" s="22" t="s">
        <v>8315</v>
      </c>
      <c r="S53" s="27">
        <v>42199</v>
      </c>
      <c r="T53" s="27">
        <v>42217</v>
      </c>
    </row>
    <row r="54" spans="1:20" ht="192" x14ac:dyDescent="0.2">
      <c r="A54" s="22">
        <v>2907</v>
      </c>
      <c r="B54" s="23" t="s">
        <v>2907</v>
      </c>
      <c r="C54" s="23" t="s">
        <v>7017</v>
      </c>
      <c r="D54" s="24">
        <v>2500</v>
      </c>
      <c r="E54" s="25">
        <v>2</v>
      </c>
      <c r="F54" s="26" t="s">
        <v>8220</v>
      </c>
      <c r="G54" s="22" t="s">
        <v>8223</v>
      </c>
      <c r="H54" s="22" t="s">
        <v>8245</v>
      </c>
      <c r="I54" s="22">
        <v>1463259837</v>
      </c>
      <c r="J54" s="22">
        <v>1458075837</v>
      </c>
      <c r="K54" s="22" t="b">
        <v>0</v>
      </c>
      <c r="L54" s="22">
        <v>2</v>
      </c>
      <c r="M54" s="22" t="b">
        <v>0</v>
      </c>
      <c r="N54" s="22" t="s">
        <v>8269</v>
      </c>
      <c r="O54" s="26">
        <v>0</v>
      </c>
      <c r="P54" s="22">
        <v>1</v>
      </c>
      <c r="Q54" s="22" t="s">
        <v>8314</v>
      </c>
      <c r="R54" s="22" t="s">
        <v>8315</v>
      </c>
      <c r="S54" s="27">
        <v>42444</v>
      </c>
      <c r="T54" s="27">
        <v>42504</v>
      </c>
    </row>
    <row r="55" spans="1:20" ht="224" x14ac:dyDescent="0.2">
      <c r="A55" s="22">
        <v>2908</v>
      </c>
      <c r="B55" s="23" t="s">
        <v>2908</v>
      </c>
      <c r="C55" s="23" t="s">
        <v>7018</v>
      </c>
      <c r="D55" s="24">
        <v>9600</v>
      </c>
      <c r="E55" s="25">
        <v>264</v>
      </c>
      <c r="F55" s="26" t="s">
        <v>8220</v>
      </c>
      <c r="G55" s="22" t="s">
        <v>8223</v>
      </c>
      <c r="H55" s="22" t="s">
        <v>8245</v>
      </c>
      <c r="I55" s="22">
        <v>1465407219</v>
      </c>
      <c r="J55" s="22">
        <v>1462815219</v>
      </c>
      <c r="K55" s="22" t="b">
        <v>0</v>
      </c>
      <c r="L55" s="22">
        <v>5</v>
      </c>
      <c r="M55" s="22" t="b">
        <v>0</v>
      </c>
      <c r="N55" s="22" t="s">
        <v>8269</v>
      </c>
      <c r="O55" s="26">
        <v>3</v>
      </c>
      <c r="P55" s="22">
        <v>52.8</v>
      </c>
      <c r="Q55" s="22" t="s">
        <v>8314</v>
      </c>
      <c r="R55" s="22" t="s">
        <v>8315</v>
      </c>
      <c r="S55" s="27">
        <v>42499</v>
      </c>
      <c r="T55" s="27">
        <v>42529</v>
      </c>
    </row>
    <row r="56" spans="1:20" ht="208" x14ac:dyDescent="0.2">
      <c r="A56" s="22">
        <v>2909</v>
      </c>
      <c r="B56" s="23" t="s">
        <v>2909</v>
      </c>
      <c r="C56" s="23" t="s">
        <v>7019</v>
      </c>
      <c r="D56" s="24">
        <v>180000</v>
      </c>
      <c r="E56" s="25">
        <v>20</v>
      </c>
      <c r="F56" s="26" t="s">
        <v>8220</v>
      </c>
      <c r="G56" s="22" t="s">
        <v>8223</v>
      </c>
      <c r="H56" s="22" t="s">
        <v>8245</v>
      </c>
      <c r="I56" s="22">
        <v>1416944760</v>
      </c>
      <c r="J56" s="22">
        <v>1413527001</v>
      </c>
      <c r="K56" s="22" t="b">
        <v>0</v>
      </c>
      <c r="L56" s="22">
        <v>1</v>
      </c>
      <c r="M56" s="22" t="b">
        <v>0</v>
      </c>
      <c r="N56" s="22" t="s">
        <v>8269</v>
      </c>
      <c r="O56" s="26">
        <v>0</v>
      </c>
      <c r="P56" s="22">
        <v>20</v>
      </c>
      <c r="Q56" s="22" t="s">
        <v>8314</v>
      </c>
      <c r="R56" s="22" t="s">
        <v>8315</v>
      </c>
      <c r="S56" s="27">
        <v>41929</v>
      </c>
      <c r="T56" s="27">
        <v>41968</v>
      </c>
    </row>
    <row r="57" spans="1:20" ht="208" x14ac:dyDescent="0.2">
      <c r="A57" s="22">
        <v>2911</v>
      </c>
      <c r="B57" s="23" t="s">
        <v>2911</v>
      </c>
      <c r="C57" s="23" t="s">
        <v>7021</v>
      </c>
      <c r="D57" s="24">
        <v>1800</v>
      </c>
      <c r="E57" s="25">
        <v>657</v>
      </c>
      <c r="F57" s="26" t="s">
        <v>8220</v>
      </c>
      <c r="G57" s="22" t="s">
        <v>8223</v>
      </c>
      <c r="H57" s="22" t="s">
        <v>8245</v>
      </c>
      <c r="I57" s="22">
        <v>1435429626</v>
      </c>
      <c r="J57" s="22">
        <v>1431973626</v>
      </c>
      <c r="K57" s="22" t="b">
        <v>0</v>
      </c>
      <c r="L57" s="22">
        <v>14</v>
      </c>
      <c r="M57" s="22" t="b">
        <v>0</v>
      </c>
      <c r="N57" s="22" t="s">
        <v>8269</v>
      </c>
      <c r="O57" s="26">
        <v>37</v>
      </c>
      <c r="P57" s="22">
        <v>46.93</v>
      </c>
      <c r="Q57" s="22" t="s">
        <v>8314</v>
      </c>
      <c r="R57" s="22" t="s">
        <v>8315</v>
      </c>
      <c r="S57" s="27">
        <v>42142</v>
      </c>
      <c r="T57" s="27">
        <v>42182</v>
      </c>
    </row>
    <row r="58" spans="1:20" ht="192" x14ac:dyDescent="0.2">
      <c r="A58" s="22">
        <v>2912</v>
      </c>
      <c r="B58" s="23" t="s">
        <v>2912</v>
      </c>
      <c r="C58" s="23" t="s">
        <v>7022</v>
      </c>
      <c r="D58" s="24">
        <v>14440</v>
      </c>
      <c r="E58" s="25">
        <v>2030</v>
      </c>
      <c r="F58" s="26" t="s">
        <v>8220</v>
      </c>
      <c r="G58" s="22" t="s">
        <v>8223</v>
      </c>
      <c r="H58" s="22" t="s">
        <v>8245</v>
      </c>
      <c r="I58" s="22">
        <v>1452827374</v>
      </c>
      <c r="J58" s="22">
        <v>1450235374</v>
      </c>
      <c r="K58" s="22" t="b">
        <v>0</v>
      </c>
      <c r="L58" s="22">
        <v>26</v>
      </c>
      <c r="M58" s="22" t="b">
        <v>0</v>
      </c>
      <c r="N58" s="22" t="s">
        <v>8269</v>
      </c>
      <c r="O58" s="26">
        <v>14</v>
      </c>
      <c r="P58" s="22">
        <v>78.08</v>
      </c>
      <c r="Q58" s="22" t="s">
        <v>8314</v>
      </c>
      <c r="R58" s="22" t="s">
        <v>8315</v>
      </c>
      <c r="S58" s="27">
        <v>42354</v>
      </c>
      <c r="T58" s="27">
        <v>42384</v>
      </c>
    </row>
    <row r="59" spans="1:20" ht="208" x14ac:dyDescent="0.2">
      <c r="A59" s="22">
        <v>2913</v>
      </c>
      <c r="B59" s="23" t="s">
        <v>2913</v>
      </c>
      <c r="C59" s="23" t="s">
        <v>7023</v>
      </c>
      <c r="D59" s="24">
        <v>10000</v>
      </c>
      <c r="E59" s="25">
        <v>2</v>
      </c>
      <c r="F59" s="26" t="s">
        <v>8220</v>
      </c>
      <c r="G59" s="22" t="s">
        <v>8223</v>
      </c>
      <c r="H59" s="22" t="s">
        <v>8245</v>
      </c>
      <c r="I59" s="22">
        <v>1410041339</v>
      </c>
      <c r="J59" s="22">
        <v>1404857339</v>
      </c>
      <c r="K59" s="22" t="b">
        <v>0</v>
      </c>
      <c r="L59" s="22">
        <v>2</v>
      </c>
      <c r="M59" s="22" t="b">
        <v>0</v>
      </c>
      <c r="N59" s="22" t="s">
        <v>8269</v>
      </c>
      <c r="O59" s="26">
        <v>0</v>
      </c>
      <c r="P59" s="22">
        <v>1</v>
      </c>
      <c r="Q59" s="22" t="s">
        <v>8314</v>
      </c>
      <c r="R59" s="22" t="s">
        <v>8315</v>
      </c>
      <c r="S59" s="27">
        <v>41828</v>
      </c>
      <c r="T59" s="27">
        <v>41888</v>
      </c>
    </row>
    <row r="60" spans="1:20" ht="240" x14ac:dyDescent="0.2">
      <c r="A60" s="22">
        <v>2917</v>
      </c>
      <c r="B60" s="23" t="s">
        <v>2917</v>
      </c>
      <c r="C60" s="23" t="s">
        <v>7027</v>
      </c>
      <c r="D60" s="24">
        <v>2000</v>
      </c>
      <c r="E60" s="25">
        <v>437</v>
      </c>
      <c r="F60" s="26" t="s">
        <v>8220</v>
      </c>
      <c r="G60" s="22" t="s">
        <v>8223</v>
      </c>
      <c r="H60" s="22" t="s">
        <v>8245</v>
      </c>
      <c r="I60" s="22">
        <v>1442381847</v>
      </c>
      <c r="J60" s="22">
        <v>1440826647</v>
      </c>
      <c r="K60" s="22" t="b">
        <v>0</v>
      </c>
      <c r="L60" s="22">
        <v>9</v>
      </c>
      <c r="M60" s="22" t="b">
        <v>0</v>
      </c>
      <c r="N60" s="22" t="s">
        <v>8269</v>
      </c>
      <c r="O60" s="26">
        <v>22</v>
      </c>
      <c r="P60" s="22">
        <v>48.56</v>
      </c>
      <c r="Q60" s="22" t="s">
        <v>8314</v>
      </c>
      <c r="R60" s="22" t="s">
        <v>8315</v>
      </c>
      <c r="S60" s="27">
        <v>42245</v>
      </c>
      <c r="T60" s="27">
        <v>42263</v>
      </c>
    </row>
    <row r="61" spans="1:20" ht="208" x14ac:dyDescent="0.2">
      <c r="A61" s="22">
        <v>2918</v>
      </c>
      <c r="B61" s="23" t="s">
        <v>2918</v>
      </c>
      <c r="C61" s="23" t="s">
        <v>7028</v>
      </c>
      <c r="D61" s="24">
        <v>5000</v>
      </c>
      <c r="E61" s="25">
        <v>1362</v>
      </c>
      <c r="F61" s="26" t="s">
        <v>8220</v>
      </c>
      <c r="G61" s="22" t="s">
        <v>8223</v>
      </c>
      <c r="H61" s="22" t="s">
        <v>8245</v>
      </c>
      <c r="I61" s="22">
        <v>1446131207</v>
      </c>
      <c r="J61" s="22">
        <v>1443712007</v>
      </c>
      <c r="K61" s="22" t="b">
        <v>0</v>
      </c>
      <c r="L61" s="22">
        <v>20</v>
      </c>
      <c r="M61" s="22" t="b">
        <v>0</v>
      </c>
      <c r="N61" s="22" t="s">
        <v>8269</v>
      </c>
      <c r="O61" s="26">
        <v>27</v>
      </c>
      <c r="P61" s="22">
        <v>68.099999999999994</v>
      </c>
      <c r="Q61" s="22" t="s">
        <v>8314</v>
      </c>
      <c r="R61" s="22" t="s">
        <v>8315</v>
      </c>
      <c r="S61" s="27">
        <v>42278</v>
      </c>
      <c r="T61" s="27">
        <v>42306</v>
      </c>
    </row>
    <row r="62" spans="1:20" ht="160" x14ac:dyDescent="0.2">
      <c r="A62" s="22">
        <v>2919</v>
      </c>
      <c r="B62" s="23" t="s">
        <v>2919</v>
      </c>
      <c r="C62" s="23" t="s">
        <v>7029</v>
      </c>
      <c r="D62" s="24">
        <v>600</v>
      </c>
      <c r="E62" s="25">
        <v>51</v>
      </c>
      <c r="F62" s="26" t="s">
        <v>8220</v>
      </c>
      <c r="G62" s="22" t="s">
        <v>8223</v>
      </c>
      <c r="H62" s="22" t="s">
        <v>8245</v>
      </c>
      <c r="I62" s="22">
        <v>1407250329</v>
      </c>
      <c r="J62" s="22">
        <v>1404658329</v>
      </c>
      <c r="K62" s="22" t="b">
        <v>0</v>
      </c>
      <c r="L62" s="22">
        <v>6</v>
      </c>
      <c r="M62" s="22" t="b">
        <v>0</v>
      </c>
      <c r="N62" s="22" t="s">
        <v>8269</v>
      </c>
      <c r="O62" s="26">
        <v>9</v>
      </c>
      <c r="P62" s="22">
        <v>8.5</v>
      </c>
      <c r="Q62" s="22" t="s">
        <v>8314</v>
      </c>
      <c r="R62" s="22" t="s">
        <v>8315</v>
      </c>
      <c r="S62" s="27">
        <v>41826</v>
      </c>
      <c r="T62" s="27">
        <v>41856</v>
      </c>
    </row>
    <row r="63" spans="1:20" ht="160" x14ac:dyDescent="0.2">
      <c r="A63" s="22">
        <v>3728</v>
      </c>
      <c r="B63" s="23" t="s">
        <v>3725</v>
      </c>
      <c r="C63" s="23" t="s">
        <v>7838</v>
      </c>
      <c r="D63" s="24">
        <v>20000</v>
      </c>
      <c r="E63" s="25">
        <v>1862</v>
      </c>
      <c r="F63" s="26" t="s">
        <v>8220</v>
      </c>
      <c r="G63" s="22" t="s">
        <v>8223</v>
      </c>
      <c r="H63" s="22" t="s">
        <v>8245</v>
      </c>
      <c r="I63" s="22">
        <v>1439957176</v>
      </c>
      <c r="J63" s="22">
        <v>1437365176</v>
      </c>
      <c r="K63" s="22" t="b">
        <v>0</v>
      </c>
      <c r="L63" s="22">
        <v>31</v>
      </c>
      <c r="M63" s="22" t="b">
        <v>0</v>
      </c>
      <c r="N63" s="22" t="s">
        <v>8269</v>
      </c>
      <c r="O63" s="26">
        <v>9</v>
      </c>
      <c r="P63" s="22">
        <v>60.06</v>
      </c>
      <c r="Q63" s="22" t="s">
        <v>8314</v>
      </c>
      <c r="R63" s="22" t="s">
        <v>8315</v>
      </c>
      <c r="S63" s="27">
        <v>42205</v>
      </c>
      <c r="T63" s="27">
        <v>42235</v>
      </c>
    </row>
    <row r="64" spans="1:20" ht="208" x14ac:dyDescent="0.2">
      <c r="A64" s="22">
        <v>3729</v>
      </c>
      <c r="B64" s="23" t="s">
        <v>3726</v>
      </c>
      <c r="C64" s="23" t="s">
        <v>7839</v>
      </c>
      <c r="D64" s="24">
        <v>5000</v>
      </c>
      <c r="E64" s="25">
        <v>362</v>
      </c>
      <c r="F64" s="26" t="s">
        <v>8220</v>
      </c>
      <c r="G64" s="22" t="s">
        <v>8223</v>
      </c>
      <c r="H64" s="22" t="s">
        <v>8245</v>
      </c>
      <c r="I64" s="22">
        <v>1427082912</v>
      </c>
      <c r="J64" s="22">
        <v>1423198512</v>
      </c>
      <c r="K64" s="22" t="b">
        <v>0</v>
      </c>
      <c r="L64" s="22">
        <v>5</v>
      </c>
      <c r="M64" s="22" t="b">
        <v>0</v>
      </c>
      <c r="N64" s="22" t="s">
        <v>8269</v>
      </c>
      <c r="O64" s="26">
        <v>7</v>
      </c>
      <c r="P64" s="22">
        <v>72.400000000000006</v>
      </c>
      <c r="Q64" s="22" t="s">
        <v>8314</v>
      </c>
      <c r="R64" s="22" t="s">
        <v>8315</v>
      </c>
      <c r="S64" s="27">
        <v>42041</v>
      </c>
      <c r="T64" s="27">
        <v>42086</v>
      </c>
    </row>
    <row r="65" spans="1:20" ht="208" x14ac:dyDescent="0.2">
      <c r="A65" s="22">
        <v>3730</v>
      </c>
      <c r="B65" s="23" t="s">
        <v>3727</v>
      </c>
      <c r="C65" s="23" t="s">
        <v>7840</v>
      </c>
      <c r="D65" s="24">
        <v>1000</v>
      </c>
      <c r="E65" s="25">
        <v>100</v>
      </c>
      <c r="F65" s="26" t="s">
        <v>8220</v>
      </c>
      <c r="G65" s="22" t="s">
        <v>8223</v>
      </c>
      <c r="H65" s="22" t="s">
        <v>8245</v>
      </c>
      <c r="I65" s="22">
        <v>1439828159</v>
      </c>
      <c r="J65" s="22">
        <v>1437236159</v>
      </c>
      <c r="K65" s="22" t="b">
        <v>0</v>
      </c>
      <c r="L65" s="22">
        <v>1</v>
      </c>
      <c r="M65" s="22" t="b">
        <v>0</v>
      </c>
      <c r="N65" s="22" t="s">
        <v>8269</v>
      </c>
      <c r="O65" s="26">
        <v>10</v>
      </c>
      <c r="P65" s="22">
        <v>100</v>
      </c>
      <c r="Q65" s="22" t="s">
        <v>8314</v>
      </c>
      <c r="R65" s="22" t="s">
        <v>8315</v>
      </c>
      <c r="S65" s="27">
        <v>42203</v>
      </c>
      <c r="T65" s="27">
        <v>42233</v>
      </c>
    </row>
    <row r="66" spans="1:20" ht="224" x14ac:dyDescent="0.2">
      <c r="A66" s="22">
        <v>3731</v>
      </c>
      <c r="B66" s="23" t="s">
        <v>3728</v>
      </c>
      <c r="C66" s="23" t="s">
        <v>7841</v>
      </c>
      <c r="D66" s="24">
        <v>5500</v>
      </c>
      <c r="E66" s="25">
        <v>620</v>
      </c>
      <c r="F66" s="26" t="s">
        <v>8220</v>
      </c>
      <c r="G66" s="22" t="s">
        <v>8223</v>
      </c>
      <c r="H66" s="22" t="s">
        <v>8245</v>
      </c>
      <c r="I66" s="22">
        <v>1420860180</v>
      </c>
      <c r="J66" s="22">
        <v>1418234646</v>
      </c>
      <c r="K66" s="22" t="b">
        <v>0</v>
      </c>
      <c r="L66" s="22">
        <v>12</v>
      </c>
      <c r="M66" s="22" t="b">
        <v>0</v>
      </c>
      <c r="N66" s="22" t="s">
        <v>8269</v>
      </c>
      <c r="O66" s="26">
        <v>11</v>
      </c>
      <c r="P66" s="22">
        <v>51.67</v>
      </c>
      <c r="Q66" s="22" t="s">
        <v>8314</v>
      </c>
      <c r="R66" s="22" t="s">
        <v>8315</v>
      </c>
      <c r="S66" s="27">
        <v>41983</v>
      </c>
      <c r="T66" s="27">
        <v>42014</v>
      </c>
    </row>
    <row r="67" spans="1:20" ht="176" x14ac:dyDescent="0.2">
      <c r="A67" s="22">
        <v>3733</v>
      </c>
      <c r="B67" s="23" t="s">
        <v>3730</v>
      </c>
      <c r="C67" s="23" t="s">
        <v>7843</v>
      </c>
      <c r="D67" s="24">
        <v>1500</v>
      </c>
      <c r="E67" s="25">
        <v>0</v>
      </c>
      <c r="F67" s="26" t="s">
        <v>8220</v>
      </c>
      <c r="G67" s="22" t="s">
        <v>8223</v>
      </c>
      <c r="H67" s="22" t="s">
        <v>8245</v>
      </c>
      <c r="I67" s="22">
        <v>1429396200</v>
      </c>
      <c r="J67" s="22">
        <v>1428539708</v>
      </c>
      <c r="K67" s="22" t="b">
        <v>0</v>
      </c>
      <c r="L67" s="22">
        <v>0</v>
      </c>
      <c r="M67" s="22" t="b">
        <v>0</v>
      </c>
      <c r="N67" s="22" t="s">
        <v>8269</v>
      </c>
      <c r="O67" s="26">
        <v>0</v>
      </c>
      <c r="P67" s="22" t="e">
        <v>#DIV/0!</v>
      </c>
      <c r="Q67" s="22" t="s">
        <v>8314</v>
      </c>
      <c r="R67" s="22" t="s">
        <v>8315</v>
      </c>
      <c r="S67" s="27">
        <v>42103</v>
      </c>
      <c r="T67" s="27">
        <v>42112</v>
      </c>
    </row>
    <row r="68" spans="1:20" ht="224" x14ac:dyDescent="0.2">
      <c r="A68" s="22">
        <v>3734</v>
      </c>
      <c r="B68" s="23" t="s">
        <v>3731</v>
      </c>
      <c r="C68" s="23" t="s">
        <v>7844</v>
      </c>
      <c r="D68" s="24">
        <v>1500</v>
      </c>
      <c r="E68" s="25">
        <v>427</v>
      </c>
      <c r="F68" s="26" t="s">
        <v>8220</v>
      </c>
      <c r="G68" s="22" t="s">
        <v>8223</v>
      </c>
      <c r="H68" s="22" t="s">
        <v>8245</v>
      </c>
      <c r="I68" s="22">
        <v>1432589896</v>
      </c>
      <c r="J68" s="22">
        <v>1427405896</v>
      </c>
      <c r="K68" s="22" t="b">
        <v>0</v>
      </c>
      <c r="L68" s="22">
        <v>7</v>
      </c>
      <c r="M68" s="22" t="b">
        <v>0</v>
      </c>
      <c r="N68" s="22" t="s">
        <v>8269</v>
      </c>
      <c r="O68" s="26">
        <v>28</v>
      </c>
      <c r="P68" s="22">
        <v>61</v>
      </c>
      <c r="Q68" s="22" t="s">
        <v>8314</v>
      </c>
      <c r="R68" s="22" t="s">
        <v>8315</v>
      </c>
      <c r="S68" s="27">
        <v>42089</v>
      </c>
      <c r="T68" s="27">
        <v>42149</v>
      </c>
    </row>
    <row r="69" spans="1:20" ht="160" x14ac:dyDescent="0.2">
      <c r="A69" s="22">
        <v>3737</v>
      </c>
      <c r="B69" s="23" t="s">
        <v>3734</v>
      </c>
      <c r="C69" s="23" t="s">
        <v>7847</v>
      </c>
      <c r="D69" s="24">
        <v>700</v>
      </c>
      <c r="E69" s="25">
        <v>150</v>
      </c>
      <c r="F69" s="26" t="s">
        <v>8220</v>
      </c>
      <c r="G69" s="22" t="s">
        <v>8223</v>
      </c>
      <c r="H69" s="22" t="s">
        <v>8245</v>
      </c>
      <c r="I69" s="22">
        <v>1447311540</v>
      </c>
      <c r="J69" s="22">
        <v>1445358903</v>
      </c>
      <c r="K69" s="22" t="b">
        <v>0</v>
      </c>
      <c r="L69" s="22">
        <v>4</v>
      </c>
      <c r="M69" s="22" t="b">
        <v>0</v>
      </c>
      <c r="N69" s="22" t="s">
        <v>8269</v>
      </c>
      <c r="O69" s="26">
        <v>21</v>
      </c>
      <c r="P69" s="22">
        <v>37.5</v>
      </c>
      <c r="Q69" s="22" t="s">
        <v>8314</v>
      </c>
      <c r="R69" s="22" t="s">
        <v>8315</v>
      </c>
      <c r="S69" s="27">
        <v>42297</v>
      </c>
      <c r="T69" s="27">
        <v>42320</v>
      </c>
    </row>
    <row r="70" spans="1:20" ht="224" x14ac:dyDescent="0.2">
      <c r="A70" s="22">
        <v>3740</v>
      </c>
      <c r="B70" s="23" t="s">
        <v>3737</v>
      </c>
      <c r="C70" s="23" t="s">
        <v>7850</v>
      </c>
      <c r="D70" s="24">
        <v>2000</v>
      </c>
      <c r="E70" s="25">
        <v>358</v>
      </c>
      <c r="F70" s="26" t="s">
        <v>8220</v>
      </c>
      <c r="G70" s="22" t="s">
        <v>8223</v>
      </c>
      <c r="H70" s="22" t="s">
        <v>8245</v>
      </c>
      <c r="I70" s="22">
        <v>1407808438</v>
      </c>
      <c r="J70" s="22">
        <v>1405217355</v>
      </c>
      <c r="K70" s="22" t="b">
        <v>0</v>
      </c>
      <c r="L70" s="22">
        <v>14</v>
      </c>
      <c r="M70" s="22" t="b">
        <v>0</v>
      </c>
      <c r="N70" s="22" t="s">
        <v>8269</v>
      </c>
      <c r="O70" s="26">
        <v>18</v>
      </c>
      <c r="P70" s="22">
        <v>25.57</v>
      </c>
      <c r="Q70" s="22" t="s">
        <v>8314</v>
      </c>
      <c r="R70" s="22" t="s">
        <v>8315</v>
      </c>
      <c r="S70" s="27">
        <v>41833</v>
      </c>
      <c r="T70" s="27">
        <v>41863</v>
      </c>
    </row>
    <row r="71" spans="1:20" ht="176" x14ac:dyDescent="0.2">
      <c r="A71" s="22">
        <v>3741</v>
      </c>
      <c r="B71" s="23" t="s">
        <v>3738</v>
      </c>
      <c r="C71" s="23" t="s">
        <v>7851</v>
      </c>
      <c r="D71" s="24">
        <v>20000</v>
      </c>
      <c r="E71" s="25">
        <v>0</v>
      </c>
      <c r="F71" s="26" t="s">
        <v>8220</v>
      </c>
      <c r="G71" s="22" t="s">
        <v>8223</v>
      </c>
      <c r="H71" s="22" t="s">
        <v>8245</v>
      </c>
      <c r="I71" s="22">
        <v>1450389950</v>
      </c>
      <c r="J71" s="22">
        <v>1447797950</v>
      </c>
      <c r="K71" s="22" t="b">
        <v>0</v>
      </c>
      <c r="L71" s="22">
        <v>0</v>
      </c>
      <c r="M71" s="22" t="b">
        <v>0</v>
      </c>
      <c r="N71" s="22" t="s">
        <v>8269</v>
      </c>
      <c r="O71" s="26">
        <v>0</v>
      </c>
      <c r="P71" s="22" t="e">
        <v>#DIV/0!</v>
      </c>
      <c r="Q71" s="22" t="s">
        <v>8314</v>
      </c>
      <c r="R71" s="22" t="s">
        <v>8315</v>
      </c>
      <c r="S71" s="27">
        <v>42325</v>
      </c>
      <c r="T71" s="27">
        <v>42355</v>
      </c>
    </row>
    <row r="72" spans="1:20" ht="192" x14ac:dyDescent="0.2">
      <c r="A72" s="22">
        <v>3742</v>
      </c>
      <c r="B72" s="23" t="s">
        <v>3739</v>
      </c>
      <c r="C72" s="23" t="s">
        <v>7852</v>
      </c>
      <c r="D72" s="24">
        <v>5000</v>
      </c>
      <c r="E72" s="25">
        <v>100</v>
      </c>
      <c r="F72" s="26" t="s">
        <v>8220</v>
      </c>
      <c r="G72" s="22" t="s">
        <v>8223</v>
      </c>
      <c r="H72" s="22" t="s">
        <v>8245</v>
      </c>
      <c r="I72" s="22">
        <v>1409980144</v>
      </c>
      <c r="J72" s="22">
        <v>1407388144</v>
      </c>
      <c r="K72" s="22" t="b">
        <v>0</v>
      </c>
      <c r="L72" s="22">
        <v>4</v>
      </c>
      <c r="M72" s="22" t="b">
        <v>0</v>
      </c>
      <c r="N72" s="22" t="s">
        <v>8269</v>
      </c>
      <c r="O72" s="26">
        <v>2</v>
      </c>
      <c r="P72" s="22">
        <v>25</v>
      </c>
      <c r="Q72" s="22" t="s">
        <v>8314</v>
      </c>
      <c r="R72" s="22" t="s">
        <v>8315</v>
      </c>
      <c r="S72" s="27">
        <v>41858</v>
      </c>
      <c r="T72" s="27">
        <v>41888</v>
      </c>
    </row>
    <row r="73" spans="1:20" ht="160" x14ac:dyDescent="0.2">
      <c r="A73" s="22">
        <v>3743</v>
      </c>
      <c r="B73" s="23" t="s">
        <v>3740</v>
      </c>
      <c r="C73" s="23" t="s">
        <v>7853</v>
      </c>
      <c r="D73" s="24">
        <v>2200</v>
      </c>
      <c r="E73" s="25">
        <v>0</v>
      </c>
      <c r="F73" s="26" t="s">
        <v>8220</v>
      </c>
      <c r="G73" s="22" t="s">
        <v>8223</v>
      </c>
      <c r="H73" s="22" t="s">
        <v>8245</v>
      </c>
      <c r="I73" s="22">
        <v>1404406964</v>
      </c>
      <c r="J73" s="22">
        <v>1401814964</v>
      </c>
      <c r="K73" s="22" t="b">
        <v>0</v>
      </c>
      <c r="L73" s="22">
        <v>0</v>
      </c>
      <c r="M73" s="22" t="b">
        <v>0</v>
      </c>
      <c r="N73" s="22" t="s">
        <v>8269</v>
      </c>
      <c r="O73" s="26">
        <v>0</v>
      </c>
      <c r="P73" s="22" t="e">
        <v>#DIV/0!</v>
      </c>
      <c r="Q73" s="22" t="s">
        <v>8314</v>
      </c>
      <c r="R73" s="22" t="s">
        <v>8315</v>
      </c>
      <c r="S73" s="27">
        <v>41793</v>
      </c>
      <c r="T73" s="27">
        <v>41823</v>
      </c>
    </row>
    <row r="74" spans="1:20" ht="192" x14ac:dyDescent="0.2">
      <c r="A74" s="22">
        <v>3744</v>
      </c>
      <c r="B74" s="23" t="s">
        <v>3741</v>
      </c>
      <c r="C74" s="23" t="s">
        <v>7854</v>
      </c>
      <c r="D74" s="24">
        <v>1200</v>
      </c>
      <c r="E74" s="25">
        <v>0</v>
      </c>
      <c r="F74" s="26" t="s">
        <v>8220</v>
      </c>
      <c r="G74" s="22" t="s">
        <v>8223</v>
      </c>
      <c r="H74" s="22" t="s">
        <v>8245</v>
      </c>
      <c r="I74" s="22">
        <v>1404532740</v>
      </c>
      <c r="J74" s="22">
        <v>1401823952</v>
      </c>
      <c r="K74" s="22" t="b">
        <v>0</v>
      </c>
      <c r="L74" s="22">
        <v>0</v>
      </c>
      <c r="M74" s="22" t="b">
        <v>0</v>
      </c>
      <c r="N74" s="22" t="s">
        <v>8269</v>
      </c>
      <c r="O74" s="26">
        <v>0</v>
      </c>
      <c r="P74" s="22" t="e">
        <v>#DIV/0!</v>
      </c>
      <c r="Q74" s="22" t="s">
        <v>8314</v>
      </c>
      <c r="R74" s="22" t="s">
        <v>8315</v>
      </c>
      <c r="S74" s="27">
        <v>41793</v>
      </c>
      <c r="T74" s="27">
        <v>41825</v>
      </c>
    </row>
    <row r="75" spans="1:20" ht="160" x14ac:dyDescent="0.2">
      <c r="A75" s="22">
        <v>3745</v>
      </c>
      <c r="B75" s="23" t="s">
        <v>3742</v>
      </c>
      <c r="C75" s="23" t="s">
        <v>7855</v>
      </c>
      <c r="D75" s="24">
        <v>100</v>
      </c>
      <c r="E75" s="25">
        <v>10</v>
      </c>
      <c r="F75" s="26" t="s">
        <v>8220</v>
      </c>
      <c r="G75" s="22" t="s">
        <v>8223</v>
      </c>
      <c r="H75" s="22" t="s">
        <v>8245</v>
      </c>
      <c r="I75" s="22">
        <v>1407689102</v>
      </c>
      <c r="J75" s="22">
        <v>1405097102</v>
      </c>
      <c r="K75" s="22" t="b">
        <v>0</v>
      </c>
      <c r="L75" s="22">
        <v>1</v>
      </c>
      <c r="M75" s="22" t="b">
        <v>0</v>
      </c>
      <c r="N75" s="22" t="s">
        <v>8269</v>
      </c>
      <c r="O75" s="26">
        <v>10</v>
      </c>
      <c r="P75" s="22">
        <v>10</v>
      </c>
      <c r="Q75" s="22" t="s">
        <v>8314</v>
      </c>
      <c r="R75" s="22" t="s">
        <v>8315</v>
      </c>
      <c r="S75" s="27">
        <v>41831</v>
      </c>
      <c r="T75" s="27">
        <v>41861</v>
      </c>
    </row>
    <row r="76" spans="1:20" ht="80" x14ac:dyDescent="0.2">
      <c r="A76" s="22">
        <v>3746</v>
      </c>
      <c r="B76" s="23" t="s">
        <v>3743</v>
      </c>
      <c r="C76" s="23" t="s">
        <v>7856</v>
      </c>
      <c r="D76" s="24">
        <v>8500</v>
      </c>
      <c r="E76" s="25">
        <v>202</v>
      </c>
      <c r="F76" s="26" t="s">
        <v>8220</v>
      </c>
      <c r="G76" s="22" t="s">
        <v>8223</v>
      </c>
      <c r="H76" s="22" t="s">
        <v>8245</v>
      </c>
      <c r="I76" s="22">
        <v>1475918439</v>
      </c>
      <c r="J76" s="22">
        <v>1473326439</v>
      </c>
      <c r="K76" s="22" t="b">
        <v>0</v>
      </c>
      <c r="L76" s="22">
        <v>1</v>
      </c>
      <c r="M76" s="22" t="b">
        <v>0</v>
      </c>
      <c r="N76" s="22" t="s">
        <v>8269</v>
      </c>
      <c r="O76" s="26">
        <v>2</v>
      </c>
      <c r="P76" s="22">
        <v>202</v>
      </c>
      <c r="Q76" s="22" t="s">
        <v>8314</v>
      </c>
      <c r="R76" s="22" t="s">
        <v>8315</v>
      </c>
      <c r="S76" s="27">
        <v>42621</v>
      </c>
      <c r="T76" s="27">
        <v>42651</v>
      </c>
    </row>
    <row r="77" spans="1:20" ht="208" x14ac:dyDescent="0.2">
      <c r="A77" s="22">
        <v>3841</v>
      </c>
      <c r="B77" s="23" t="s">
        <v>3838</v>
      </c>
      <c r="C77" s="23" t="s">
        <v>7950</v>
      </c>
      <c r="D77" s="24">
        <v>10000</v>
      </c>
      <c r="E77" s="25">
        <v>872</v>
      </c>
      <c r="F77" s="26" t="s">
        <v>8220</v>
      </c>
      <c r="G77" s="22" t="s">
        <v>8223</v>
      </c>
      <c r="H77" s="22" t="s">
        <v>8245</v>
      </c>
      <c r="I77" s="22">
        <v>1405882287</v>
      </c>
      <c r="J77" s="22">
        <v>1400698287</v>
      </c>
      <c r="K77" s="22" t="b">
        <v>1</v>
      </c>
      <c r="L77" s="22">
        <v>34</v>
      </c>
      <c r="M77" s="22" t="b">
        <v>0</v>
      </c>
      <c r="N77" s="22" t="s">
        <v>8269</v>
      </c>
      <c r="O77" s="26">
        <v>9</v>
      </c>
      <c r="P77" s="22">
        <v>25.65</v>
      </c>
      <c r="Q77" s="22" t="s">
        <v>8314</v>
      </c>
      <c r="R77" s="22" t="s">
        <v>8315</v>
      </c>
      <c r="S77" s="27">
        <v>41780</v>
      </c>
      <c r="T77" s="27">
        <v>41840</v>
      </c>
    </row>
    <row r="78" spans="1:20" ht="192" x14ac:dyDescent="0.2">
      <c r="A78" s="22">
        <v>3843</v>
      </c>
      <c r="B78" s="23" t="s">
        <v>3840</v>
      </c>
      <c r="C78" s="23" t="s">
        <v>7952</v>
      </c>
      <c r="D78" s="24">
        <v>5000</v>
      </c>
      <c r="E78" s="25">
        <v>1065</v>
      </c>
      <c r="F78" s="26" t="s">
        <v>8220</v>
      </c>
      <c r="G78" s="22" t="s">
        <v>8223</v>
      </c>
      <c r="H78" s="22" t="s">
        <v>8245</v>
      </c>
      <c r="I78" s="22">
        <v>1401587064</v>
      </c>
      <c r="J78" s="22">
        <v>1399427064</v>
      </c>
      <c r="K78" s="22" t="b">
        <v>1</v>
      </c>
      <c r="L78" s="22">
        <v>19</v>
      </c>
      <c r="M78" s="22" t="b">
        <v>0</v>
      </c>
      <c r="N78" s="22" t="s">
        <v>8269</v>
      </c>
      <c r="O78" s="26">
        <v>21</v>
      </c>
      <c r="P78" s="22">
        <v>56.05</v>
      </c>
      <c r="Q78" s="22" t="s">
        <v>8314</v>
      </c>
      <c r="R78" s="22" t="s">
        <v>8315</v>
      </c>
      <c r="S78" s="27">
        <v>41766</v>
      </c>
      <c r="T78" s="27">
        <v>41791</v>
      </c>
    </row>
    <row r="79" spans="1:20" ht="224" x14ac:dyDescent="0.2">
      <c r="A79" s="22">
        <v>3844</v>
      </c>
      <c r="B79" s="23" t="s">
        <v>3841</v>
      </c>
      <c r="C79" s="23" t="s">
        <v>7953</v>
      </c>
      <c r="D79" s="24">
        <v>9800</v>
      </c>
      <c r="E79" s="25">
        <v>4066</v>
      </c>
      <c r="F79" s="26" t="s">
        <v>8220</v>
      </c>
      <c r="G79" s="22" t="s">
        <v>8223</v>
      </c>
      <c r="H79" s="22" t="s">
        <v>8245</v>
      </c>
      <c r="I79" s="22">
        <v>1401778740</v>
      </c>
      <c r="J79" s="22">
        <v>1399474134</v>
      </c>
      <c r="K79" s="22" t="b">
        <v>1</v>
      </c>
      <c r="L79" s="22">
        <v>50</v>
      </c>
      <c r="M79" s="22" t="b">
        <v>0</v>
      </c>
      <c r="N79" s="22" t="s">
        <v>8269</v>
      </c>
      <c r="O79" s="26">
        <v>41</v>
      </c>
      <c r="P79" s="22">
        <v>81.319999999999993</v>
      </c>
      <c r="Q79" s="22" t="s">
        <v>8314</v>
      </c>
      <c r="R79" s="22" t="s">
        <v>8315</v>
      </c>
      <c r="S79" s="27">
        <v>41766</v>
      </c>
      <c r="T79" s="27">
        <v>41793</v>
      </c>
    </row>
    <row r="80" spans="1:20" ht="192" x14ac:dyDescent="0.2">
      <c r="A80" s="22">
        <v>3845</v>
      </c>
      <c r="B80" s="23" t="s">
        <v>3842</v>
      </c>
      <c r="C80" s="23" t="s">
        <v>7954</v>
      </c>
      <c r="D80" s="24">
        <v>40000</v>
      </c>
      <c r="E80" s="25">
        <v>842</v>
      </c>
      <c r="F80" s="26" t="s">
        <v>8220</v>
      </c>
      <c r="G80" s="22" t="s">
        <v>8223</v>
      </c>
      <c r="H80" s="22" t="s">
        <v>8245</v>
      </c>
      <c r="I80" s="22">
        <v>1443711774</v>
      </c>
      <c r="J80" s="22">
        <v>1441119774</v>
      </c>
      <c r="K80" s="22" t="b">
        <v>1</v>
      </c>
      <c r="L80" s="22">
        <v>12</v>
      </c>
      <c r="M80" s="22" t="b">
        <v>0</v>
      </c>
      <c r="N80" s="22" t="s">
        <v>8269</v>
      </c>
      <c r="O80" s="26">
        <v>2</v>
      </c>
      <c r="P80" s="22">
        <v>70.17</v>
      </c>
      <c r="Q80" s="22" t="s">
        <v>8314</v>
      </c>
      <c r="R80" s="22" t="s">
        <v>8315</v>
      </c>
      <c r="S80" s="27">
        <v>42248</v>
      </c>
      <c r="T80" s="27">
        <v>42278</v>
      </c>
    </row>
    <row r="81" spans="1:20" ht="192" x14ac:dyDescent="0.2">
      <c r="A81" s="22">
        <v>3846</v>
      </c>
      <c r="B81" s="23" t="s">
        <v>3843</v>
      </c>
      <c r="C81" s="23" t="s">
        <v>7955</v>
      </c>
      <c r="D81" s="24">
        <v>7000</v>
      </c>
      <c r="E81" s="25">
        <v>189</v>
      </c>
      <c r="F81" s="26" t="s">
        <v>8220</v>
      </c>
      <c r="G81" s="22" t="s">
        <v>8223</v>
      </c>
      <c r="H81" s="22" t="s">
        <v>8245</v>
      </c>
      <c r="I81" s="22">
        <v>1412405940</v>
      </c>
      <c r="J81" s="22">
        <v>1409721542</v>
      </c>
      <c r="K81" s="22" t="b">
        <v>1</v>
      </c>
      <c r="L81" s="22">
        <v>8</v>
      </c>
      <c r="M81" s="22" t="b">
        <v>0</v>
      </c>
      <c r="N81" s="22" t="s">
        <v>8269</v>
      </c>
      <c r="O81" s="26">
        <v>3</v>
      </c>
      <c r="P81" s="22">
        <v>23.63</v>
      </c>
      <c r="Q81" s="22" t="s">
        <v>8314</v>
      </c>
      <c r="R81" s="22" t="s">
        <v>8315</v>
      </c>
      <c r="S81" s="27">
        <v>41885</v>
      </c>
      <c r="T81" s="27">
        <v>41916</v>
      </c>
    </row>
    <row r="82" spans="1:20" ht="192" x14ac:dyDescent="0.2">
      <c r="A82" s="22">
        <v>3847</v>
      </c>
      <c r="B82" s="23" t="s">
        <v>3844</v>
      </c>
      <c r="C82" s="23" t="s">
        <v>7956</v>
      </c>
      <c r="D82" s="24">
        <v>10500</v>
      </c>
      <c r="E82" s="25">
        <v>1697</v>
      </c>
      <c r="F82" s="26" t="s">
        <v>8220</v>
      </c>
      <c r="G82" s="22" t="s">
        <v>8223</v>
      </c>
      <c r="H82" s="22" t="s">
        <v>8245</v>
      </c>
      <c r="I82" s="22">
        <v>1437283391</v>
      </c>
      <c r="J82" s="22">
        <v>1433395391</v>
      </c>
      <c r="K82" s="22" t="b">
        <v>1</v>
      </c>
      <c r="L82" s="22">
        <v>9</v>
      </c>
      <c r="M82" s="22" t="b">
        <v>0</v>
      </c>
      <c r="N82" s="22" t="s">
        <v>8269</v>
      </c>
      <c r="O82" s="26">
        <v>16</v>
      </c>
      <c r="P82" s="22">
        <v>188.56</v>
      </c>
      <c r="Q82" s="22" t="s">
        <v>8314</v>
      </c>
      <c r="R82" s="22" t="s">
        <v>8315</v>
      </c>
      <c r="S82" s="27">
        <v>42159</v>
      </c>
      <c r="T82" s="27">
        <v>42204</v>
      </c>
    </row>
    <row r="83" spans="1:20" ht="208" x14ac:dyDescent="0.2">
      <c r="A83" s="22">
        <v>3848</v>
      </c>
      <c r="B83" s="23" t="s">
        <v>3845</v>
      </c>
      <c r="C83" s="23" t="s">
        <v>7957</v>
      </c>
      <c r="D83" s="24">
        <v>13000</v>
      </c>
      <c r="E83" s="25">
        <v>2129</v>
      </c>
      <c r="F83" s="26" t="s">
        <v>8220</v>
      </c>
      <c r="G83" s="22" t="s">
        <v>8223</v>
      </c>
      <c r="H83" s="22" t="s">
        <v>8245</v>
      </c>
      <c r="I83" s="22">
        <v>1445196989</v>
      </c>
      <c r="J83" s="22">
        <v>1442604989</v>
      </c>
      <c r="K83" s="22" t="b">
        <v>1</v>
      </c>
      <c r="L83" s="22">
        <v>43</v>
      </c>
      <c r="M83" s="22" t="b">
        <v>0</v>
      </c>
      <c r="N83" s="22" t="s">
        <v>8269</v>
      </c>
      <c r="O83" s="26">
        <v>16</v>
      </c>
      <c r="P83" s="22">
        <v>49.51</v>
      </c>
      <c r="Q83" s="22" t="s">
        <v>8314</v>
      </c>
      <c r="R83" s="22" t="s">
        <v>8315</v>
      </c>
      <c r="S83" s="27">
        <v>42265</v>
      </c>
      <c r="T83" s="27">
        <v>42295</v>
      </c>
    </row>
    <row r="84" spans="1:20" ht="144" x14ac:dyDescent="0.2">
      <c r="A84" s="22">
        <v>3850</v>
      </c>
      <c r="B84" s="23" t="s">
        <v>3847</v>
      </c>
      <c r="C84" s="23" t="s">
        <v>7959</v>
      </c>
      <c r="D84" s="24">
        <v>1000</v>
      </c>
      <c r="E84" s="25">
        <v>38</v>
      </c>
      <c r="F84" s="26" t="s">
        <v>8220</v>
      </c>
      <c r="G84" s="22" t="s">
        <v>8223</v>
      </c>
      <c r="H84" s="22" t="s">
        <v>8245</v>
      </c>
      <c r="I84" s="22">
        <v>1420081143</v>
      </c>
      <c r="J84" s="22">
        <v>1417489143</v>
      </c>
      <c r="K84" s="22" t="b">
        <v>1</v>
      </c>
      <c r="L84" s="22">
        <v>4</v>
      </c>
      <c r="M84" s="22" t="b">
        <v>0</v>
      </c>
      <c r="N84" s="22" t="s">
        <v>8269</v>
      </c>
      <c r="O84" s="26">
        <v>4</v>
      </c>
      <c r="P84" s="22">
        <v>9.5</v>
      </c>
      <c r="Q84" s="22" t="s">
        <v>8314</v>
      </c>
      <c r="R84" s="22" t="s">
        <v>8315</v>
      </c>
      <c r="S84" s="27">
        <v>41975</v>
      </c>
      <c r="T84" s="27">
        <v>42005</v>
      </c>
    </row>
    <row r="85" spans="1:20" ht="176" x14ac:dyDescent="0.2">
      <c r="A85" s="22">
        <v>3852</v>
      </c>
      <c r="B85" s="23" t="s">
        <v>3849</v>
      </c>
      <c r="C85" s="23" t="s">
        <v>7961</v>
      </c>
      <c r="D85" s="24">
        <v>10000</v>
      </c>
      <c r="E85" s="25">
        <v>20</v>
      </c>
      <c r="F85" s="26" t="s">
        <v>8220</v>
      </c>
      <c r="G85" s="22" t="s">
        <v>8223</v>
      </c>
      <c r="H85" s="22" t="s">
        <v>8245</v>
      </c>
      <c r="I85" s="22">
        <v>1427427276</v>
      </c>
      <c r="J85" s="22">
        <v>1425270876</v>
      </c>
      <c r="K85" s="22" t="b">
        <v>0</v>
      </c>
      <c r="L85" s="22">
        <v>2</v>
      </c>
      <c r="M85" s="22" t="b">
        <v>0</v>
      </c>
      <c r="N85" s="22" t="s">
        <v>8269</v>
      </c>
      <c r="O85" s="26">
        <v>0</v>
      </c>
      <c r="P85" s="22">
        <v>10</v>
      </c>
      <c r="Q85" s="22" t="s">
        <v>8314</v>
      </c>
      <c r="R85" s="22" t="s">
        <v>8315</v>
      </c>
      <c r="S85" s="27">
        <v>42065</v>
      </c>
      <c r="T85" s="27">
        <v>42090</v>
      </c>
    </row>
    <row r="86" spans="1:20" ht="144" x14ac:dyDescent="0.2">
      <c r="A86" s="22">
        <v>3853</v>
      </c>
      <c r="B86" s="23" t="s">
        <v>3850</v>
      </c>
      <c r="C86" s="23" t="s">
        <v>7962</v>
      </c>
      <c r="D86" s="24">
        <v>100000</v>
      </c>
      <c r="E86" s="25">
        <v>26</v>
      </c>
      <c r="F86" s="26" t="s">
        <v>8220</v>
      </c>
      <c r="G86" s="22" t="s">
        <v>8223</v>
      </c>
      <c r="H86" s="22" t="s">
        <v>8245</v>
      </c>
      <c r="I86" s="22">
        <v>1409602178</v>
      </c>
      <c r="J86" s="22">
        <v>1406578178</v>
      </c>
      <c r="K86" s="22" t="b">
        <v>0</v>
      </c>
      <c r="L86" s="22">
        <v>2</v>
      </c>
      <c r="M86" s="22" t="b">
        <v>0</v>
      </c>
      <c r="N86" s="22" t="s">
        <v>8269</v>
      </c>
      <c r="O86" s="26">
        <v>0</v>
      </c>
      <c r="P86" s="22">
        <v>13</v>
      </c>
      <c r="Q86" s="22" t="s">
        <v>8314</v>
      </c>
      <c r="R86" s="22" t="s">
        <v>8315</v>
      </c>
      <c r="S86" s="27">
        <v>41848</v>
      </c>
      <c r="T86" s="27">
        <v>41883</v>
      </c>
    </row>
    <row r="87" spans="1:20" ht="112" x14ac:dyDescent="0.2">
      <c r="A87" s="22">
        <v>3854</v>
      </c>
      <c r="B87" s="23" t="s">
        <v>3851</v>
      </c>
      <c r="C87" s="23" t="s">
        <v>7963</v>
      </c>
      <c r="D87" s="24">
        <v>11000</v>
      </c>
      <c r="E87" s="25">
        <v>1788</v>
      </c>
      <c r="F87" s="26" t="s">
        <v>8220</v>
      </c>
      <c r="G87" s="22" t="s">
        <v>8223</v>
      </c>
      <c r="H87" s="22" t="s">
        <v>8245</v>
      </c>
      <c r="I87" s="22">
        <v>1431206058</v>
      </c>
      <c r="J87" s="22">
        <v>1428614058</v>
      </c>
      <c r="K87" s="22" t="b">
        <v>0</v>
      </c>
      <c r="L87" s="22">
        <v>20</v>
      </c>
      <c r="M87" s="22" t="b">
        <v>0</v>
      </c>
      <c r="N87" s="22" t="s">
        <v>8269</v>
      </c>
      <c r="O87" s="26">
        <v>16</v>
      </c>
      <c r="P87" s="22">
        <v>89.4</v>
      </c>
      <c r="Q87" s="22" t="s">
        <v>8314</v>
      </c>
      <c r="R87" s="22" t="s">
        <v>8315</v>
      </c>
      <c r="S87" s="27">
        <v>42103</v>
      </c>
      <c r="T87" s="27">
        <v>42133</v>
      </c>
    </row>
    <row r="88" spans="1:20" ht="224" x14ac:dyDescent="0.2">
      <c r="A88" s="22">
        <v>3855</v>
      </c>
      <c r="B88" s="23" t="s">
        <v>3852</v>
      </c>
      <c r="C88" s="23" t="s">
        <v>7964</v>
      </c>
      <c r="D88" s="24">
        <v>1000</v>
      </c>
      <c r="E88" s="25">
        <v>25</v>
      </c>
      <c r="F88" s="26" t="s">
        <v>8220</v>
      </c>
      <c r="G88" s="22" t="s">
        <v>8223</v>
      </c>
      <c r="H88" s="22" t="s">
        <v>8245</v>
      </c>
      <c r="I88" s="22">
        <v>1427408271</v>
      </c>
      <c r="J88" s="22">
        <v>1424819871</v>
      </c>
      <c r="K88" s="22" t="b">
        <v>0</v>
      </c>
      <c r="L88" s="22">
        <v>1</v>
      </c>
      <c r="M88" s="22" t="b">
        <v>0</v>
      </c>
      <c r="N88" s="22" t="s">
        <v>8269</v>
      </c>
      <c r="O88" s="26">
        <v>3</v>
      </c>
      <c r="P88" s="22">
        <v>25</v>
      </c>
      <c r="Q88" s="22" t="s">
        <v>8314</v>
      </c>
      <c r="R88" s="22" t="s">
        <v>8315</v>
      </c>
      <c r="S88" s="27">
        <v>42059</v>
      </c>
      <c r="T88" s="27">
        <v>42089</v>
      </c>
    </row>
    <row r="89" spans="1:20" ht="224" x14ac:dyDescent="0.2">
      <c r="A89" s="22">
        <v>3856</v>
      </c>
      <c r="B89" s="23" t="s">
        <v>3853</v>
      </c>
      <c r="C89" s="23" t="s">
        <v>7965</v>
      </c>
      <c r="D89" s="24">
        <v>5000</v>
      </c>
      <c r="E89" s="25">
        <v>1</v>
      </c>
      <c r="F89" s="26" t="s">
        <v>8220</v>
      </c>
      <c r="G89" s="22" t="s">
        <v>8223</v>
      </c>
      <c r="H89" s="22" t="s">
        <v>8245</v>
      </c>
      <c r="I89" s="22">
        <v>1425833403</v>
      </c>
      <c r="J89" s="22">
        <v>1423245003</v>
      </c>
      <c r="K89" s="22" t="b">
        <v>0</v>
      </c>
      <c r="L89" s="22">
        <v>1</v>
      </c>
      <c r="M89" s="22" t="b">
        <v>0</v>
      </c>
      <c r="N89" s="22" t="s">
        <v>8269</v>
      </c>
      <c r="O89" s="26">
        <v>0</v>
      </c>
      <c r="P89" s="22">
        <v>1</v>
      </c>
      <c r="Q89" s="22" t="s">
        <v>8314</v>
      </c>
      <c r="R89" s="22" t="s">
        <v>8315</v>
      </c>
      <c r="S89" s="27">
        <v>42041</v>
      </c>
      <c r="T89" s="27">
        <v>42071</v>
      </c>
    </row>
    <row r="90" spans="1:20" ht="208" x14ac:dyDescent="0.2">
      <c r="A90" s="22">
        <v>3857</v>
      </c>
      <c r="B90" s="23" t="s">
        <v>3854</v>
      </c>
      <c r="C90" s="23" t="s">
        <v>7966</v>
      </c>
      <c r="D90" s="24">
        <v>5000</v>
      </c>
      <c r="E90" s="25">
        <v>260</v>
      </c>
      <c r="F90" s="26" t="s">
        <v>8220</v>
      </c>
      <c r="G90" s="22" t="s">
        <v>8223</v>
      </c>
      <c r="H90" s="22" t="s">
        <v>8245</v>
      </c>
      <c r="I90" s="22">
        <v>1406913120</v>
      </c>
      <c r="J90" s="22">
        <v>1404927690</v>
      </c>
      <c r="K90" s="22" t="b">
        <v>0</v>
      </c>
      <c r="L90" s="22">
        <v>4</v>
      </c>
      <c r="M90" s="22" t="b">
        <v>0</v>
      </c>
      <c r="N90" s="22" t="s">
        <v>8269</v>
      </c>
      <c r="O90" s="26">
        <v>5</v>
      </c>
      <c r="P90" s="22">
        <v>65</v>
      </c>
      <c r="Q90" s="22" t="s">
        <v>8314</v>
      </c>
      <c r="R90" s="22" t="s">
        <v>8315</v>
      </c>
      <c r="S90" s="27">
        <v>41829</v>
      </c>
      <c r="T90" s="27">
        <v>41852</v>
      </c>
    </row>
    <row r="91" spans="1:20" ht="192" x14ac:dyDescent="0.2">
      <c r="A91" s="22">
        <v>3859</v>
      </c>
      <c r="B91" s="23" t="s">
        <v>3856</v>
      </c>
      <c r="C91" s="23" t="s">
        <v>7968</v>
      </c>
      <c r="D91" s="24">
        <v>2500</v>
      </c>
      <c r="E91" s="25">
        <v>1</v>
      </c>
      <c r="F91" s="26" t="s">
        <v>8220</v>
      </c>
      <c r="G91" s="22" t="s">
        <v>8223</v>
      </c>
      <c r="H91" s="22" t="s">
        <v>8245</v>
      </c>
      <c r="I91" s="22">
        <v>1403730000</v>
      </c>
      <c r="J91" s="22">
        <v>1401485207</v>
      </c>
      <c r="K91" s="22" t="b">
        <v>0</v>
      </c>
      <c r="L91" s="22">
        <v>1</v>
      </c>
      <c r="M91" s="22" t="b">
        <v>0</v>
      </c>
      <c r="N91" s="22" t="s">
        <v>8269</v>
      </c>
      <c r="O91" s="26">
        <v>0</v>
      </c>
      <c r="P91" s="22">
        <v>1</v>
      </c>
      <c r="Q91" s="22" t="s">
        <v>8314</v>
      </c>
      <c r="R91" s="22" t="s">
        <v>8315</v>
      </c>
      <c r="S91" s="27">
        <v>41789</v>
      </c>
      <c r="T91" s="27">
        <v>41815</v>
      </c>
    </row>
    <row r="92" spans="1:20" ht="192" x14ac:dyDescent="0.2">
      <c r="A92" s="22">
        <v>3860</v>
      </c>
      <c r="B92" s="23" t="s">
        <v>3857</v>
      </c>
      <c r="C92" s="23" t="s">
        <v>7969</v>
      </c>
      <c r="D92" s="24">
        <v>6000</v>
      </c>
      <c r="E92" s="25">
        <v>1060</v>
      </c>
      <c r="F92" s="26" t="s">
        <v>8220</v>
      </c>
      <c r="G92" s="22" t="s">
        <v>8223</v>
      </c>
      <c r="H92" s="22" t="s">
        <v>8245</v>
      </c>
      <c r="I92" s="22">
        <v>1407858710</v>
      </c>
      <c r="J92" s="22">
        <v>1405266710</v>
      </c>
      <c r="K92" s="22" t="b">
        <v>0</v>
      </c>
      <c r="L92" s="22">
        <v>13</v>
      </c>
      <c r="M92" s="22" t="b">
        <v>0</v>
      </c>
      <c r="N92" s="22" t="s">
        <v>8269</v>
      </c>
      <c r="O92" s="26">
        <v>18</v>
      </c>
      <c r="P92" s="22">
        <v>81.540000000000006</v>
      </c>
      <c r="Q92" s="22" t="s">
        <v>8314</v>
      </c>
      <c r="R92" s="22" t="s">
        <v>8315</v>
      </c>
      <c r="S92" s="27">
        <v>41833</v>
      </c>
      <c r="T92" s="27">
        <v>41863</v>
      </c>
    </row>
    <row r="93" spans="1:20" ht="48" x14ac:dyDescent="0.2">
      <c r="A93" s="22">
        <v>3861</v>
      </c>
      <c r="B93" s="23" t="s">
        <v>3858</v>
      </c>
      <c r="C93" s="23" t="s">
        <v>7970</v>
      </c>
      <c r="D93" s="24">
        <v>2000</v>
      </c>
      <c r="E93" s="25">
        <v>100</v>
      </c>
      <c r="F93" s="26" t="s">
        <v>8220</v>
      </c>
      <c r="G93" s="22" t="s">
        <v>8223</v>
      </c>
      <c r="H93" s="22" t="s">
        <v>8245</v>
      </c>
      <c r="I93" s="22">
        <v>1415828820</v>
      </c>
      <c r="J93" s="22">
        <v>1412258977</v>
      </c>
      <c r="K93" s="22" t="b">
        <v>0</v>
      </c>
      <c r="L93" s="22">
        <v>1</v>
      </c>
      <c r="M93" s="22" t="b">
        <v>0</v>
      </c>
      <c r="N93" s="22" t="s">
        <v>8269</v>
      </c>
      <c r="O93" s="26">
        <v>5</v>
      </c>
      <c r="P93" s="22">
        <v>100</v>
      </c>
      <c r="Q93" s="22" t="s">
        <v>8314</v>
      </c>
      <c r="R93" s="22" t="s">
        <v>8315</v>
      </c>
      <c r="S93" s="27">
        <v>41914</v>
      </c>
      <c r="T93" s="27">
        <v>41955</v>
      </c>
    </row>
    <row r="94" spans="1:20" ht="128" x14ac:dyDescent="0.2">
      <c r="A94" s="22">
        <v>3862</v>
      </c>
      <c r="B94" s="23" t="s">
        <v>3859</v>
      </c>
      <c r="C94" s="23" t="s">
        <v>7971</v>
      </c>
      <c r="D94" s="24">
        <v>7500</v>
      </c>
      <c r="E94" s="25">
        <v>1</v>
      </c>
      <c r="F94" s="26" t="s">
        <v>8220</v>
      </c>
      <c r="G94" s="22" t="s">
        <v>8223</v>
      </c>
      <c r="H94" s="22" t="s">
        <v>8245</v>
      </c>
      <c r="I94" s="22">
        <v>1473699540</v>
      </c>
      <c r="J94" s="22">
        <v>1472451356</v>
      </c>
      <c r="K94" s="22" t="b">
        <v>0</v>
      </c>
      <c r="L94" s="22">
        <v>1</v>
      </c>
      <c r="M94" s="22" t="b">
        <v>0</v>
      </c>
      <c r="N94" s="22" t="s">
        <v>8269</v>
      </c>
      <c r="O94" s="26">
        <v>0</v>
      </c>
      <c r="P94" s="22">
        <v>1</v>
      </c>
      <c r="Q94" s="22" t="s">
        <v>8314</v>
      </c>
      <c r="R94" s="22" t="s">
        <v>8315</v>
      </c>
      <c r="S94" s="27">
        <v>42611</v>
      </c>
      <c r="T94" s="27">
        <v>42625</v>
      </c>
    </row>
    <row r="95" spans="1:20" ht="208" x14ac:dyDescent="0.2">
      <c r="A95" s="22">
        <v>3863</v>
      </c>
      <c r="B95" s="23" t="s">
        <v>3860</v>
      </c>
      <c r="C95" s="23" t="s">
        <v>7972</v>
      </c>
      <c r="D95" s="24">
        <v>6000</v>
      </c>
      <c r="E95" s="25">
        <v>0</v>
      </c>
      <c r="F95" s="26" t="s">
        <v>8220</v>
      </c>
      <c r="G95" s="22" t="s">
        <v>8223</v>
      </c>
      <c r="H95" s="22" t="s">
        <v>8245</v>
      </c>
      <c r="I95" s="22">
        <v>1446739905</v>
      </c>
      <c r="J95" s="22">
        <v>1441552305</v>
      </c>
      <c r="K95" s="22" t="b">
        <v>0</v>
      </c>
      <c r="L95" s="22">
        <v>0</v>
      </c>
      <c r="M95" s="22" t="b">
        <v>0</v>
      </c>
      <c r="N95" s="22" t="s">
        <v>8269</v>
      </c>
      <c r="O95" s="26">
        <v>0</v>
      </c>
      <c r="P95" s="22" t="e">
        <v>#DIV/0!</v>
      </c>
      <c r="Q95" s="22" t="s">
        <v>8314</v>
      </c>
      <c r="R95" s="22" t="s">
        <v>8315</v>
      </c>
      <c r="S95" s="27">
        <v>42253</v>
      </c>
      <c r="T95" s="27">
        <v>42313</v>
      </c>
    </row>
    <row r="96" spans="1:20" ht="208" x14ac:dyDescent="0.2">
      <c r="A96" s="22">
        <v>3864</v>
      </c>
      <c r="B96" s="23" t="s">
        <v>3861</v>
      </c>
      <c r="C96" s="23" t="s">
        <v>7973</v>
      </c>
      <c r="D96" s="24">
        <v>5000</v>
      </c>
      <c r="E96" s="25">
        <v>60</v>
      </c>
      <c r="F96" s="26" t="s">
        <v>8220</v>
      </c>
      <c r="G96" s="22" t="s">
        <v>8223</v>
      </c>
      <c r="H96" s="22" t="s">
        <v>8245</v>
      </c>
      <c r="I96" s="22">
        <v>1447799054</v>
      </c>
      <c r="J96" s="22">
        <v>1445203454</v>
      </c>
      <c r="K96" s="22" t="b">
        <v>0</v>
      </c>
      <c r="L96" s="22">
        <v>3</v>
      </c>
      <c r="M96" s="22" t="b">
        <v>0</v>
      </c>
      <c r="N96" s="22" t="s">
        <v>8269</v>
      </c>
      <c r="O96" s="26">
        <v>1</v>
      </c>
      <c r="P96" s="22">
        <v>20</v>
      </c>
      <c r="Q96" s="22" t="s">
        <v>8314</v>
      </c>
      <c r="R96" s="22" t="s">
        <v>8315</v>
      </c>
      <c r="S96" s="27">
        <v>42295</v>
      </c>
      <c r="T96" s="27">
        <v>42325</v>
      </c>
    </row>
    <row r="97" spans="1:20" ht="112" x14ac:dyDescent="0.2">
      <c r="A97" s="22">
        <v>3866</v>
      </c>
      <c r="B97" s="23" t="s">
        <v>3863</v>
      </c>
      <c r="C97" s="23" t="s">
        <v>7975</v>
      </c>
      <c r="D97" s="24">
        <v>2000</v>
      </c>
      <c r="E97" s="25">
        <v>11</v>
      </c>
      <c r="F97" s="26" t="s">
        <v>8220</v>
      </c>
      <c r="G97" s="22" t="s">
        <v>8223</v>
      </c>
      <c r="H97" s="22" t="s">
        <v>8245</v>
      </c>
      <c r="I97" s="22">
        <v>1458703740</v>
      </c>
      <c r="J97" s="22">
        <v>1454453021</v>
      </c>
      <c r="K97" s="22" t="b">
        <v>0</v>
      </c>
      <c r="L97" s="22">
        <v>2</v>
      </c>
      <c r="M97" s="22" t="b">
        <v>0</v>
      </c>
      <c r="N97" s="22" t="s">
        <v>8269</v>
      </c>
      <c r="O97" s="26">
        <v>1</v>
      </c>
      <c r="P97" s="22">
        <v>5.5</v>
      </c>
      <c r="Q97" s="22" t="s">
        <v>8314</v>
      </c>
      <c r="R97" s="22" t="s">
        <v>8315</v>
      </c>
      <c r="S97" s="27">
        <v>42402</v>
      </c>
      <c r="T97" s="27">
        <v>42452</v>
      </c>
    </row>
    <row r="98" spans="1:20" ht="192" x14ac:dyDescent="0.2">
      <c r="A98" s="22">
        <v>3867</v>
      </c>
      <c r="B98" s="23" t="s">
        <v>3864</v>
      </c>
      <c r="C98" s="23" t="s">
        <v>7976</v>
      </c>
      <c r="D98" s="24">
        <v>2000</v>
      </c>
      <c r="E98" s="25">
        <v>251</v>
      </c>
      <c r="F98" s="26" t="s">
        <v>8220</v>
      </c>
      <c r="G98" s="22" t="s">
        <v>8223</v>
      </c>
      <c r="H98" s="22" t="s">
        <v>8245</v>
      </c>
      <c r="I98" s="22">
        <v>1466278339</v>
      </c>
      <c r="J98" s="22">
        <v>1463686339</v>
      </c>
      <c r="K98" s="22" t="b">
        <v>0</v>
      </c>
      <c r="L98" s="22">
        <v>5</v>
      </c>
      <c r="M98" s="22" t="b">
        <v>0</v>
      </c>
      <c r="N98" s="22" t="s">
        <v>8269</v>
      </c>
      <c r="O98" s="26">
        <v>13</v>
      </c>
      <c r="P98" s="22">
        <v>50.2</v>
      </c>
      <c r="Q98" s="22" t="s">
        <v>8314</v>
      </c>
      <c r="R98" s="22" t="s">
        <v>8315</v>
      </c>
      <c r="S98" s="27">
        <v>42509</v>
      </c>
      <c r="T98" s="27">
        <v>42539</v>
      </c>
    </row>
    <row r="99" spans="1:20" ht="160" x14ac:dyDescent="0.2">
      <c r="A99" s="22">
        <v>3889</v>
      </c>
      <c r="B99" s="23" t="s">
        <v>3886</v>
      </c>
      <c r="C99" s="23" t="s">
        <v>7997</v>
      </c>
      <c r="D99" s="24">
        <v>8000</v>
      </c>
      <c r="E99" s="25">
        <v>118</v>
      </c>
      <c r="F99" s="26" t="s">
        <v>8220</v>
      </c>
      <c r="G99" s="22" t="s">
        <v>8223</v>
      </c>
      <c r="H99" s="22" t="s">
        <v>8245</v>
      </c>
      <c r="I99" s="22">
        <v>1420413960</v>
      </c>
      <c r="J99" s="22">
        <v>1417651630</v>
      </c>
      <c r="K99" s="22" t="b">
        <v>0</v>
      </c>
      <c r="L99" s="22">
        <v>9</v>
      </c>
      <c r="M99" s="22" t="b">
        <v>0</v>
      </c>
      <c r="N99" s="22" t="s">
        <v>8269</v>
      </c>
      <c r="O99" s="26">
        <v>1</v>
      </c>
      <c r="P99" s="22">
        <v>13.11</v>
      </c>
      <c r="Q99" s="22" t="s">
        <v>8314</v>
      </c>
      <c r="R99" s="22" t="s">
        <v>8315</v>
      </c>
      <c r="S99" s="27">
        <v>41977</v>
      </c>
      <c r="T99" s="27">
        <v>42008</v>
      </c>
    </row>
    <row r="100" spans="1:20" ht="208" x14ac:dyDescent="0.2">
      <c r="A100" s="22">
        <v>3890</v>
      </c>
      <c r="B100" s="23" t="s">
        <v>3887</v>
      </c>
      <c r="C100" s="23" t="s">
        <v>7998</v>
      </c>
      <c r="D100" s="24">
        <v>15000</v>
      </c>
      <c r="E100" s="25">
        <v>2524</v>
      </c>
      <c r="F100" s="26" t="s">
        <v>8220</v>
      </c>
      <c r="G100" s="22" t="s">
        <v>8223</v>
      </c>
      <c r="H100" s="22" t="s">
        <v>8245</v>
      </c>
      <c r="I100" s="22">
        <v>1439662344</v>
      </c>
      <c r="J100" s="22">
        <v>1434478344</v>
      </c>
      <c r="K100" s="22" t="b">
        <v>0</v>
      </c>
      <c r="L100" s="22">
        <v>8</v>
      </c>
      <c r="M100" s="22" t="b">
        <v>0</v>
      </c>
      <c r="N100" s="22" t="s">
        <v>8269</v>
      </c>
      <c r="O100" s="26">
        <v>17</v>
      </c>
      <c r="P100" s="22">
        <v>315.5</v>
      </c>
      <c r="Q100" s="22" t="s">
        <v>8314</v>
      </c>
      <c r="R100" s="22" t="s">
        <v>8315</v>
      </c>
      <c r="S100" s="27">
        <v>42171</v>
      </c>
      <c r="T100" s="27">
        <v>42231</v>
      </c>
    </row>
    <row r="101" spans="1:20" ht="112" x14ac:dyDescent="0.2">
      <c r="A101" s="22">
        <v>3891</v>
      </c>
      <c r="B101" s="23" t="s">
        <v>3888</v>
      </c>
      <c r="C101" s="23" t="s">
        <v>7999</v>
      </c>
      <c r="D101" s="24">
        <v>800</v>
      </c>
      <c r="E101" s="25">
        <v>260</v>
      </c>
      <c r="F101" s="26" t="s">
        <v>8220</v>
      </c>
      <c r="G101" s="22" t="s">
        <v>8223</v>
      </c>
      <c r="H101" s="22" t="s">
        <v>8245</v>
      </c>
      <c r="I101" s="22">
        <v>1427086740</v>
      </c>
      <c r="J101" s="22">
        <v>1424488244</v>
      </c>
      <c r="K101" s="22" t="b">
        <v>0</v>
      </c>
      <c r="L101" s="22">
        <v>7</v>
      </c>
      <c r="M101" s="22" t="b">
        <v>0</v>
      </c>
      <c r="N101" s="22" t="s">
        <v>8269</v>
      </c>
      <c r="O101" s="26">
        <v>33</v>
      </c>
      <c r="P101" s="22">
        <v>37.14</v>
      </c>
      <c r="Q101" s="22" t="s">
        <v>8314</v>
      </c>
      <c r="R101" s="22" t="s">
        <v>8315</v>
      </c>
      <c r="S101" s="27">
        <v>42056</v>
      </c>
      <c r="T101" s="27">
        <v>42086</v>
      </c>
    </row>
    <row r="102" spans="1:20" ht="224" x14ac:dyDescent="0.2">
      <c r="A102" s="22">
        <v>3892</v>
      </c>
      <c r="B102" s="23" t="s">
        <v>3889</v>
      </c>
      <c r="C102" s="23" t="s">
        <v>8000</v>
      </c>
      <c r="D102" s="24">
        <v>1000</v>
      </c>
      <c r="E102" s="25">
        <v>0</v>
      </c>
      <c r="F102" s="26" t="s">
        <v>8220</v>
      </c>
      <c r="G102" s="22" t="s">
        <v>8223</v>
      </c>
      <c r="H102" s="22" t="s">
        <v>8245</v>
      </c>
      <c r="I102" s="22">
        <v>1408863600</v>
      </c>
      <c r="J102" s="22">
        <v>1408203557</v>
      </c>
      <c r="K102" s="22" t="b">
        <v>0</v>
      </c>
      <c r="L102" s="22">
        <v>0</v>
      </c>
      <c r="M102" s="22" t="b">
        <v>0</v>
      </c>
      <c r="N102" s="22" t="s">
        <v>8269</v>
      </c>
      <c r="O102" s="26">
        <v>0</v>
      </c>
      <c r="P102" s="22" t="e">
        <v>#DIV/0!</v>
      </c>
      <c r="Q102" s="22" t="s">
        <v>8314</v>
      </c>
      <c r="R102" s="22" t="s">
        <v>8315</v>
      </c>
      <c r="S102" s="27">
        <v>41867</v>
      </c>
      <c r="T102" s="27">
        <v>41875</v>
      </c>
    </row>
    <row r="103" spans="1:20" ht="224" x14ac:dyDescent="0.2">
      <c r="A103" s="22">
        <v>3893</v>
      </c>
      <c r="B103" s="23" t="s">
        <v>3890</v>
      </c>
      <c r="C103" s="23" t="s">
        <v>8001</v>
      </c>
      <c r="D103" s="24">
        <v>50000</v>
      </c>
      <c r="E103" s="25">
        <v>10775</v>
      </c>
      <c r="F103" s="26" t="s">
        <v>8220</v>
      </c>
      <c r="G103" s="22" t="s">
        <v>8223</v>
      </c>
      <c r="H103" s="22" t="s">
        <v>8245</v>
      </c>
      <c r="I103" s="22">
        <v>1404194400</v>
      </c>
      <c r="J103" s="22">
        <v>1400600840</v>
      </c>
      <c r="K103" s="22" t="b">
        <v>0</v>
      </c>
      <c r="L103" s="22">
        <v>84</v>
      </c>
      <c r="M103" s="22" t="b">
        <v>0</v>
      </c>
      <c r="N103" s="22" t="s">
        <v>8269</v>
      </c>
      <c r="O103" s="26">
        <v>22</v>
      </c>
      <c r="P103" s="22">
        <v>128.27000000000001</v>
      </c>
      <c r="Q103" s="22" t="s">
        <v>8314</v>
      </c>
      <c r="R103" s="22" t="s">
        <v>8315</v>
      </c>
      <c r="S103" s="27">
        <v>41779</v>
      </c>
      <c r="T103" s="27">
        <v>41821</v>
      </c>
    </row>
    <row r="104" spans="1:20" ht="208" x14ac:dyDescent="0.2">
      <c r="A104" s="22">
        <v>3894</v>
      </c>
      <c r="B104" s="23" t="s">
        <v>3891</v>
      </c>
      <c r="C104" s="23" t="s">
        <v>8002</v>
      </c>
      <c r="D104" s="24">
        <v>15000</v>
      </c>
      <c r="E104" s="25">
        <v>520</v>
      </c>
      <c r="F104" s="26" t="s">
        <v>8220</v>
      </c>
      <c r="G104" s="22" t="s">
        <v>8223</v>
      </c>
      <c r="H104" s="22" t="s">
        <v>8245</v>
      </c>
      <c r="I104" s="22">
        <v>1481000340</v>
      </c>
      <c r="J104" s="22">
        <v>1478386812</v>
      </c>
      <c r="K104" s="22" t="b">
        <v>0</v>
      </c>
      <c r="L104" s="22">
        <v>11</v>
      </c>
      <c r="M104" s="22" t="b">
        <v>0</v>
      </c>
      <c r="N104" s="22" t="s">
        <v>8269</v>
      </c>
      <c r="O104" s="26">
        <v>3</v>
      </c>
      <c r="P104" s="22">
        <v>47.27</v>
      </c>
      <c r="Q104" s="22" t="s">
        <v>8314</v>
      </c>
      <c r="R104" s="22" t="s">
        <v>8315</v>
      </c>
      <c r="S104" s="27">
        <v>42679</v>
      </c>
      <c r="T104" s="27">
        <v>42710</v>
      </c>
    </row>
    <row r="105" spans="1:20" ht="224" x14ac:dyDescent="0.2">
      <c r="A105" s="22">
        <v>3895</v>
      </c>
      <c r="B105" s="23" t="s">
        <v>3892</v>
      </c>
      <c r="C105" s="23" t="s">
        <v>8003</v>
      </c>
      <c r="D105" s="24">
        <v>1000</v>
      </c>
      <c r="E105" s="25">
        <v>50</v>
      </c>
      <c r="F105" s="26" t="s">
        <v>8220</v>
      </c>
      <c r="G105" s="22" t="s">
        <v>8223</v>
      </c>
      <c r="H105" s="22" t="s">
        <v>8245</v>
      </c>
      <c r="I105" s="22">
        <v>1425103218</v>
      </c>
      <c r="J105" s="22">
        <v>1422424818</v>
      </c>
      <c r="K105" s="22" t="b">
        <v>0</v>
      </c>
      <c r="L105" s="22">
        <v>1</v>
      </c>
      <c r="M105" s="22" t="b">
        <v>0</v>
      </c>
      <c r="N105" s="22" t="s">
        <v>8269</v>
      </c>
      <c r="O105" s="26">
        <v>5</v>
      </c>
      <c r="P105" s="22">
        <v>50</v>
      </c>
      <c r="Q105" s="22" t="s">
        <v>8314</v>
      </c>
      <c r="R105" s="22" t="s">
        <v>8315</v>
      </c>
      <c r="S105" s="27">
        <v>42032</v>
      </c>
      <c r="T105" s="27">
        <v>42063</v>
      </c>
    </row>
    <row r="106" spans="1:20" ht="208" x14ac:dyDescent="0.2">
      <c r="A106" s="22">
        <v>3896</v>
      </c>
      <c r="B106" s="23" t="s">
        <v>3893</v>
      </c>
      <c r="C106" s="23" t="s">
        <v>8004</v>
      </c>
      <c r="D106" s="24">
        <v>1600</v>
      </c>
      <c r="E106" s="25">
        <v>170</v>
      </c>
      <c r="F106" s="26" t="s">
        <v>8220</v>
      </c>
      <c r="G106" s="22" t="s">
        <v>8223</v>
      </c>
      <c r="H106" s="22" t="s">
        <v>8245</v>
      </c>
      <c r="I106" s="22">
        <v>1402979778</v>
      </c>
      <c r="J106" s="22">
        <v>1401770178</v>
      </c>
      <c r="K106" s="22" t="b">
        <v>0</v>
      </c>
      <c r="L106" s="22">
        <v>4</v>
      </c>
      <c r="M106" s="22" t="b">
        <v>0</v>
      </c>
      <c r="N106" s="22" t="s">
        <v>8269</v>
      </c>
      <c r="O106" s="26">
        <v>11</v>
      </c>
      <c r="P106" s="22">
        <v>42.5</v>
      </c>
      <c r="Q106" s="22" t="s">
        <v>8314</v>
      </c>
      <c r="R106" s="22" t="s">
        <v>8315</v>
      </c>
      <c r="S106" s="27">
        <v>41793</v>
      </c>
      <c r="T106" s="27">
        <v>41807</v>
      </c>
    </row>
    <row r="107" spans="1:20" ht="160" x14ac:dyDescent="0.2">
      <c r="A107" s="22">
        <v>3899</v>
      </c>
      <c r="B107" s="23" t="s">
        <v>3896</v>
      </c>
      <c r="C107" s="23" t="s">
        <v>8007</v>
      </c>
      <c r="D107" s="24">
        <v>10000</v>
      </c>
      <c r="E107" s="25">
        <v>125</v>
      </c>
      <c r="F107" s="26" t="s">
        <v>8220</v>
      </c>
      <c r="G107" s="22" t="s">
        <v>8223</v>
      </c>
      <c r="H107" s="22" t="s">
        <v>8245</v>
      </c>
      <c r="I107" s="22">
        <v>1407868561</v>
      </c>
      <c r="J107" s="22">
        <v>1406140561</v>
      </c>
      <c r="K107" s="22" t="b">
        <v>0</v>
      </c>
      <c r="L107" s="22">
        <v>2</v>
      </c>
      <c r="M107" s="22" t="b">
        <v>0</v>
      </c>
      <c r="N107" s="22" t="s">
        <v>8269</v>
      </c>
      <c r="O107" s="26">
        <v>1</v>
      </c>
      <c r="P107" s="22">
        <v>62.5</v>
      </c>
      <c r="Q107" s="22" t="s">
        <v>8314</v>
      </c>
      <c r="R107" s="22" t="s">
        <v>8315</v>
      </c>
      <c r="S107" s="27">
        <v>41843</v>
      </c>
      <c r="T107" s="27">
        <v>41863</v>
      </c>
    </row>
    <row r="108" spans="1:20" ht="144" x14ac:dyDescent="0.2">
      <c r="A108" s="22">
        <v>3900</v>
      </c>
      <c r="B108" s="23" t="s">
        <v>3897</v>
      </c>
      <c r="C108" s="23" t="s">
        <v>8008</v>
      </c>
      <c r="D108" s="24">
        <v>2500</v>
      </c>
      <c r="E108" s="25">
        <v>135</v>
      </c>
      <c r="F108" s="26" t="s">
        <v>8220</v>
      </c>
      <c r="G108" s="22" t="s">
        <v>8223</v>
      </c>
      <c r="H108" s="22" t="s">
        <v>8245</v>
      </c>
      <c r="I108" s="22">
        <v>1433988791</v>
      </c>
      <c r="J108" s="22">
        <v>1431396791</v>
      </c>
      <c r="K108" s="22" t="b">
        <v>0</v>
      </c>
      <c r="L108" s="22">
        <v>5</v>
      </c>
      <c r="M108" s="22" t="b">
        <v>0</v>
      </c>
      <c r="N108" s="22" t="s">
        <v>8269</v>
      </c>
      <c r="O108" s="26">
        <v>5</v>
      </c>
      <c r="P108" s="22">
        <v>27</v>
      </c>
      <c r="Q108" s="22" t="s">
        <v>8314</v>
      </c>
      <c r="R108" s="22" t="s">
        <v>8315</v>
      </c>
      <c r="S108" s="27">
        <v>42136</v>
      </c>
      <c r="T108" s="27">
        <v>42166</v>
      </c>
    </row>
    <row r="109" spans="1:20" ht="208" x14ac:dyDescent="0.2">
      <c r="A109" s="22">
        <v>3901</v>
      </c>
      <c r="B109" s="23" t="s">
        <v>3898</v>
      </c>
      <c r="C109" s="23" t="s">
        <v>8009</v>
      </c>
      <c r="D109" s="24">
        <v>3000</v>
      </c>
      <c r="E109" s="25">
        <v>25</v>
      </c>
      <c r="F109" s="26" t="s">
        <v>8220</v>
      </c>
      <c r="G109" s="22" t="s">
        <v>8223</v>
      </c>
      <c r="H109" s="22" t="s">
        <v>8245</v>
      </c>
      <c r="I109" s="22">
        <v>1450554599</v>
      </c>
      <c r="J109" s="22">
        <v>1447098599</v>
      </c>
      <c r="K109" s="22" t="b">
        <v>0</v>
      </c>
      <c r="L109" s="22">
        <v>1</v>
      </c>
      <c r="M109" s="22" t="b">
        <v>0</v>
      </c>
      <c r="N109" s="22" t="s">
        <v>8269</v>
      </c>
      <c r="O109" s="26">
        <v>1</v>
      </c>
      <c r="P109" s="22">
        <v>25</v>
      </c>
      <c r="Q109" s="22" t="s">
        <v>8314</v>
      </c>
      <c r="R109" s="22" t="s">
        <v>8315</v>
      </c>
      <c r="S109" s="27">
        <v>42317</v>
      </c>
      <c r="T109" s="27">
        <v>42357</v>
      </c>
    </row>
    <row r="110" spans="1:20" ht="240" x14ac:dyDescent="0.2">
      <c r="A110" s="22">
        <v>3903</v>
      </c>
      <c r="B110" s="23" t="s">
        <v>3900</v>
      </c>
      <c r="C110" s="23" t="s">
        <v>8011</v>
      </c>
      <c r="D110" s="24">
        <v>1500</v>
      </c>
      <c r="E110" s="25">
        <v>0</v>
      </c>
      <c r="F110" s="26" t="s">
        <v>8220</v>
      </c>
      <c r="G110" s="22" t="s">
        <v>8223</v>
      </c>
      <c r="H110" s="22" t="s">
        <v>8245</v>
      </c>
      <c r="I110" s="22">
        <v>1439581080</v>
      </c>
      <c r="J110" s="22">
        <v>1435709765</v>
      </c>
      <c r="K110" s="22" t="b">
        <v>0</v>
      </c>
      <c r="L110" s="22">
        <v>0</v>
      </c>
      <c r="M110" s="22" t="b">
        <v>0</v>
      </c>
      <c r="N110" s="22" t="s">
        <v>8269</v>
      </c>
      <c r="O110" s="26">
        <v>0</v>
      </c>
      <c r="P110" s="22" t="e">
        <v>#DIV/0!</v>
      </c>
      <c r="Q110" s="22" t="s">
        <v>8314</v>
      </c>
      <c r="R110" s="22" t="s">
        <v>8315</v>
      </c>
      <c r="S110" s="27">
        <v>42186</v>
      </c>
      <c r="T110" s="27">
        <v>42230</v>
      </c>
    </row>
    <row r="111" spans="1:20" ht="80" x14ac:dyDescent="0.2">
      <c r="A111" s="22">
        <v>3904</v>
      </c>
      <c r="B111" s="23" t="s">
        <v>3901</v>
      </c>
      <c r="C111" s="23" t="s">
        <v>8012</v>
      </c>
      <c r="D111" s="24">
        <v>10000</v>
      </c>
      <c r="E111" s="25">
        <v>3</v>
      </c>
      <c r="F111" s="26" t="s">
        <v>8220</v>
      </c>
      <c r="G111" s="22" t="s">
        <v>8223</v>
      </c>
      <c r="H111" s="22" t="s">
        <v>8245</v>
      </c>
      <c r="I111" s="22">
        <v>1429074240</v>
      </c>
      <c r="J111" s="22">
        <v>1427866200</v>
      </c>
      <c r="K111" s="22" t="b">
        <v>0</v>
      </c>
      <c r="L111" s="22">
        <v>2</v>
      </c>
      <c r="M111" s="22" t="b">
        <v>0</v>
      </c>
      <c r="N111" s="22" t="s">
        <v>8269</v>
      </c>
      <c r="O111" s="26">
        <v>0</v>
      </c>
      <c r="P111" s="22">
        <v>1.5</v>
      </c>
      <c r="Q111" s="22" t="s">
        <v>8314</v>
      </c>
      <c r="R111" s="22" t="s">
        <v>8315</v>
      </c>
      <c r="S111" s="27">
        <v>42095</v>
      </c>
      <c r="T111" s="27">
        <v>42109</v>
      </c>
    </row>
    <row r="112" spans="1:20" ht="160" x14ac:dyDescent="0.2">
      <c r="A112" s="22">
        <v>3907</v>
      </c>
      <c r="B112" s="23" t="s">
        <v>3904</v>
      </c>
      <c r="C112" s="23" t="s">
        <v>8015</v>
      </c>
      <c r="D112" s="24">
        <v>1000</v>
      </c>
      <c r="E112" s="25">
        <v>153</v>
      </c>
      <c r="F112" s="26" t="s">
        <v>8220</v>
      </c>
      <c r="G112" s="22" t="s">
        <v>8223</v>
      </c>
      <c r="H112" s="22" t="s">
        <v>8245</v>
      </c>
      <c r="I112" s="22">
        <v>1414354080</v>
      </c>
      <c r="J112" s="22">
        <v>1411587606</v>
      </c>
      <c r="K112" s="22" t="b">
        <v>0</v>
      </c>
      <c r="L112" s="22">
        <v>4</v>
      </c>
      <c r="M112" s="22" t="b">
        <v>0</v>
      </c>
      <c r="N112" s="22" t="s">
        <v>8269</v>
      </c>
      <c r="O112" s="26">
        <v>15</v>
      </c>
      <c r="P112" s="22">
        <v>38.25</v>
      </c>
      <c r="Q112" s="22" t="s">
        <v>8314</v>
      </c>
      <c r="R112" s="22" t="s">
        <v>8315</v>
      </c>
      <c r="S112" s="27">
        <v>41906</v>
      </c>
      <c r="T112" s="27">
        <v>41938</v>
      </c>
    </row>
    <row r="113" spans="1:20" ht="192" x14ac:dyDescent="0.2">
      <c r="A113" s="22">
        <v>3908</v>
      </c>
      <c r="B113" s="23" t="s">
        <v>3905</v>
      </c>
      <c r="C113" s="23" t="s">
        <v>8016</v>
      </c>
      <c r="D113" s="24">
        <v>750</v>
      </c>
      <c r="E113" s="25">
        <v>65</v>
      </c>
      <c r="F113" s="26" t="s">
        <v>8220</v>
      </c>
      <c r="G113" s="22" t="s">
        <v>8223</v>
      </c>
      <c r="H113" s="22" t="s">
        <v>8245</v>
      </c>
      <c r="I113" s="22">
        <v>1406603696</v>
      </c>
      <c r="J113" s="22">
        <v>1405307696</v>
      </c>
      <c r="K113" s="22" t="b">
        <v>0</v>
      </c>
      <c r="L113" s="22">
        <v>4</v>
      </c>
      <c r="M113" s="22" t="b">
        <v>0</v>
      </c>
      <c r="N113" s="22" t="s">
        <v>8269</v>
      </c>
      <c r="O113" s="26">
        <v>9</v>
      </c>
      <c r="P113" s="22">
        <v>16.25</v>
      </c>
      <c r="Q113" s="22" t="s">
        <v>8314</v>
      </c>
      <c r="R113" s="22" t="s">
        <v>8315</v>
      </c>
      <c r="S113" s="27">
        <v>41834</v>
      </c>
      <c r="T113" s="27">
        <v>41849</v>
      </c>
    </row>
    <row r="114" spans="1:20" ht="192" x14ac:dyDescent="0.2">
      <c r="A114" s="22">
        <v>3909</v>
      </c>
      <c r="B114" s="23" t="s">
        <v>3906</v>
      </c>
      <c r="C114" s="23" t="s">
        <v>8017</v>
      </c>
      <c r="D114" s="24">
        <v>60000</v>
      </c>
      <c r="E114" s="25">
        <v>135</v>
      </c>
      <c r="F114" s="26" t="s">
        <v>8220</v>
      </c>
      <c r="G114" s="22" t="s">
        <v>8223</v>
      </c>
      <c r="H114" s="22" t="s">
        <v>8245</v>
      </c>
      <c r="I114" s="22">
        <v>1410424642</v>
      </c>
      <c r="J114" s="22">
        <v>1407832642</v>
      </c>
      <c r="K114" s="22" t="b">
        <v>0</v>
      </c>
      <c r="L114" s="22">
        <v>4</v>
      </c>
      <c r="M114" s="22" t="b">
        <v>0</v>
      </c>
      <c r="N114" s="22" t="s">
        <v>8269</v>
      </c>
      <c r="O114" s="26">
        <v>0</v>
      </c>
      <c r="P114" s="22">
        <v>33.75</v>
      </c>
      <c r="Q114" s="22" t="s">
        <v>8314</v>
      </c>
      <c r="R114" s="22" t="s">
        <v>8315</v>
      </c>
      <c r="S114" s="27">
        <v>41863</v>
      </c>
      <c r="T114" s="27">
        <v>41893</v>
      </c>
    </row>
    <row r="115" spans="1:20" ht="192" x14ac:dyDescent="0.2">
      <c r="A115" s="22">
        <v>3910</v>
      </c>
      <c r="B115" s="23" t="s">
        <v>3907</v>
      </c>
      <c r="C115" s="23" t="s">
        <v>8018</v>
      </c>
      <c r="D115" s="24">
        <v>6000</v>
      </c>
      <c r="E115" s="25">
        <v>185</v>
      </c>
      <c r="F115" s="26" t="s">
        <v>8220</v>
      </c>
      <c r="G115" s="22" t="s">
        <v>8223</v>
      </c>
      <c r="H115" s="22" t="s">
        <v>8245</v>
      </c>
      <c r="I115" s="22">
        <v>1441649397</v>
      </c>
      <c r="J115" s="22">
        <v>1439057397</v>
      </c>
      <c r="K115" s="22" t="b">
        <v>0</v>
      </c>
      <c r="L115" s="22">
        <v>3</v>
      </c>
      <c r="M115" s="22" t="b">
        <v>0</v>
      </c>
      <c r="N115" s="22" t="s">
        <v>8269</v>
      </c>
      <c r="O115" s="26">
        <v>3</v>
      </c>
      <c r="P115" s="22">
        <v>61.67</v>
      </c>
      <c r="Q115" s="22" t="s">
        <v>8314</v>
      </c>
      <c r="R115" s="22" t="s">
        <v>8315</v>
      </c>
      <c r="S115" s="27">
        <v>42224</v>
      </c>
      <c r="T115" s="27">
        <v>42254</v>
      </c>
    </row>
    <row r="116" spans="1:20" ht="176" x14ac:dyDescent="0.2">
      <c r="A116" s="22">
        <v>3911</v>
      </c>
      <c r="B116" s="23" t="s">
        <v>3908</v>
      </c>
      <c r="C116" s="23" t="s">
        <v>8019</v>
      </c>
      <c r="D116" s="24">
        <v>8000</v>
      </c>
      <c r="E116" s="25">
        <v>2993</v>
      </c>
      <c r="F116" s="26" t="s">
        <v>8220</v>
      </c>
      <c r="G116" s="22" t="s">
        <v>8223</v>
      </c>
      <c r="H116" s="22" t="s">
        <v>8245</v>
      </c>
      <c r="I116" s="22">
        <v>1417033777</v>
      </c>
      <c r="J116" s="22">
        <v>1414438177</v>
      </c>
      <c r="K116" s="22" t="b">
        <v>0</v>
      </c>
      <c r="L116" s="22">
        <v>36</v>
      </c>
      <c r="M116" s="22" t="b">
        <v>0</v>
      </c>
      <c r="N116" s="22" t="s">
        <v>8269</v>
      </c>
      <c r="O116" s="26">
        <v>37</v>
      </c>
      <c r="P116" s="22">
        <v>83.14</v>
      </c>
      <c r="Q116" s="22" t="s">
        <v>8314</v>
      </c>
      <c r="R116" s="22" t="s">
        <v>8315</v>
      </c>
      <c r="S116" s="27">
        <v>41939</v>
      </c>
      <c r="T116" s="27">
        <v>41969</v>
      </c>
    </row>
    <row r="117" spans="1:20" ht="192" x14ac:dyDescent="0.2">
      <c r="A117" s="22">
        <v>3912</v>
      </c>
      <c r="B117" s="23" t="s">
        <v>3909</v>
      </c>
      <c r="C117" s="23" t="s">
        <v>8020</v>
      </c>
      <c r="D117" s="24">
        <v>15000</v>
      </c>
      <c r="E117" s="25">
        <v>1</v>
      </c>
      <c r="F117" s="26" t="s">
        <v>8220</v>
      </c>
      <c r="G117" s="22" t="s">
        <v>8223</v>
      </c>
      <c r="H117" s="22" t="s">
        <v>8245</v>
      </c>
      <c r="I117" s="22">
        <v>1429936500</v>
      </c>
      <c r="J117" s="22">
        <v>1424759330</v>
      </c>
      <c r="K117" s="22" t="b">
        <v>0</v>
      </c>
      <c r="L117" s="22">
        <v>1</v>
      </c>
      <c r="M117" s="22" t="b">
        <v>0</v>
      </c>
      <c r="N117" s="22" t="s">
        <v>8269</v>
      </c>
      <c r="O117" s="26">
        <v>0</v>
      </c>
      <c r="P117" s="22">
        <v>1</v>
      </c>
      <c r="Q117" s="22" t="s">
        <v>8314</v>
      </c>
      <c r="R117" s="22" t="s">
        <v>8315</v>
      </c>
      <c r="S117" s="27">
        <v>42059</v>
      </c>
      <c r="T117" s="27">
        <v>42119</v>
      </c>
    </row>
    <row r="118" spans="1:20" ht="208" x14ac:dyDescent="0.2">
      <c r="A118" s="22">
        <v>3913</v>
      </c>
      <c r="B118" s="23" t="s">
        <v>3910</v>
      </c>
      <c r="C118" s="23" t="s">
        <v>8021</v>
      </c>
      <c r="D118" s="24">
        <v>10000</v>
      </c>
      <c r="E118" s="25">
        <v>1000</v>
      </c>
      <c r="F118" s="26" t="s">
        <v>8220</v>
      </c>
      <c r="G118" s="22" t="s">
        <v>8223</v>
      </c>
      <c r="H118" s="22" t="s">
        <v>8245</v>
      </c>
      <c r="I118" s="22">
        <v>1448863449</v>
      </c>
      <c r="J118" s="22">
        <v>1446267849</v>
      </c>
      <c r="K118" s="22" t="b">
        <v>0</v>
      </c>
      <c r="L118" s="22">
        <v>7</v>
      </c>
      <c r="M118" s="22" t="b">
        <v>0</v>
      </c>
      <c r="N118" s="22" t="s">
        <v>8269</v>
      </c>
      <c r="O118" s="26">
        <v>10</v>
      </c>
      <c r="P118" s="22">
        <v>142.86000000000001</v>
      </c>
      <c r="Q118" s="22" t="s">
        <v>8314</v>
      </c>
      <c r="R118" s="22" t="s">
        <v>8315</v>
      </c>
      <c r="S118" s="27">
        <v>42308</v>
      </c>
      <c r="T118" s="27">
        <v>42338</v>
      </c>
    </row>
    <row r="119" spans="1:20" ht="208" x14ac:dyDescent="0.2">
      <c r="A119" s="22">
        <v>3922</v>
      </c>
      <c r="B119" s="23" t="s">
        <v>3919</v>
      </c>
      <c r="C119" s="23" t="s">
        <v>8030</v>
      </c>
      <c r="D119" s="24">
        <v>750</v>
      </c>
      <c r="E119" s="25">
        <v>61</v>
      </c>
      <c r="F119" s="26" t="s">
        <v>8220</v>
      </c>
      <c r="G119" s="22" t="s">
        <v>8223</v>
      </c>
      <c r="H119" s="22" t="s">
        <v>8245</v>
      </c>
      <c r="I119" s="22">
        <v>1425337200</v>
      </c>
      <c r="J119" s="22">
        <v>1421432810</v>
      </c>
      <c r="K119" s="22" t="b">
        <v>0</v>
      </c>
      <c r="L119" s="22">
        <v>6</v>
      </c>
      <c r="M119" s="22" t="b">
        <v>0</v>
      </c>
      <c r="N119" s="22" t="s">
        <v>8269</v>
      </c>
      <c r="O119" s="26">
        <v>8</v>
      </c>
      <c r="P119" s="22">
        <v>10.17</v>
      </c>
      <c r="Q119" s="22" t="s">
        <v>8314</v>
      </c>
      <c r="R119" s="22" t="s">
        <v>8315</v>
      </c>
      <c r="S119" s="27">
        <v>42020</v>
      </c>
      <c r="T119" s="27">
        <v>42065</v>
      </c>
    </row>
    <row r="120" spans="1:20" ht="224" x14ac:dyDescent="0.2">
      <c r="A120" s="22">
        <v>3924</v>
      </c>
      <c r="B120" s="23" t="s">
        <v>3921</v>
      </c>
      <c r="C120" s="23" t="s">
        <v>8032</v>
      </c>
      <c r="D120" s="24">
        <v>15000</v>
      </c>
      <c r="E120" s="25">
        <v>2290</v>
      </c>
      <c r="F120" s="26" t="s">
        <v>8220</v>
      </c>
      <c r="G120" s="22" t="s">
        <v>8223</v>
      </c>
      <c r="H120" s="22" t="s">
        <v>8245</v>
      </c>
      <c r="I120" s="22">
        <v>1403823722</v>
      </c>
      <c r="J120" s="22">
        <v>1401231722</v>
      </c>
      <c r="K120" s="22" t="b">
        <v>0</v>
      </c>
      <c r="L120" s="22">
        <v>40</v>
      </c>
      <c r="M120" s="22" t="b">
        <v>0</v>
      </c>
      <c r="N120" s="22" t="s">
        <v>8269</v>
      </c>
      <c r="O120" s="26">
        <v>15</v>
      </c>
      <c r="P120" s="22">
        <v>57.25</v>
      </c>
      <c r="Q120" s="22" t="s">
        <v>8314</v>
      </c>
      <c r="R120" s="22" t="s">
        <v>8315</v>
      </c>
      <c r="S120" s="27">
        <v>41786</v>
      </c>
      <c r="T120" s="27">
        <v>41816</v>
      </c>
    </row>
    <row r="121" spans="1:20" ht="176" x14ac:dyDescent="0.2">
      <c r="A121" s="22">
        <v>3925</v>
      </c>
      <c r="B121" s="23" t="s">
        <v>3922</v>
      </c>
      <c r="C121" s="23" t="s">
        <v>8033</v>
      </c>
      <c r="D121" s="24">
        <v>150</v>
      </c>
      <c r="E121" s="25">
        <v>15</v>
      </c>
      <c r="F121" s="26" t="s">
        <v>8220</v>
      </c>
      <c r="G121" s="22" t="s">
        <v>8223</v>
      </c>
      <c r="H121" s="22" t="s">
        <v>8245</v>
      </c>
      <c r="I121" s="22">
        <v>1406753639</v>
      </c>
      <c r="J121" s="22">
        <v>1404161639</v>
      </c>
      <c r="K121" s="22" t="b">
        <v>0</v>
      </c>
      <c r="L121" s="22">
        <v>3</v>
      </c>
      <c r="M121" s="22" t="b">
        <v>0</v>
      </c>
      <c r="N121" s="22" t="s">
        <v>8269</v>
      </c>
      <c r="O121" s="26">
        <v>10</v>
      </c>
      <c r="P121" s="22">
        <v>5</v>
      </c>
      <c r="Q121" s="22" t="s">
        <v>8314</v>
      </c>
      <c r="R121" s="22" t="s">
        <v>8315</v>
      </c>
      <c r="S121" s="27">
        <v>41820</v>
      </c>
      <c r="T121" s="27">
        <v>41850</v>
      </c>
    </row>
    <row r="122" spans="1:20" ht="224" x14ac:dyDescent="0.2">
      <c r="A122" s="22">
        <v>3928</v>
      </c>
      <c r="B122" s="23" t="s">
        <v>3925</v>
      </c>
      <c r="C122" s="23" t="s">
        <v>8036</v>
      </c>
      <c r="D122" s="24">
        <v>5000</v>
      </c>
      <c r="E122" s="25">
        <v>651</v>
      </c>
      <c r="F122" s="26" t="s">
        <v>8220</v>
      </c>
      <c r="G122" s="22" t="s">
        <v>8223</v>
      </c>
      <c r="H122" s="22" t="s">
        <v>8245</v>
      </c>
      <c r="I122" s="22">
        <v>1444971540</v>
      </c>
      <c r="J122" s="22">
        <v>1442593427</v>
      </c>
      <c r="K122" s="22" t="b">
        <v>0</v>
      </c>
      <c r="L122" s="22">
        <v>7</v>
      </c>
      <c r="M122" s="22" t="b">
        <v>0</v>
      </c>
      <c r="N122" s="22" t="s">
        <v>8269</v>
      </c>
      <c r="O122" s="26">
        <v>13</v>
      </c>
      <c r="P122" s="22">
        <v>93</v>
      </c>
      <c r="Q122" s="22" t="s">
        <v>8314</v>
      </c>
      <c r="R122" s="22" t="s">
        <v>8315</v>
      </c>
      <c r="S122" s="27">
        <v>42265</v>
      </c>
      <c r="T122" s="27">
        <v>42293</v>
      </c>
    </row>
    <row r="123" spans="1:20" ht="192" x14ac:dyDescent="0.2">
      <c r="A123" s="22">
        <v>3929</v>
      </c>
      <c r="B123" s="23" t="s">
        <v>3926</v>
      </c>
      <c r="C123" s="23" t="s">
        <v>8037</v>
      </c>
      <c r="D123" s="24">
        <v>20000</v>
      </c>
      <c r="E123" s="25">
        <v>453</v>
      </c>
      <c r="F123" s="26" t="s">
        <v>8220</v>
      </c>
      <c r="G123" s="22" t="s">
        <v>8223</v>
      </c>
      <c r="H123" s="22" t="s">
        <v>8245</v>
      </c>
      <c r="I123" s="22">
        <v>1474228265</v>
      </c>
      <c r="J123" s="22">
        <v>1471636265</v>
      </c>
      <c r="K123" s="22" t="b">
        <v>0</v>
      </c>
      <c r="L123" s="22">
        <v>14</v>
      </c>
      <c r="M123" s="22" t="b">
        <v>0</v>
      </c>
      <c r="N123" s="22" t="s">
        <v>8269</v>
      </c>
      <c r="O123" s="26">
        <v>2</v>
      </c>
      <c r="P123" s="22">
        <v>32.36</v>
      </c>
      <c r="Q123" s="22" t="s">
        <v>8314</v>
      </c>
      <c r="R123" s="22" t="s">
        <v>8315</v>
      </c>
      <c r="S123" s="27">
        <v>42601</v>
      </c>
      <c r="T123" s="27">
        <v>42631</v>
      </c>
    </row>
    <row r="124" spans="1:20" ht="208" x14ac:dyDescent="0.2">
      <c r="A124" s="22">
        <v>3931</v>
      </c>
      <c r="B124" s="23" t="s">
        <v>3928</v>
      </c>
      <c r="C124" s="23" t="s">
        <v>8039</v>
      </c>
      <c r="D124" s="24">
        <v>8000</v>
      </c>
      <c r="E124" s="25">
        <v>0</v>
      </c>
      <c r="F124" s="26" t="s">
        <v>8220</v>
      </c>
      <c r="G124" s="22" t="s">
        <v>8223</v>
      </c>
      <c r="H124" s="22" t="s">
        <v>8245</v>
      </c>
      <c r="I124" s="22">
        <v>1441510707</v>
      </c>
      <c r="J124" s="22">
        <v>1439350707</v>
      </c>
      <c r="K124" s="22" t="b">
        <v>0</v>
      </c>
      <c r="L124" s="22">
        <v>0</v>
      </c>
      <c r="M124" s="22" t="b">
        <v>0</v>
      </c>
      <c r="N124" s="22" t="s">
        <v>8269</v>
      </c>
      <c r="O124" s="26">
        <v>0</v>
      </c>
      <c r="P124" s="22" t="e">
        <v>#DIV/0!</v>
      </c>
      <c r="Q124" s="22" t="s">
        <v>8314</v>
      </c>
      <c r="R124" s="22" t="s">
        <v>8315</v>
      </c>
      <c r="S124" s="27">
        <v>42228</v>
      </c>
      <c r="T124" s="27">
        <v>42253</v>
      </c>
    </row>
    <row r="125" spans="1:20" ht="192" x14ac:dyDescent="0.2">
      <c r="A125" s="22">
        <v>3932</v>
      </c>
      <c r="B125" s="23" t="s">
        <v>3929</v>
      </c>
      <c r="C125" s="23" t="s">
        <v>8040</v>
      </c>
      <c r="D125" s="24">
        <v>12000</v>
      </c>
      <c r="E125" s="25">
        <v>1</v>
      </c>
      <c r="F125" s="26" t="s">
        <v>8220</v>
      </c>
      <c r="G125" s="22" t="s">
        <v>8223</v>
      </c>
      <c r="H125" s="22" t="s">
        <v>8245</v>
      </c>
      <c r="I125" s="22">
        <v>1458097364</v>
      </c>
      <c r="J125" s="22">
        <v>1455508964</v>
      </c>
      <c r="K125" s="22" t="b">
        <v>0</v>
      </c>
      <c r="L125" s="22">
        <v>1</v>
      </c>
      <c r="M125" s="22" t="b">
        <v>0</v>
      </c>
      <c r="N125" s="22" t="s">
        <v>8269</v>
      </c>
      <c r="O125" s="26">
        <v>0</v>
      </c>
      <c r="P125" s="22">
        <v>1</v>
      </c>
      <c r="Q125" s="22" t="s">
        <v>8314</v>
      </c>
      <c r="R125" s="22" t="s">
        <v>8315</v>
      </c>
      <c r="S125" s="27">
        <v>42415</v>
      </c>
      <c r="T125" s="27">
        <v>42445</v>
      </c>
    </row>
    <row r="126" spans="1:20" ht="192" x14ac:dyDescent="0.2">
      <c r="A126" s="22">
        <v>3933</v>
      </c>
      <c r="B126" s="23" t="s">
        <v>3930</v>
      </c>
      <c r="C126" s="23" t="s">
        <v>8041</v>
      </c>
      <c r="D126" s="24">
        <v>7000</v>
      </c>
      <c r="E126" s="25">
        <v>1102</v>
      </c>
      <c r="F126" s="26" t="s">
        <v>8220</v>
      </c>
      <c r="G126" s="22" t="s">
        <v>8223</v>
      </c>
      <c r="H126" s="22" t="s">
        <v>8245</v>
      </c>
      <c r="I126" s="22">
        <v>1468716180</v>
      </c>
      <c r="J126" s="22">
        <v>1466205262</v>
      </c>
      <c r="K126" s="22" t="b">
        <v>0</v>
      </c>
      <c r="L126" s="22">
        <v>12</v>
      </c>
      <c r="M126" s="22" t="b">
        <v>0</v>
      </c>
      <c r="N126" s="22" t="s">
        <v>8269</v>
      </c>
      <c r="O126" s="26">
        <v>16</v>
      </c>
      <c r="P126" s="22">
        <v>91.83</v>
      </c>
      <c r="Q126" s="22" t="s">
        <v>8314</v>
      </c>
      <c r="R126" s="22" t="s">
        <v>8315</v>
      </c>
      <c r="S126" s="27">
        <v>42538</v>
      </c>
      <c r="T126" s="27">
        <v>42568</v>
      </c>
    </row>
    <row r="127" spans="1:20" ht="208" x14ac:dyDescent="0.2">
      <c r="A127" s="22">
        <v>3934</v>
      </c>
      <c r="B127" s="23" t="s">
        <v>3931</v>
      </c>
      <c r="C127" s="23" t="s">
        <v>8042</v>
      </c>
      <c r="D127" s="24">
        <v>5000</v>
      </c>
      <c r="E127" s="25">
        <v>550</v>
      </c>
      <c r="F127" s="26" t="s">
        <v>8220</v>
      </c>
      <c r="G127" s="22" t="s">
        <v>8223</v>
      </c>
      <c r="H127" s="22" t="s">
        <v>8245</v>
      </c>
      <c r="I127" s="22">
        <v>1443704400</v>
      </c>
      <c r="J127" s="22">
        <v>1439827639</v>
      </c>
      <c r="K127" s="22" t="b">
        <v>0</v>
      </c>
      <c r="L127" s="22">
        <v>12</v>
      </c>
      <c r="M127" s="22" t="b">
        <v>0</v>
      </c>
      <c r="N127" s="22" t="s">
        <v>8269</v>
      </c>
      <c r="O127" s="26">
        <v>11</v>
      </c>
      <c r="P127" s="22">
        <v>45.83</v>
      </c>
      <c r="Q127" s="22" t="s">
        <v>8314</v>
      </c>
      <c r="R127" s="22" t="s">
        <v>8315</v>
      </c>
      <c r="S127" s="27">
        <v>42233</v>
      </c>
      <c r="T127" s="27">
        <v>42278</v>
      </c>
    </row>
    <row r="128" spans="1:20" ht="208" x14ac:dyDescent="0.2">
      <c r="A128" s="22">
        <v>3936</v>
      </c>
      <c r="B128" s="23" t="s">
        <v>3933</v>
      </c>
      <c r="C128" s="23" t="s">
        <v>8044</v>
      </c>
      <c r="D128" s="24">
        <v>20000</v>
      </c>
      <c r="E128" s="25">
        <v>0</v>
      </c>
      <c r="F128" s="26" t="s">
        <v>8220</v>
      </c>
      <c r="G128" s="22" t="s">
        <v>8223</v>
      </c>
      <c r="H128" s="22" t="s">
        <v>8245</v>
      </c>
      <c r="I128" s="22">
        <v>1480576720</v>
      </c>
      <c r="J128" s="22">
        <v>1477981120</v>
      </c>
      <c r="K128" s="22" t="b">
        <v>0</v>
      </c>
      <c r="L128" s="22">
        <v>0</v>
      </c>
      <c r="M128" s="22" t="b">
        <v>0</v>
      </c>
      <c r="N128" s="22" t="s">
        <v>8269</v>
      </c>
      <c r="O128" s="26">
        <v>0</v>
      </c>
      <c r="P128" s="22" t="e">
        <v>#DIV/0!</v>
      </c>
      <c r="Q128" s="22" t="s">
        <v>8314</v>
      </c>
      <c r="R128" s="22" t="s">
        <v>8315</v>
      </c>
      <c r="S128" s="27">
        <v>42675</v>
      </c>
      <c r="T128" s="27">
        <v>42705</v>
      </c>
    </row>
    <row r="129" spans="1:20" ht="176" x14ac:dyDescent="0.2">
      <c r="A129" s="22">
        <v>3937</v>
      </c>
      <c r="B129" s="23" t="s">
        <v>3934</v>
      </c>
      <c r="C129" s="23" t="s">
        <v>8045</v>
      </c>
      <c r="D129" s="24">
        <v>2885</v>
      </c>
      <c r="E129" s="25">
        <v>2485</v>
      </c>
      <c r="F129" s="26" t="s">
        <v>8220</v>
      </c>
      <c r="G129" s="22" t="s">
        <v>8223</v>
      </c>
      <c r="H129" s="22" t="s">
        <v>8245</v>
      </c>
      <c r="I129" s="22">
        <v>1468249760</v>
      </c>
      <c r="J129" s="22">
        <v>1465830560</v>
      </c>
      <c r="K129" s="22" t="b">
        <v>0</v>
      </c>
      <c r="L129" s="22">
        <v>10</v>
      </c>
      <c r="M129" s="22" t="b">
        <v>0</v>
      </c>
      <c r="N129" s="22" t="s">
        <v>8269</v>
      </c>
      <c r="O129" s="26">
        <v>86</v>
      </c>
      <c r="P129" s="22">
        <v>248.5</v>
      </c>
      <c r="Q129" s="22" t="s">
        <v>8314</v>
      </c>
      <c r="R129" s="22" t="s">
        <v>8315</v>
      </c>
      <c r="S129" s="27">
        <v>42534</v>
      </c>
      <c r="T129" s="27">
        <v>42562</v>
      </c>
    </row>
    <row r="130" spans="1:20" ht="192" x14ac:dyDescent="0.2">
      <c r="A130" s="22">
        <v>3938</v>
      </c>
      <c r="B130" s="23" t="s">
        <v>3935</v>
      </c>
      <c r="C130" s="23" t="s">
        <v>8046</v>
      </c>
      <c r="D130" s="24">
        <v>3255</v>
      </c>
      <c r="E130" s="25">
        <v>397</v>
      </c>
      <c r="F130" s="26" t="s">
        <v>8220</v>
      </c>
      <c r="G130" s="22" t="s">
        <v>8223</v>
      </c>
      <c r="H130" s="22" t="s">
        <v>8245</v>
      </c>
      <c r="I130" s="22">
        <v>1435441454</v>
      </c>
      <c r="J130" s="22">
        <v>1432763054</v>
      </c>
      <c r="K130" s="22" t="b">
        <v>0</v>
      </c>
      <c r="L130" s="22">
        <v>5</v>
      </c>
      <c r="M130" s="22" t="b">
        <v>0</v>
      </c>
      <c r="N130" s="22" t="s">
        <v>8269</v>
      </c>
      <c r="O130" s="26">
        <v>12</v>
      </c>
      <c r="P130" s="22">
        <v>79.400000000000006</v>
      </c>
      <c r="Q130" s="22" t="s">
        <v>8314</v>
      </c>
      <c r="R130" s="22" t="s">
        <v>8315</v>
      </c>
      <c r="S130" s="27">
        <v>42151</v>
      </c>
      <c r="T130" s="27">
        <v>42182</v>
      </c>
    </row>
    <row r="131" spans="1:20" ht="208" x14ac:dyDescent="0.2">
      <c r="A131" s="22">
        <v>3940</v>
      </c>
      <c r="B131" s="23" t="s">
        <v>3937</v>
      </c>
      <c r="C131" s="23" t="s">
        <v>8048</v>
      </c>
      <c r="D131" s="24">
        <v>5000</v>
      </c>
      <c r="E131" s="25">
        <v>11</v>
      </c>
      <c r="F131" s="26" t="s">
        <v>8220</v>
      </c>
      <c r="G131" s="22" t="s">
        <v>8223</v>
      </c>
      <c r="H131" s="22" t="s">
        <v>8245</v>
      </c>
      <c r="I131" s="22">
        <v>1420199351</v>
      </c>
      <c r="J131" s="22">
        <v>1416311351</v>
      </c>
      <c r="K131" s="22" t="b">
        <v>0</v>
      </c>
      <c r="L131" s="22">
        <v>2</v>
      </c>
      <c r="M131" s="22" t="b">
        <v>0</v>
      </c>
      <c r="N131" s="22" t="s">
        <v>8269</v>
      </c>
      <c r="O131" s="26">
        <v>0</v>
      </c>
      <c r="P131" s="22">
        <v>5.5</v>
      </c>
      <c r="Q131" s="22" t="s">
        <v>8314</v>
      </c>
      <c r="R131" s="22" t="s">
        <v>8315</v>
      </c>
      <c r="S131" s="27">
        <v>41961</v>
      </c>
      <c r="T131" s="27">
        <v>42006</v>
      </c>
    </row>
    <row r="132" spans="1:20" ht="224" x14ac:dyDescent="0.2">
      <c r="A132" s="22">
        <v>3941</v>
      </c>
      <c r="B132" s="23" t="s">
        <v>3938</v>
      </c>
      <c r="C132" s="23" t="s">
        <v>8049</v>
      </c>
      <c r="D132" s="24">
        <v>5500</v>
      </c>
      <c r="E132" s="25">
        <v>50</v>
      </c>
      <c r="F132" s="26" t="s">
        <v>8220</v>
      </c>
      <c r="G132" s="22" t="s">
        <v>8223</v>
      </c>
      <c r="H132" s="22" t="s">
        <v>8245</v>
      </c>
      <c r="I132" s="22">
        <v>1416877200</v>
      </c>
      <c r="J132" s="22">
        <v>1414505137</v>
      </c>
      <c r="K132" s="22" t="b">
        <v>0</v>
      </c>
      <c r="L132" s="22">
        <v>2</v>
      </c>
      <c r="M132" s="22" t="b">
        <v>0</v>
      </c>
      <c r="N132" s="22" t="s">
        <v>8269</v>
      </c>
      <c r="O132" s="26">
        <v>1</v>
      </c>
      <c r="P132" s="22">
        <v>25</v>
      </c>
      <c r="Q132" s="22" t="s">
        <v>8314</v>
      </c>
      <c r="R132" s="22" t="s">
        <v>8315</v>
      </c>
      <c r="S132" s="27">
        <v>41940</v>
      </c>
      <c r="T132" s="27">
        <v>41968</v>
      </c>
    </row>
    <row r="133" spans="1:20" ht="208" x14ac:dyDescent="0.2">
      <c r="A133" s="22">
        <v>3942</v>
      </c>
      <c r="B133" s="23" t="s">
        <v>3939</v>
      </c>
      <c r="C133" s="23" t="s">
        <v>8050</v>
      </c>
      <c r="D133" s="24">
        <v>1200</v>
      </c>
      <c r="E133" s="25">
        <v>0</v>
      </c>
      <c r="F133" s="26" t="s">
        <v>8220</v>
      </c>
      <c r="G133" s="22" t="s">
        <v>8223</v>
      </c>
      <c r="H133" s="22" t="s">
        <v>8245</v>
      </c>
      <c r="I133" s="22">
        <v>1434490914</v>
      </c>
      <c r="J133" s="22">
        <v>1429306914</v>
      </c>
      <c r="K133" s="22" t="b">
        <v>0</v>
      </c>
      <c r="L133" s="22">
        <v>0</v>
      </c>
      <c r="M133" s="22" t="b">
        <v>0</v>
      </c>
      <c r="N133" s="22" t="s">
        <v>8269</v>
      </c>
      <c r="O133" s="26">
        <v>0</v>
      </c>
      <c r="P133" s="22" t="e">
        <v>#DIV/0!</v>
      </c>
      <c r="Q133" s="22" t="s">
        <v>8314</v>
      </c>
      <c r="R133" s="22" t="s">
        <v>8315</v>
      </c>
      <c r="S133" s="27">
        <v>42111</v>
      </c>
      <c r="T133" s="27">
        <v>42171</v>
      </c>
    </row>
    <row r="134" spans="1:20" ht="176" x14ac:dyDescent="0.2">
      <c r="A134" s="22">
        <v>3943</v>
      </c>
      <c r="B134" s="23" t="s">
        <v>3940</v>
      </c>
      <c r="C134" s="23" t="s">
        <v>8051</v>
      </c>
      <c r="D134" s="24">
        <v>5000</v>
      </c>
      <c r="E134" s="25">
        <v>1782</v>
      </c>
      <c r="F134" s="26" t="s">
        <v>8220</v>
      </c>
      <c r="G134" s="22" t="s">
        <v>8223</v>
      </c>
      <c r="H134" s="22" t="s">
        <v>8245</v>
      </c>
      <c r="I134" s="22">
        <v>1446483000</v>
      </c>
      <c r="J134" s="22">
        <v>1443811268</v>
      </c>
      <c r="K134" s="22" t="b">
        <v>0</v>
      </c>
      <c r="L134" s="22">
        <v>13</v>
      </c>
      <c r="M134" s="22" t="b">
        <v>0</v>
      </c>
      <c r="N134" s="22" t="s">
        <v>8269</v>
      </c>
      <c r="O134" s="26">
        <v>36</v>
      </c>
      <c r="P134" s="22">
        <v>137.08000000000001</v>
      </c>
      <c r="Q134" s="22" t="s">
        <v>8314</v>
      </c>
      <c r="R134" s="22" t="s">
        <v>8315</v>
      </c>
      <c r="S134" s="27">
        <v>42279</v>
      </c>
      <c r="T134" s="27">
        <v>42310</v>
      </c>
    </row>
    <row r="135" spans="1:20" ht="224" x14ac:dyDescent="0.2">
      <c r="A135" s="22">
        <v>3944</v>
      </c>
      <c r="B135" s="23" t="s">
        <v>3941</v>
      </c>
      <c r="C135" s="23" t="s">
        <v>8052</v>
      </c>
      <c r="D135" s="24">
        <v>5000</v>
      </c>
      <c r="E135" s="25">
        <v>0</v>
      </c>
      <c r="F135" s="26" t="s">
        <v>8220</v>
      </c>
      <c r="G135" s="22" t="s">
        <v>8223</v>
      </c>
      <c r="H135" s="22" t="s">
        <v>8245</v>
      </c>
      <c r="I135" s="22">
        <v>1440690875</v>
      </c>
      <c r="J135" s="22">
        <v>1438098875</v>
      </c>
      <c r="K135" s="22" t="b">
        <v>0</v>
      </c>
      <c r="L135" s="22">
        <v>0</v>
      </c>
      <c r="M135" s="22" t="b">
        <v>0</v>
      </c>
      <c r="N135" s="22" t="s">
        <v>8269</v>
      </c>
      <c r="O135" s="26">
        <v>0</v>
      </c>
      <c r="P135" s="22" t="e">
        <v>#DIV/0!</v>
      </c>
      <c r="Q135" s="22" t="s">
        <v>8314</v>
      </c>
      <c r="R135" s="22" t="s">
        <v>8315</v>
      </c>
      <c r="S135" s="27">
        <v>42213</v>
      </c>
      <c r="T135" s="27">
        <v>42243</v>
      </c>
    </row>
    <row r="136" spans="1:20" ht="224" x14ac:dyDescent="0.2">
      <c r="A136" s="22">
        <v>3945</v>
      </c>
      <c r="B136" s="23" t="s">
        <v>3942</v>
      </c>
      <c r="C136" s="23" t="s">
        <v>8053</v>
      </c>
      <c r="D136" s="24">
        <v>2000</v>
      </c>
      <c r="E136" s="25">
        <v>5</v>
      </c>
      <c r="F136" s="26" t="s">
        <v>8220</v>
      </c>
      <c r="G136" s="22" t="s">
        <v>8223</v>
      </c>
      <c r="H136" s="22" t="s">
        <v>8245</v>
      </c>
      <c r="I136" s="22">
        <v>1431717268</v>
      </c>
      <c r="J136" s="22">
        <v>1429125268</v>
      </c>
      <c r="K136" s="22" t="b">
        <v>0</v>
      </c>
      <c r="L136" s="22">
        <v>1</v>
      </c>
      <c r="M136" s="22" t="b">
        <v>0</v>
      </c>
      <c r="N136" s="22" t="s">
        <v>8269</v>
      </c>
      <c r="O136" s="26">
        <v>0</v>
      </c>
      <c r="P136" s="22">
        <v>5</v>
      </c>
      <c r="Q136" s="22" t="s">
        <v>8314</v>
      </c>
      <c r="R136" s="22" t="s">
        <v>8315</v>
      </c>
      <c r="S136" s="27">
        <v>42109</v>
      </c>
      <c r="T136" s="27">
        <v>42139</v>
      </c>
    </row>
    <row r="137" spans="1:20" ht="128" x14ac:dyDescent="0.2">
      <c r="A137" s="22">
        <v>3946</v>
      </c>
      <c r="B137" s="23" t="s">
        <v>3943</v>
      </c>
      <c r="C137" s="23" t="s">
        <v>8054</v>
      </c>
      <c r="D137" s="24">
        <v>6000</v>
      </c>
      <c r="E137" s="25">
        <v>195</v>
      </c>
      <c r="F137" s="26" t="s">
        <v>8220</v>
      </c>
      <c r="G137" s="22" t="s">
        <v>8223</v>
      </c>
      <c r="H137" s="22" t="s">
        <v>8245</v>
      </c>
      <c r="I137" s="22">
        <v>1425110400</v>
      </c>
      <c r="J137" s="22">
        <v>1422388822</v>
      </c>
      <c r="K137" s="22" t="b">
        <v>0</v>
      </c>
      <c r="L137" s="22">
        <v>5</v>
      </c>
      <c r="M137" s="22" t="b">
        <v>0</v>
      </c>
      <c r="N137" s="22" t="s">
        <v>8269</v>
      </c>
      <c r="O137" s="26">
        <v>3</v>
      </c>
      <c r="P137" s="22">
        <v>39</v>
      </c>
      <c r="Q137" s="22" t="s">
        <v>8314</v>
      </c>
      <c r="R137" s="22" t="s">
        <v>8315</v>
      </c>
      <c r="S137" s="27">
        <v>42031</v>
      </c>
      <c r="T137" s="27">
        <v>42063</v>
      </c>
    </row>
    <row r="138" spans="1:20" ht="192" x14ac:dyDescent="0.2">
      <c r="A138" s="22">
        <v>3947</v>
      </c>
      <c r="B138" s="23" t="s">
        <v>3944</v>
      </c>
      <c r="C138" s="23" t="s">
        <v>8055</v>
      </c>
      <c r="D138" s="24">
        <v>3000</v>
      </c>
      <c r="E138" s="25">
        <v>101</v>
      </c>
      <c r="F138" s="26" t="s">
        <v>8220</v>
      </c>
      <c r="G138" s="22" t="s">
        <v>8223</v>
      </c>
      <c r="H138" s="22" t="s">
        <v>8245</v>
      </c>
      <c r="I138" s="22">
        <v>1475378744</v>
      </c>
      <c r="J138" s="22">
        <v>1472786744</v>
      </c>
      <c r="K138" s="22" t="b">
        <v>0</v>
      </c>
      <c r="L138" s="22">
        <v>2</v>
      </c>
      <c r="M138" s="22" t="b">
        <v>0</v>
      </c>
      <c r="N138" s="22" t="s">
        <v>8269</v>
      </c>
      <c r="O138" s="26">
        <v>3</v>
      </c>
      <c r="P138" s="22">
        <v>50.5</v>
      </c>
      <c r="Q138" s="22" t="s">
        <v>8314</v>
      </c>
      <c r="R138" s="22" t="s">
        <v>8315</v>
      </c>
      <c r="S138" s="27">
        <v>42615</v>
      </c>
      <c r="T138" s="27">
        <v>42645</v>
      </c>
    </row>
    <row r="139" spans="1:20" ht="240" x14ac:dyDescent="0.2">
      <c r="A139" s="22">
        <v>3950</v>
      </c>
      <c r="B139" s="23" t="s">
        <v>3947</v>
      </c>
      <c r="C139" s="23" t="s">
        <v>8058</v>
      </c>
      <c r="D139" s="24">
        <v>4000</v>
      </c>
      <c r="E139" s="25">
        <v>25</v>
      </c>
      <c r="F139" s="26" t="s">
        <v>8220</v>
      </c>
      <c r="G139" s="22" t="s">
        <v>8223</v>
      </c>
      <c r="H139" s="22" t="s">
        <v>8245</v>
      </c>
      <c r="I139" s="22">
        <v>1460140500</v>
      </c>
      <c r="J139" s="22">
        <v>1457628680</v>
      </c>
      <c r="K139" s="22" t="b">
        <v>0</v>
      </c>
      <c r="L139" s="22">
        <v>1</v>
      </c>
      <c r="M139" s="22" t="b">
        <v>0</v>
      </c>
      <c r="N139" s="22" t="s">
        <v>8269</v>
      </c>
      <c r="O139" s="26">
        <v>1</v>
      </c>
      <c r="P139" s="22">
        <v>25</v>
      </c>
      <c r="Q139" s="22" t="s">
        <v>8314</v>
      </c>
      <c r="R139" s="22" t="s">
        <v>8315</v>
      </c>
      <c r="S139" s="27">
        <v>42439</v>
      </c>
      <c r="T139" s="27">
        <v>42468</v>
      </c>
    </row>
    <row r="140" spans="1:20" ht="208" x14ac:dyDescent="0.2">
      <c r="A140" s="22">
        <v>3952</v>
      </c>
      <c r="B140" s="23" t="s">
        <v>3949</v>
      </c>
      <c r="C140" s="23" t="s">
        <v>8059</v>
      </c>
      <c r="D140" s="24">
        <v>26000</v>
      </c>
      <c r="E140" s="25">
        <v>25</v>
      </c>
      <c r="F140" s="26" t="s">
        <v>8220</v>
      </c>
      <c r="G140" s="22" t="s">
        <v>8223</v>
      </c>
      <c r="H140" s="22" t="s">
        <v>8245</v>
      </c>
      <c r="I140" s="22">
        <v>1445885890</v>
      </c>
      <c r="J140" s="22">
        <v>1440701890</v>
      </c>
      <c r="K140" s="22" t="b">
        <v>0</v>
      </c>
      <c r="L140" s="22">
        <v>1</v>
      </c>
      <c r="M140" s="22" t="b">
        <v>0</v>
      </c>
      <c r="N140" s="22" t="s">
        <v>8269</v>
      </c>
      <c r="O140" s="26">
        <v>0</v>
      </c>
      <c r="P140" s="22">
        <v>25</v>
      </c>
      <c r="Q140" s="22" t="s">
        <v>8314</v>
      </c>
      <c r="R140" s="22" t="s">
        <v>8315</v>
      </c>
      <c r="S140" s="27">
        <v>42243</v>
      </c>
      <c r="T140" s="27">
        <v>42303</v>
      </c>
    </row>
    <row r="141" spans="1:20" ht="192" x14ac:dyDescent="0.2">
      <c r="A141" s="22">
        <v>3953</v>
      </c>
      <c r="B141" s="23" t="s">
        <v>3950</v>
      </c>
      <c r="C141" s="23" t="s">
        <v>8060</v>
      </c>
      <c r="D141" s="24">
        <v>17600</v>
      </c>
      <c r="E141" s="25">
        <v>0</v>
      </c>
      <c r="F141" s="26" t="s">
        <v>8220</v>
      </c>
      <c r="G141" s="22" t="s">
        <v>8223</v>
      </c>
      <c r="H141" s="22" t="s">
        <v>8245</v>
      </c>
      <c r="I141" s="22">
        <v>1469834940</v>
      </c>
      <c r="J141" s="22">
        <v>1467162586</v>
      </c>
      <c r="K141" s="22" t="b">
        <v>0</v>
      </c>
      <c r="L141" s="22">
        <v>0</v>
      </c>
      <c r="M141" s="22" t="b">
        <v>0</v>
      </c>
      <c r="N141" s="22" t="s">
        <v>8269</v>
      </c>
      <c r="O141" s="26">
        <v>0</v>
      </c>
      <c r="P141" s="22" t="e">
        <v>#DIV/0!</v>
      </c>
      <c r="Q141" s="22" t="s">
        <v>8314</v>
      </c>
      <c r="R141" s="22" t="s">
        <v>8315</v>
      </c>
      <c r="S141" s="27">
        <v>42550</v>
      </c>
      <c r="T141" s="27">
        <v>42580</v>
      </c>
    </row>
    <row r="142" spans="1:20" ht="208" x14ac:dyDescent="0.2">
      <c r="A142" s="22">
        <v>3955</v>
      </c>
      <c r="B142" s="23" t="s">
        <v>3952</v>
      </c>
      <c r="C142" s="23" t="s">
        <v>8062</v>
      </c>
      <c r="D142" s="24">
        <v>1750</v>
      </c>
      <c r="E142" s="25">
        <v>425</v>
      </c>
      <c r="F142" s="26" t="s">
        <v>8220</v>
      </c>
      <c r="G142" s="22" t="s">
        <v>8223</v>
      </c>
      <c r="H142" s="22" t="s">
        <v>8245</v>
      </c>
      <c r="I142" s="22">
        <v>1448745741</v>
      </c>
      <c r="J142" s="22">
        <v>1446150141</v>
      </c>
      <c r="K142" s="22" t="b">
        <v>0</v>
      </c>
      <c r="L142" s="22">
        <v>8</v>
      </c>
      <c r="M142" s="22" t="b">
        <v>0</v>
      </c>
      <c r="N142" s="22" t="s">
        <v>8269</v>
      </c>
      <c r="O142" s="26">
        <v>24</v>
      </c>
      <c r="P142" s="22">
        <v>53.13</v>
      </c>
      <c r="Q142" s="22" t="s">
        <v>8314</v>
      </c>
      <c r="R142" s="22" t="s">
        <v>8315</v>
      </c>
      <c r="S142" s="27">
        <v>42306</v>
      </c>
      <c r="T142" s="27">
        <v>42336</v>
      </c>
    </row>
    <row r="143" spans="1:20" ht="192" x14ac:dyDescent="0.2">
      <c r="A143" s="22">
        <v>3956</v>
      </c>
      <c r="B143" s="23" t="s">
        <v>3953</v>
      </c>
      <c r="C143" s="23" t="s">
        <v>8063</v>
      </c>
      <c r="D143" s="24">
        <v>5500</v>
      </c>
      <c r="E143" s="25">
        <v>0</v>
      </c>
      <c r="F143" s="26" t="s">
        <v>8220</v>
      </c>
      <c r="G143" s="22" t="s">
        <v>8223</v>
      </c>
      <c r="H143" s="22" t="s">
        <v>8245</v>
      </c>
      <c r="I143" s="22">
        <v>1461543600</v>
      </c>
      <c r="J143" s="22">
        <v>1459203727</v>
      </c>
      <c r="K143" s="22" t="b">
        <v>0</v>
      </c>
      <c r="L143" s="22">
        <v>0</v>
      </c>
      <c r="M143" s="22" t="b">
        <v>0</v>
      </c>
      <c r="N143" s="22" t="s">
        <v>8269</v>
      </c>
      <c r="O143" s="26">
        <v>0</v>
      </c>
      <c r="P143" s="22" t="e">
        <v>#DIV/0!</v>
      </c>
      <c r="Q143" s="22" t="s">
        <v>8314</v>
      </c>
      <c r="R143" s="22" t="s">
        <v>8315</v>
      </c>
      <c r="S143" s="27">
        <v>42457</v>
      </c>
      <c r="T143" s="27">
        <v>42485</v>
      </c>
    </row>
    <row r="144" spans="1:20" ht="144" x14ac:dyDescent="0.2">
      <c r="A144" s="22">
        <v>3957</v>
      </c>
      <c r="B144" s="23" t="s">
        <v>3954</v>
      </c>
      <c r="C144" s="23" t="s">
        <v>8064</v>
      </c>
      <c r="D144" s="24">
        <v>28000</v>
      </c>
      <c r="E144" s="25">
        <v>7</v>
      </c>
      <c r="F144" s="26" t="s">
        <v>8220</v>
      </c>
      <c r="G144" s="22" t="s">
        <v>8223</v>
      </c>
      <c r="H144" s="22" t="s">
        <v>8245</v>
      </c>
      <c r="I144" s="22">
        <v>1468020354</v>
      </c>
      <c r="J144" s="22">
        <v>1464045954</v>
      </c>
      <c r="K144" s="22" t="b">
        <v>0</v>
      </c>
      <c r="L144" s="22">
        <v>1</v>
      </c>
      <c r="M144" s="22" t="b">
        <v>0</v>
      </c>
      <c r="N144" s="22" t="s">
        <v>8269</v>
      </c>
      <c r="O144" s="26">
        <v>0</v>
      </c>
      <c r="P144" s="22">
        <v>7</v>
      </c>
      <c r="Q144" s="22" t="s">
        <v>8314</v>
      </c>
      <c r="R144" s="22" t="s">
        <v>8315</v>
      </c>
      <c r="S144" s="27">
        <v>42513</v>
      </c>
      <c r="T144" s="27">
        <v>42559</v>
      </c>
    </row>
    <row r="145" spans="1:20" ht="208" x14ac:dyDescent="0.2">
      <c r="A145" s="22">
        <v>3958</v>
      </c>
      <c r="B145" s="23" t="s">
        <v>3955</v>
      </c>
      <c r="C145" s="23" t="s">
        <v>8065</v>
      </c>
      <c r="D145" s="24">
        <v>2000</v>
      </c>
      <c r="E145" s="25">
        <v>641</v>
      </c>
      <c r="F145" s="26" t="s">
        <v>8220</v>
      </c>
      <c r="G145" s="22" t="s">
        <v>8223</v>
      </c>
      <c r="H145" s="22" t="s">
        <v>8245</v>
      </c>
      <c r="I145" s="22">
        <v>1406988000</v>
      </c>
      <c r="J145" s="22">
        <v>1403822912</v>
      </c>
      <c r="K145" s="22" t="b">
        <v>0</v>
      </c>
      <c r="L145" s="22">
        <v>16</v>
      </c>
      <c r="M145" s="22" t="b">
        <v>0</v>
      </c>
      <c r="N145" s="22" t="s">
        <v>8269</v>
      </c>
      <c r="O145" s="26">
        <v>32</v>
      </c>
      <c r="P145" s="22">
        <v>40.06</v>
      </c>
      <c r="Q145" s="22" t="s">
        <v>8314</v>
      </c>
      <c r="R145" s="22" t="s">
        <v>8315</v>
      </c>
      <c r="S145" s="27">
        <v>41816</v>
      </c>
      <c r="T145" s="27">
        <v>41853</v>
      </c>
    </row>
    <row r="146" spans="1:20" ht="192" x14ac:dyDescent="0.2">
      <c r="A146" s="22">
        <v>3959</v>
      </c>
      <c r="B146" s="23" t="s">
        <v>3956</v>
      </c>
      <c r="C146" s="23" t="s">
        <v>8066</v>
      </c>
      <c r="D146" s="24">
        <v>1200</v>
      </c>
      <c r="E146" s="25">
        <v>292</v>
      </c>
      <c r="F146" s="26" t="s">
        <v>8220</v>
      </c>
      <c r="G146" s="22" t="s">
        <v>8223</v>
      </c>
      <c r="H146" s="22" t="s">
        <v>8245</v>
      </c>
      <c r="I146" s="22">
        <v>1411930556</v>
      </c>
      <c r="J146" s="22">
        <v>1409338556</v>
      </c>
      <c r="K146" s="22" t="b">
        <v>0</v>
      </c>
      <c r="L146" s="22">
        <v>12</v>
      </c>
      <c r="M146" s="22" t="b">
        <v>0</v>
      </c>
      <c r="N146" s="22" t="s">
        <v>8269</v>
      </c>
      <c r="O146" s="26">
        <v>24</v>
      </c>
      <c r="P146" s="22">
        <v>24.33</v>
      </c>
      <c r="Q146" s="22" t="s">
        <v>8314</v>
      </c>
      <c r="R146" s="22" t="s">
        <v>8315</v>
      </c>
      <c r="S146" s="27">
        <v>41880</v>
      </c>
      <c r="T146" s="27">
        <v>41910</v>
      </c>
    </row>
    <row r="147" spans="1:20" ht="208" x14ac:dyDescent="0.2">
      <c r="A147" s="22">
        <v>3960</v>
      </c>
      <c r="B147" s="23" t="s">
        <v>3957</v>
      </c>
      <c r="C147" s="23" t="s">
        <v>8067</v>
      </c>
      <c r="D147" s="24">
        <v>3000</v>
      </c>
      <c r="E147" s="25">
        <v>45</v>
      </c>
      <c r="F147" s="26" t="s">
        <v>8220</v>
      </c>
      <c r="G147" s="22" t="s">
        <v>8223</v>
      </c>
      <c r="H147" s="22" t="s">
        <v>8245</v>
      </c>
      <c r="I147" s="22">
        <v>1451852256</v>
      </c>
      <c r="J147" s="22">
        <v>1449260256</v>
      </c>
      <c r="K147" s="22" t="b">
        <v>0</v>
      </c>
      <c r="L147" s="22">
        <v>4</v>
      </c>
      <c r="M147" s="22" t="b">
        <v>0</v>
      </c>
      <c r="N147" s="22" t="s">
        <v>8269</v>
      </c>
      <c r="O147" s="26">
        <v>2</v>
      </c>
      <c r="P147" s="22">
        <v>11.25</v>
      </c>
      <c r="Q147" s="22" t="s">
        <v>8314</v>
      </c>
      <c r="R147" s="22" t="s">
        <v>8315</v>
      </c>
      <c r="S147" s="27">
        <v>42342</v>
      </c>
      <c r="T147" s="27">
        <v>42372</v>
      </c>
    </row>
    <row r="148" spans="1:20" ht="176" x14ac:dyDescent="0.2">
      <c r="A148" s="22">
        <v>3964</v>
      </c>
      <c r="B148" s="23" t="s">
        <v>3961</v>
      </c>
      <c r="C148" s="23" t="s">
        <v>8071</v>
      </c>
      <c r="D148" s="24">
        <v>2000</v>
      </c>
      <c r="E148" s="25">
        <v>126</v>
      </c>
      <c r="F148" s="26" t="s">
        <v>8220</v>
      </c>
      <c r="G148" s="22" t="s">
        <v>8223</v>
      </c>
      <c r="H148" s="22" t="s">
        <v>8245</v>
      </c>
      <c r="I148" s="22">
        <v>1429460386</v>
      </c>
      <c r="J148" s="22">
        <v>1424279986</v>
      </c>
      <c r="K148" s="22" t="b">
        <v>0</v>
      </c>
      <c r="L148" s="22">
        <v>3</v>
      </c>
      <c r="M148" s="22" t="b">
        <v>0</v>
      </c>
      <c r="N148" s="22" t="s">
        <v>8269</v>
      </c>
      <c r="O148" s="26">
        <v>6</v>
      </c>
      <c r="P148" s="22">
        <v>42</v>
      </c>
      <c r="Q148" s="22" t="s">
        <v>8314</v>
      </c>
      <c r="R148" s="22" t="s">
        <v>8315</v>
      </c>
      <c r="S148" s="27">
        <v>42053</v>
      </c>
      <c r="T148" s="27">
        <v>42113</v>
      </c>
    </row>
    <row r="149" spans="1:20" ht="224" x14ac:dyDescent="0.2">
      <c r="A149" s="22">
        <v>3965</v>
      </c>
      <c r="B149" s="23" t="s">
        <v>3962</v>
      </c>
      <c r="C149" s="23" t="s">
        <v>8072</v>
      </c>
      <c r="D149" s="24">
        <v>2000</v>
      </c>
      <c r="E149" s="25">
        <v>285</v>
      </c>
      <c r="F149" s="26" t="s">
        <v>8220</v>
      </c>
      <c r="G149" s="22" t="s">
        <v>8223</v>
      </c>
      <c r="H149" s="22" t="s">
        <v>8245</v>
      </c>
      <c r="I149" s="22">
        <v>1460608780</v>
      </c>
      <c r="J149" s="22">
        <v>1455428380</v>
      </c>
      <c r="K149" s="22" t="b">
        <v>0</v>
      </c>
      <c r="L149" s="22">
        <v>4</v>
      </c>
      <c r="M149" s="22" t="b">
        <v>0</v>
      </c>
      <c r="N149" s="22" t="s">
        <v>8269</v>
      </c>
      <c r="O149" s="26">
        <v>14</v>
      </c>
      <c r="P149" s="22">
        <v>71.25</v>
      </c>
      <c r="Q149" s="22" t="s">
        <v>8314</v>
      </c>
      <c r="R149" s="22" t="s">
        <v>8315</v>
      </c>
      <c r="S149" s="27">
        <v>42414</v>
      </c>
      <c r="T149" s="27">
        <v>42474</v>
      </c>
    </row>
    <row r="150" spans="1:20" ht="208" x14ac:dyDescent="0.2">
      <c r="A150" s="22">
        <v>3966</v>
      </c>
      <c r="B150" s="23" t="s">
        <v>3963</v>
      </c>
      <c r="C150" s="23" t="s">
        <v>8073</v>
      </c>
      <c r="D150" s="24">
        <v>7500</v>
      </c>
      <c r="E150" s="25">
        <v>45</v>
      </c>
      <c r="F150" s="26" t="s">
        <v>8220</v>
      </c>
      <c r="G150" s="22" t="s">
        <v>8223</v>
      </c>
      <c r="H150" s="22" t="s">
        <v>8245</v>
      </c>
      <c r="I150" s="22">
        <v>1406170740</v>
      </c>
      <c r="J150" s="22">
        <v>1402506278</v>
      </c>
      <c r="K150" s="22" t="b">
        <v>0</v>
      </c>
      <c r="L150" s="22">
        <v>2</v>
      </c>
      <c r="M150" s="22" t="b">
        <v>0</v>
      </c>
      <c r="N150" s="22" t="s">
        <v>8269</v>
      </c>
      <c r="O150" s="26">
        <v>1</v>
      </c>
      <c r="P150" s="22">
        <v>22.5</v>
      </c>
      <c r="Q150" s="22" t="s">
        <v>8314</v>
      </c>
      <c r="R150" s="22" t="s">
        <v>8315</v>
      </c>
      <c r="S150" s="27">
        <v>41801</v>
      </c>
      <c r="T150" s="27">
        <v>41844</v>
      </c>
    </row>
    <row r="151" spans="1:20" ht="224" x14ac:dyDescent="0.2">
      <c r="A151" s="22">
        <v>3967</v>
      </c>
      <c r="B151" s="23" t="s">
        <v>3964</v>
      </c>
      <c r="C151" s="23" t="s">
        <v>8074</v>
      </c>
      <c r="D151" s="24">
        <v>1700</v>
      </c>
      <c r="E151" s="25">
        <v>410</v>
      </c>
      <c r="F151" s="26" t="s">
        <v>8220</v>
      </c>
      <c r="G151" s="22" t="s">
        <v>8223</v>
      </c>
      <c r="H151" s="22" t="s">
        <v>8245</v>
      </c>
      <c r="I151" s="22">
        <v>1488783507</v>
      </c>
      <c r="J151" s="22">
        <v>1486191507</v>
      </c>
      <c r="K151" s="22" t="b">
        <v>0</v>
      </c>
      <c r="L151" s="22">
        <v>10</v>
      </c>
      <c r="M151" s="22" t="b">
        <v>0</v>
      </c>
      <c r="N151" s="22" t="s">
        <v>8269</v>
      </c>
      <c r="O151" s="26">
        <v>24</v>
      </c>
      <c r="P151" s="22">
        <v>41</v>
      </c>
      <c r="Q151" s="22" t="s">
        <v>8314</v>
      </c>
      <c r="R151" s="22" t="s">
        <v>8315</v>
      </c>
      <c r="S151" s="27">
        <v>42770</v>
      </c>
      <c r="T151" s="27">
        <v>42800</v>
      </c>
    </row>
    <row r="152" spans="1:20" ht="160" x14ac:dyDescent="0.2">
      <c r="A152" s="22">
        <v>3968</v>
      </c>
      <c r="B152" s="23" t="s">
        <v>3965</v>
      </c>
      <c r="C152" s="23" t="s">
        <v>8075</v>
      </c>
      <c r="D152" s="24">
        <v>5000</v>
      </c>
      <c r="E152" s="25">
        <v>527</v>
      </c>
      <c r="F152" s="26" t="s">
        <v>8220</v>
      </c>
      <c r="G152" s="22" t="s">
        <v>8223</v>
      </c>
      <c r="H152" s="22" t="s">
        <v>8245</v>
      </c>
      <c r="I152" s="22">
        <v>1463945673</v>
      </c>
      <c r="J152" s="22">
        <v>1458761673</v>
      </c>
      <c r="K152" s="22" t="b">
        <v>0</v>
      </c>
      <c r="L152" s="22">
        <v>11</v>
      </c>
      <c r="M152" s="22" t="b">
        <v>0</v>
      </c>
      <c r="N152" s="22" t="s">
        <v>8269</v>
      </c>
      <c r="O152" s="26">
        <v>11</v>
      </c>
      <c r="P152" s="22">
        <v>47.91</v>
      </c>
      <c r="Q152" s="22" t="s">
        <v>8314</v>
      </c>
      <c r="R152" s="22" t="s">
        <v>8315</v>
      </c>
      <c r="S152" s="27">
        <v>42452</v>
      </c>
      <c r="T152" s="27">
        <v>42512</v>
      </c>
    </row>
    <row r="153" spans="1:20" ht="208" x14ac:dyDescent="0.2">
      <c r="A153" s="22">
        <v>3969</v>
      </c>
      <c r="B153" s="23" t="s">
        <v>3966</v>
      </c>
      <c r="C153" s="23" t="s">
        <v>8076</v>
      </c>
      <c r="D153" s="24">
        <v>2825</v>
      </c>
      <c r="E153" s="25">
        <v>211</v>
      </c>
      <c r="F153" s="26" t="s">
        <v>8220</v>
      </c>
      <c r="G153" s="22" t="s">
        <v>8223</v>
      </c>
      <c r="H153" s="22" t="s">
        <v>8245</v>
      </c>
      <c r="I153" s="22">
        <v>1472442900</v>
      </c>
      <c r="J153" s="22">
        <v>1471638646</v>
      </c>
      <c r="K153" s="22" t="b">
        <v>0</v>
      </c>
      <c r="L153" s="22">
        <v>6</v>
      </c>
      <c r="M153" s="22" t="b">
        <v>0</v>
      </c>
      <c r="N153" s="22" t="s">
        <v>8269</v>
      </c>
      <c r="O153" s="26">
        <v>7</v>
      </c>
      <c r="P153" s="22">
        <v>35.17</v>
      </c>
      <c r="Q153" s="22" t="s">
        <v>8314</v>
      </c>
      <c r="R153" s="22" t="s">
        <v>8315</v>
      </c>
      <c r="S153" s="27">
        <v>42601</v>
      </c>
      <c r="T153" s="27">
        <v>42611</v>
      </c>
    </row>
    <row r="154" spans="1:20" ht="224" x14ac:dyDescent="0.2">
      <c r="A154" s="22">
        <v>3970</v>
      </c>
      <c r="B154" s="23" t="s">
        <v>3967</v>
      </c>
      <c r="C154" s="23" t="s">
        <v>8077</v>
      </c>
      <c r="D154" s="24">
        <v>15000</v>
      </c>
      <c r="E154" s="25">
        <v>11</v>
      </c>
      <c r="F154" s="26" t="s">
        <v>8220</v>
      </c>
      <c r="G154" s="22" t="s">
        <v>8223</v>
      </c>
      <c r="H154" s="22" t="s">
        <v>8245</v>
      </c>
      <c r="I154" s="22">
        <v>1460925811</v>
      </c>
      <c r="J154" s="22">
        <v>1458333811</v>
      </c>
      <c r="K154" s="22" t="b">
        <v>0</v>
      </c>
      <c r="L154" s="22">
        <v>2</v>
      </c>
      <c r="M154" s="22" t="b">
        <v>0</v>
      </c>
      <c r="N154" s="22" t="s">
        <v>8269</v>
      </c>
      <c r="O154" s="26">
        <v>0</v>
      </c>
      <c r="P154" s="22">
        <v>5.5</v>
      </c>
      <c r="Q154" s="22" t="s">
        <v>8314</v>
      </c>
      <c r="R154" s="22" t="s">
        <v>8315</v>
      </c>
      <c r="S154" s="27">
        <v>42447</v>
      </c>
      <c r="T154" s="27">
        <v>42477</v>
      </c>
    </row>
    <row r="155" spans="1:20" ht="192" x14ac:dyDescent="0.2">
      <c r="A155" s="22">
        <v>3971</v>
      </c>
      <c r="B155" s="23" t="s">
        <v>3968</v>
      </c>
      <c r="C155" s="23" t="s">
        <v>8078</v>
      </c>
      <c r="D155" s="24">
        <v>14000</v>
      </c>
      <c r="E155" s="25">
        <v>136</v>
      </c>
      <c r="F155" s="26" t="s">
        <v>8220</v>
      </c>
      <c r="G155" s="22" t="s">
        <v>8223</v>
      </c>
      <c r="H155" s="22" t="s">
        <v>8245</v>
      </c>
      <c r="I155" s="22">
        <v>1405947126</v>
      </c>
      <c r="J155" s="22">
        <v>1403355126</v>
      </c>
      <c r="K155" s="22" t="b">
        <v>0</v>
      </c>
      <c r="L155" s="22">
        <v>6</v>
      </c>
      <c r="M155" s="22" t="b">
        <v>0</v>
      </c>
      <c r="N155" s="22" t="s">
        <v>8269</v>
      </c>
      <c r="O155" s="26">
        <v>1</v>
      </c>
      <c r="P155" s="22">
        <v>22.67</v>
      </c>
      <c r="Q155" s="22" t="s">
        <v>8314</v>
      </c>
      <c r="R155" s="22" t="s">
        <v>8315</v>
      </c>
      <c r="S155" s="27">
        <v>41811</v>
      </c>
      <c r="T155" s="27">
        <v>41841</v>
      </c>
    </row>
    <row r="156" spans="1:20" ht="160" x14ac:dyDescent="0.2">
      <c r="A156" s="22">
        <v>3972</v>
      </c>
      <c r="B156" s="23" t="s">
        <v>3969</v>
      </c>
      <c r="C156" s="23" t="s">
        <v>8079</v>
      </c>
      <c r="D156" s="24">
        <v>1000</v>
      </c>
      <c r="E156" s="25">
        <v>211</v>
      </c>
      <c r="F156" s="26" t="s">
        <v>8220</v>
      </c>
      <c r="G156" s="22" t="s">
        <v>8223</v>
      </c>
      <c r="H156" s="22" t="s">
        <v>8245</v>
      </c>
      <c r="I156" s="22">
        <v>1423186634</v>
      </c>
      <c r="J156" s="22">
        <v>1418002634</v>
      </c>
      <c r="K156" s="22" t="b">
        <v>0</v>
      </c>
      <c r="L156" s="22">
        <v>8</v>
      </c>
      <c r="M156" s="22" t="b">
        <v>0</v>
      </c>
      <c r="N156" s="22" t="s">
        <v>8269</v>
      </c>
      <c r="O156" s="26">
        <v>21</v>
      </c>
      <c r="P156" s="22">
        <v>26.38</v>
      </c>
      <c r="Q156" s="22" t="s">
        <v>8314</v>
      </c>
      <c r="R156" s="22" t="s">
        <v>8315</v>
      </c>
      <c r="S156" s="27">
        <v>41981</v>
      </c>
      <c r="T156" s="27">
        <v>42041</v>
      </c>
    </row>
    <row r="157" spans="1:20" ht="208" x14ac:dyDescent="0.2">
      <c r="A157" s="22">
        <v>3973</v>
      </c>
      <c r="B157" s="23" t="s">
        <v>3970</v>
      </c>
      <c r="C157" s="23" t="s">
        <v>8080</v>
      </c>
      <c r="D157" s="24">
        <v>5000</v>
      </c>
      <c r="E157" s="25">
        <v>3905</v>
      </c>
      <c r="F157" s="26" t="s">
        <v>8220</v>
      </c>
      <c r="G157" s="22" t="s">
        <v>8223</v>
      </c>
      <c r="H157" s="22" t="s">
        <v>8245</v>
      </c>
      <c r="I157" s="22">
        <v>1462766400</v>
      </c>
      <c r="J157" s="22">
        <v>1460219110</v>
      </c>
      <c r="K157" s="22" t="b">
        <v>0</v>
      </c>
      <c r="L157" s="22">
        <v>37</v>
      </c>
      <c r="M157" s="22" t="b">
        <v>0</v>
      </c>
      <c r="N157" s="22" t="s">
        <v>8269</v>
      </c>
      <c r="O157" s="26">
        <v>78</v>
      </c>
      <c r="P157" s="22">
        <v>105.54</v>
      </c>
      <c r="Q157" s="22" t="s">
        <v>8314</v>
      </c>
      <c r="R157" s="22" t="s">
        <v>8315</v>
      </c>
      <c r="S157" s="27">
        <v>42469</v>
      </c>
      <c r="T157" s="27">
        <v>42499</v>
      </c>
    </row>
    <row r="158" spans="1:20" ht="224" x14ac:dyDescent="0.2">
      <c r="A158" s="22">
        <v>3975</v>
      </c>
      <c r="B158" s="23" t="s">
        <v>3972</v>
      </c>
      <c r="C158" s="23" t="s">
        <v>8082</v>
      </c>
      <c r="D158" s="24">
        <v>678</v>
      </c>
      <c r="E158" s="25">
        <v>0</v>
      </c>
      <c r="F158" s="26" t="s">
        <v>8220</v>
      </c>
      <c r="G158" s="22" t="s">
        <v>8223</v>
      </c>
      <c r="H158" s="22" t="s">
        <v>8245</v>
      </c>
      <c r="I158" s="22">
        <v>1468442898</v>
      </c>
      <c r="J158" s="22">
        <v>1465850898</v>
      </c>
      <c r="K158" s="22" t="b">
        <v>0</v>
      </c>
      <c r="L158" s="22">
        <v>0</v>
      </c>
      <c r="M158" s="22" t="b">
        <v>0</v>
      </c>
      <c r="N158" s="22" t="s">
        <v>8269</v>
      </c>
      <c r="O158" s="26">
        <v>0</v>
      </c>
      <c r="P158" s="22" t="e">
        <v>#DIV/0!</v>
      </c>
      <c r="Q158" s="22" t="s">
        <v>8314</v>
      </c>
      <c r="R158" s="22" t="s">
        <v>8315</v>
      </c>
      <c r="S158" s="27">
        <v>42534</v>
      </c>
      <c r="T158" s="27">
        <v>42564</v>
      </c>
    </row>
    <row r="159" spans="1:20" ht="224" x14ac:dyDescent="0.2">
      <c r="A159" s="22">
        <v>3976</v>
      </c>
      <c r="B159" s="23" t="s">
        <v>3973</v>
      </c>
      <c r="C159" s="23" t="s">
        <v>8083</v>
      </c>
      <c r="D159" s="24">
        <v>1300</v>
      </c>
      <c r="E159" s="25">
        <v>620</v>
      </c>
      <c r="F159" s="26" t="s">
        <v>8220</v>
      </c>
      <c r="G159" s="22" t="s">
        <v>8223</v>
      </c>
      <c r="H159" s="22" t="s">
        <v>8245</v>
      </c>
      <c r="I159" s="22">
        <v>1406876400</v>
      </c>
      <c r="J159" s="22">
        <v>1405024561</v>
      </c>
      <c r="K159" s="22" t="b">
        <v>0</v>
      </c>
      <c r="L159" s="22">
        <v>10</v>
      </c>
      <c r="M159" s="22" t="b">
        <v>0</v>
      </c>
      <c r="N159" s="22" t="s">
        <v>8269</v>
      </c>
      <c r="O159" s="26">
        <v>48</v>
      </c>
      <c r="P159" s="22">
        <v>62</v>
      </c>
      <c r="Q159" s="22" t="s">
        <v>8314</v>
      </c>
      <c r="R159" s="22" t="s">
        <v>8315</v>
      </c>
      <c r="S159" s="27">
        <v>41830</v>
      </c>
      <c r="T159" s="27">
        <v>41852</v>
      </c>
    </row>
    <row r="160" spans="1:20" ht="192" x14ac:dyDescent="0.2">
      <c r="A160" s="22">
        <v>3977</v>
      </c>
      <c r="B160" s="23" t="s">
        <v>3974</v>
      </c>
      <c r="C160" s="23" t="s">
        <v>8084</v>
      </c>
      <c r="D160" s="24">
        <v>90000</v>
      </c>
      <c r="E160" s="25">
        <v>1305</v>
      </c>
      <c r="F160" s="26" t="s">
        <v>8220</v>
      </c>
      <c r="G160" s="22" t="s">
        <v>8223</v>
      </c>
      <c r="H160" s="22" t="s">
        <v>8245</v>
      </c>
      <c r="I160" s="22">
        <v>1469213732</v>
      </c>
      <c r="J160" s="22">
        <v>1466621732</v>
      </c>
      <c r="K160" s="22" t="b">
        <v>0</v>
      </c>
      <c r="L160" s="22">
        <v>6</v>
      </c>
      <c r="M160" s="22" t="b">
        <v>0</v>
      </c>
      <c r="N160" s="22" t="s">
        <v>8269</v>
      </c>
      <c r="O160" s="26">
        <v>1</v>
      </c>
      <c r="P160" s="22">
        <v>217.5</v>
      </c>
      <c r="Q160" s="22" t="s">
        <v>8314</v>
      </c>
      <c r="R160" s="22" t="s">
        <v>8315</v>
      </c>
      <c r="S160" s="27">
        <v>42543</v>
      </c>
      <c r="T160" s="27">
        <v>42573</v>
      </c>
    </row>
    <row r="161" spans="1:20" ht="208" x14ac:dyDescent="0.2">
      <c r="A161" s="22">
        <v>3978</v>
      </c>
      <c r="B161" s="23" t="s">
        <v>3975</v>
      </c>
      <c r="C161" s="23" t="s">
        <v>8085</v>
      </c>
      <c r="D161" s="24">
        <v>2000</v>
      </c>
      <c r="E161" s="25">
        <v>214</v>
      </c>
      <c r="F161" s="26" t="s">
        <v>8220</v>
      </c>
      <c r="G161" s="22" t="s">
        <v>8223</v>
      </c>
      <c r="H161" s="22" t="s">
        <v>8245</v>
      </c>
      <c r="I161" s="22">
        <v>1422717953</v>
      </c>
      <c r="J161" s="22">
        <v>1417533953</v>
      </c>
      <c r="K161" s="22" t="b">
        <v>0</v>
      </c>
      <c r="L161" s="22">
        <v>8</v>
      </c>
      <c r="M161" s="22" t="b">
        <v>0</v>
      </c>
      <c r="N161" s="22" t="s">
        <v>8269</v>
      </c>
      <c r="O161" s="26">
        <v>11</v>
      </c>
      <c r="P161" s="22">
        <v>26.75</v>
      </c>
      <c r="Q161" s="22" t="s">
        <v>8314</v>
      </c>
      <c r="R161" s="22" t="s">
        <v>8315</v>
      </c>
      <c r="S161" s="27">
        <v>41975</v>
      </c>
      <c r="T161" s="27">
        <v>42035</v>
      </c>
    </row>
    <row r="162" spans="1:20" ht="224" x14ac:dyDescent="0.2">
      <c r="A162" s="22">
        <v>3980</v>
      </c>
      <c r="B162" s="23" t="s">
        <v>3977</v>
      </c>
      <c r="C162" s="23" t="s">
        <v>8087</v>
      </c>
      <c r="D162" s="24">
        <v>2500</v>
      </c>
      <c r="E162" s="25">
        <v>450</v>
      </c>
      <c r="F162" s="26" t="s">
        <v>8220</v>
      </c>
      <c r="G162" s="22" t="s">
        <v>8223</v>
      </c>
      <c r="H162" s="22" t="s">
        <v>8245</v>
      </c>
      <c r="I162" s="22">
        <v>1404570147</v>
      </c>
      <c r="J162" s="22">
        <v>1401978147</v>
      </c>
      <c r="K162" s="22" t="b">
        <v>0</v>
      </c>
      <c r="L162" s="22">
        <v>7</v>
      </c>
      <c r="M162" s="22" t="b">
        <v>0</v>
      </c>
      <c r="N162" s="22" t="s">
        <v>8269</v>
      </c>
      <c r="O162" s="26">
        <v>18</v>
      </c>
      <c r="P162" s="22">
        <v>64.290000000000006</v>
      </c>
      <c r="Q162" s="22" t="s">
        <v>8314</v>
      </c>
      <c r="R162" s="22" t="s">
        <v>8315</v>
      </c>
      <c r="S162" s="27">
        <v>41795</v>
      </c>
      <c r="T162" s="27">
        <v>41825</v>
      </c>
    </row>
    <row r="163" spans="1:20" ht="128" x14ac:dyDescent="0.2">
      <c r="A163" s="22">
        <v>3981</v>
      </c>
      <c r="B163" s="23" t="s">
        <v>3358</v>
      </c>
      <c r="C163" s="23" t="s">
        <v>7469</v>
      </c>
      <c r="D163" s="24">
        <v>30000</v>
      </c>
      <c r="E163" s="25">
        <v>1225</v>
      </c>
      <c r="F163" s="26" t="s">
        <v>8220</v>
      </c>
      <c r="G163" s="22" t="s">
        <v>8223</v>
      </c>
      <c r="H163" s="22" t="s">
        <v>8245</v>
      </c>
      <c r="I163" s="22">
        <v>1468729149</v>
      </c>
      <c r="J163" s="22">
        <v>1463545149</v>
      </c>
      <c r="K163" s="22" t="b">
        <v>0</v>
      </c>
      <c r="L163" s="22">
        <v>7</v>
      </c>
      <c r="M163" s="22" t="b">
        <v>0</v>
      </c>
      <c r="N163" s="22" t="s">
        <v>8269</v>
      </c>
      <c r="O163" s="26">
        <v>4</v>
      </c>
      <c r="P163" s="22">
        <v>175</v>
      </c>
      <c r="Q163" s="22" t="s">
        <v>8314</v>
      </c>
      <c r="R163" s="22" t="s">
        <v>8315</v>
      </c>
      <c r="S163" s="27">
        <v>42508</v>
      </c>
      <c r="T163" s="27">
        <v>42568</v>
      </c>
    </row>
    <row r="164" spans="1:20" ht="192" x14ac:dyDescent="0.2">
      <c r="A164" s="22">
        <v>3983</v>
      </c>
      <c r="B164" s="23" t="s">
        <v>3979</v>
      </c>
      <c r="C164" s="23" t="s">
        <v>8089</v>
      </c>
      <c r="D164" s="24">
        <v>11140</v>
      </c>
      <c r="E164" s="25">
        <v>3877</v>
      </c>
      <c r="F164" s="26" t="s">
        <v>8220</v>
      </c>
      <c r="G164" s="22" t="s">
        <v>8223</v>
      </c>
      <c r="H164" s="22" t="s">
        <v>8245</v>
      </c>
      <c r="I164" s="22">
        <v>1400569140</v>
      </c>
      <c r="J164" s="22">
        <v>1397854356</v>
      </c>
      <c r="K164" s="22" t="b">
        <v>0</v>
      </c>
      <c r="L164" s="22">
        <v>46</v>
      </c>
      <c r="M164" s="22" t="b">
        <v>0</v>
      </c>
      <c r="N164" s="22" t="s">
        <v>8269</v>
      </c>
      <c r="O164" s="26">
        <v>35</v>
      </c>
      <c r="P164" s="22">
        <v>84.28</v>
      </c>
      <c r="Q164" s="22" t="s">
        <v>8314</v>
      </c>
      <c r="R164" s="22" t="s">
        <v>8315</v>
      </c>
      <c r="S164" s="27">
        <v>41747</v>
      </c>
      <c r="T164" s="27">
        <v>41779</v>
      </c>
    </row>
    <row r="165" spans="1:20" ht="224" x14ac:dyDescent="0.2">
      <c r="A165" s="22">
        <v>3985</v>
      </c>
      <c r="B165" s="23" t="s">
        <v>3981</v>
      </c>
      <c r="C165" s="23" t="s">
        <v>8381</v>
      </c>
      <c r="D165" s="24">
        <v>2000</v>
      </c>
      <c r="E165" s="25">
        <v>641</v>
      </c>
      <c r="F165" s="26" t="s">
        <v>8220</v>
      </c>
      <c r="G165" s="22" t="s">
        <v>8223</v>
      </c>
      <c r="H165" s="22" t="s">
        <v>8245</v>
      </c>
      <c r="I165" s="22">
        <v>1456002300</v>
      </c>
      <c r="J165" s="22">
        <v>1454173120</v>
      </c>
      <c r="K165" s="22" t="b">
        <v>0</v>
      </c>
      <c r="L165" s="22">
        <v>19</v>
      </c>
      <c r="M165" s="22" t="b">
        <v>0</v>
      </c>
      <c r="N165" s="22" t="s">
        <v>8269</v>
      </c>
      <c r="O165" s="26">
        <v>32</v>
      </c>
      <c r="P165" s="22">
        <v>33.74</v>
      </c>
      <c r="Q165" s="22" t="s">
        <v>8314</v>
      </c>
      <c r="R165" s="22" t="s">
        <v>8315</v>
      </c>
      <c r="S165" s="27">
        <v>42399</v>
      </c>
      <c r="T165" s="27">
        <v>42420</v>
      </c>
    </row>
    <row r="166" spans="1:20" ht="80" x14ac:dyDescent="0.2">
      <c r="A166" s="22">
        <v>3988</v>
      </c>
      <c r="B166" s="23" t="s">
        <v>3984</v>
      </c>
      <c r="C166" s="23" t="s">
        <v>8094</v>
      </c>
      <c r="D166" s="24">
        <v>1500</v>
      </c>
      <c r="E166" s="25">
        <v>32</v>
      </c>
      <c r="F166" s="26" t="s">
        <v>8220</v>
      </c>
      <c r="G166" s="22" t="s">
        <v>8223</v>
      </c>
      <c r="H166" s="22" t="s">
        <v>8245</v>
      </c>
      <c r="I166" s="22">
        <v>1440813413</v>
      </c>
      <c r="J166" s="22">
        <v>1439517413</v>
      </c>
      <c r="K166" s="22" t="b">
        <v>0</v>
      </c>
      <c r="L166" s="22">
        <v>4</v>
      </c>
      <c r="M166" s="22" t="b">
        <v>0</v>
      </c>
      <c r="N166" s="22" t="s">
        <v>8269</v>
      </c>
      <c r="O166" s="26">
        <v>2</v>
      </c>
      <c r="P166" s="22">
        <v>8</v>
      </c>
      <c r="Q166" s="22" t="s">
        <v>8314</v>
      </c>
      <c r="R166" s="22" t="s">
        <v>8315</v>
      </c>
      <c r="S166" s="27">
        <v>42230</v>
      </c>
      <c r="T166" s="27">
        <v>42245</v>
      </c>
    </row>
    <row r="167" spans="1:20" ht="192" x14ac:dyDescent="0.2">
      <c r="A167" s="22">
        <v>3989</v>
      </c>
      <c r="B167" s="23" t="s">
        <v>3985</v>
      </c>
      <c r="C167" s="23" t="s">
        <v>8095</v>
      </c>
      <c r="D167" s="24">
        <v>3000</v>
      </c>
      <c r="E167" s="25">
        <v>0</v>
      </c>
      <c r="F167" s="26" t="s">
        <v>8220</v>
      </c>
      <c r="G167" s="22" t="s">
        <v>8223</v>
      </c>
      <c r="H167" s="22" t="s">
        <v>8245</v>
      </c>
      <c r="I167" s="22">
        <v>1447009181</v>
      </c>
      <c r="J167" s="22">
        <v>1444413581</v>
      </c>
      <c r="K167" s="22" t="b">
        <v>0</v>
      </c>
      <c r="L167" s="22">
        <v>0</v>
      </c>
      <c r="M167" s="22" t="b">
        <v>0</v>
      </c>
      <c r="N167" s="22" t="s">
        <v>8269</v>
      </c>
      <c r="O167" s="26">
        <v>0</v>
      </c>
      <c r="P167" s="22" t="e">
        <v>#DIV/0!</v>
      </c>
      <c r="Q167" s="22" t="s">
        <v>8314</v>
      </c>
      <c r="R167" s="22" t="s">
        <v>8315</v>
      </c>
      <c r="S167" s="27">
        <v>42286</v>
      </c>
      <c r="T167" s="27">
        <v>42316</v>
      </c>
    </row>
    <row r="168" spans="1:20" ht="112" x14ac:dyDescent="0.2">
      <c r="A168" s="22">
        <v>3991</v>
      </c>
      <c r="B168" s="23" t="s">
        <v>3987</v>
      </c>
      <c r="C168" s="23" t="s">
        <v>8097</v>
      </c>
      <c r="D168" s="24">
        <v>500</v>
      </c>
      <c r="E168" s="25">
        <v>100</v>
      </c>
      <c r="F168" s="26" t="s">
        <v>8220</v>
      </c>
      <c r="G168" s="22" t="s">
        <v>8223</v>
      </c>
      <c r="H168" s="22" t="s">
        <v>8245</v>
      </c>
      <c r="I168" s="22">
        <v>1433086082</v>
      </c>
      <c r="J168" s="22">
        <v>1430494082</v>
      </c>
      <c r="K168" s="22" t="b">
        <v>0</v>
      </c>
      <c r="L168" s="22">
        <v>1</v>
      </c>
      <c r="M168" s="22" t="b">
        <v>0</v>
      </c>
      <c r="N168" s="22" t="s">
        <v>8269</v>
      </c>
      <c r="O168" s="26">
        <v>20</v>
      </c>
      <c r="P168" s="22">
        <v>100</v>
      </c>
      <c r="Q168" s="22" t="s">
        <v>8314</v>
      </c>
      <c r="R168" s="22" t="s">
        <v>8315</v>
      </c>
      <c r="S168" s="27">
        <v>42125</v>
      </c>
      <c r="T168" s="27">
        <v>42155</v>
      </c>
    </row>
    <row r="169" spans="1:20" ht="176" x14ac:dyDescent="0.2">
      <c r="A169" s="22">
        <v>3992</v>
      </c>
      <c r="B169" s="23" t="s">
        <v>3988</v>
      </c>
      <c r="C169" s="23" t="s">
        <v>8098</v>
      </c>
      <c r="D169" s="24">
        <v>10000</v>
      </c>
      <c r="E169" s="25">
        <v>541</v>
      </c>
      <c r="F169" s="26" t="s">
        <v>8220</v>
      </c>
      <c r="G169" s="22" t="s">
        <v>8223</v>
      </c>
      <c r="H169" s="22" t="s">
        <v>8245</v>
      </c>
      <c r="I169" s="22">
        <v>1449876859</v>
      </c>
      <c r="J169" s="22">
        <v>1444689259</v>
      </c>
      <c r="K169" s="22" t="b">
        <v>0</v>
      </c>
      <c r="L169" s="22">
        <v>9</v>
      </c>
      <c r="M169" s="22" t="b">
        <v>0</v>
      </c>
      <c r="N169" s="22" t="s">
        <v>8269</v>
      </c>
      <c r="O169" s="26">
        <v>5</v>
      </c>
      <c r="P169" s="22">
        <v>60.11</v>
      </c>
      <c r="Q169" s="22" t="s">
        <v>8314</v>
      </c>
      <c r="R169" s="22" t="s">
        <v>8315</v>
      </c>
      <c r="S169" s="27">
        <v>42289</v>
      </c>
      <c r="T169" s="27">
        <v>42349</v>
      </c>
    </row>
    <row r="170" spans="1:20" ht="160" x14ac:dyDescent="0.2">
      <c r="A170" s="22">
        <v>3993</v>
      </c>
      <c r="B170" s="23" t="s">
        <v>3989</v>
      </c>
      <c r="C170" s="23" t="s">
        <v>8099</v>
      </c>
      <c r="D170" s="24">
        <v>50000</v>
      </c>
      <c r="E170" s="25">
        <v>3</v>
      </c>
      <c r="F170" s="26" t="s">
        <v>8220</v>
      </c>
      <c r="G170" s="22" t="s">
        <v>8223</v>
      </c>
      <c r="H170" s="22" t="s">
        <v>8245</v>
      </c>
      <c r="I170" s="22">
        <v>1431549912</v>
      </c>
      <c r="J170" s="22">
        <v>1428957912</v>
      </c>
      <c r="K170" s="22" t="b">
        <v>0</v>
      </c>
      <c r="L170" s="22">
        <v>1</v>
      </c>
      <c r="M170" s="22" t="b">
        <v>0</v>
      </c>
      <c r="N170" s="22" t="s">
        <v>8269</v>
      </c>
      <c r="O170" s="26">
        <v>0</v>
      </c>
      <c r="P170" s="22">
        <v>3</v>
      </c>
      <c r="Q170" s="22" t="s">
        <v>8314</v>
      </c>
      <c r="R170" s="22" t="s">
        <v>8315</v>
      </c>
      <c r="S170" s="27">
        <v>42107</v>
      </c>
      <c r="T170" s="27">
        <v>42137</v>
      </c>
    </row>
    <row r="171" spans="1:20" ht="144" x14ac:dyDescent="0.2">
      <c r="A171" s="22">
        <v>3994</v>
      </c>
      <c r="B171" s="23" t="s">
        <v>3990</v>
      </c>
      <c r="C171" s="23" t="s">
        <v>8100</v>
      </c>
      <c r="D171" s="24">
        <v>2000</v>
      </c>
      <c r="E171" s="25">
        <v>5</v>
      </c>
      <c r="F171" s="26" t="s">
        <v>8220</v>
      </c>
      <c r="G171" s="22" t="s">
        <v>8223</v>
      </c>
      <c r="H171" s="22" t="s">
        <v>8245</v>
      </c>
      <c r="I171" s="22">
        <v>1405761690</v>
      </c>
      <c r="J171" s="22">
        <v>1403169690</v>
      </c>
      <c r="K171" s="22" t="b">
        <v>0</v>
      </c>
      <c r="L171" s="22">
        <v>1</v>
      </c>
      <c r="M171" s="22" t="b">
        <v>0</v>
      </c>
      <c r="N171" s="22" t="s">
        <v>8269</v>
      </c>
      <c r="O171" s="26">
        <v>0</v>
      </c>
      <c r="P171" s="22">
        <v>5</v>
      </c>
      <c r="Q171" s="22" t="s">
        <v>8314</v>
      </c>
      <c r="R171" s="22" t="s">
        <v>8315</v>
      </c>
      <c r="S171" s="27">
        <v>41809</v>
      </c>
      <c r="T171" s="27">
        <v>41839</v>
      </c>
    </row>
    <row r="172" spans="1:20" ht="224" x14ac:dyDescent="0.2">
      <c r="A172" s="22">
        <v>3996</v>
      </c>
      <c r="B172" s="23" t="s">
        <v>3992</v>
      </c>
      <c r="C172" s="23" t="s">
        <v>8102</v>
      </c>
      <c r="D172" s="24">
        <v>3000</v>
      </c>
      <c r="E172" s="25">
        <v>497</v>
      </c>
      <c r="F172" s="26" t="s">
        <v>8220</v>
      </c>
      <c r="G172" s="22" t="s">
        <v>8223</v>
      </c>
      <c r="H172" s="22" t="s">
        <v>8245</v>
      </c>
      <c r="I172" s="22">
        <v>1416499440</v>
      </c>
      <c r="J172" s="22">
        <v>1415341464</v>
      </c>
      <c r="K172" s="22" t="b">
        <v>0</v>
      </c>
      <c r="L172" s="22">
        <v>17</v>
      </c>
      <c r="M172" s="22" t="b">
        <v>0</v>
      </c>
      <c r="N172" s="22" t="s">
        <v>8269</v>
      </c>
      <c r="O172" s="26">
        <v>17</v>
      </c>
      <c r="P172" s="22">
        <v>29.24</v>
      </c>
      <c r="Q172" s="22" t="s">
        <v>8314</v>
      </c>
      <c r="R172" s="22" t="s">
        <v>8315</v>
      </c>
      <c r="S172" s="27">
        <v>41950</v>
      </c>
      <c r="T172" s="27">
        <v>41963</v>
      </c>
    </row>
    <row r="173" spans="1:20" ht="176" x14ac:dyDescent="0.2">
      <c r="A173" s="22">
        <v>3998</v>
      </c>
      <c r="B173" s="23" t="s">
        <v>3994</v>
      </c>
      <c r="C173" s="23" t="s">
        <v>8104</v>
      </c>
      <c r="D173" s="24">
        <v>1250</v>
      </c>
      <c r="E173" s="25">
        <v>715</v>
      </c>
      <c r="F173" s="26" t="s">
        <v>8220</v>
      </c>
      <c r="G173" s="22" t="s">
        <v>8223</v>
      </c>
      <c r="H173" s="22" t="s">
        <v>8245</v>
      </c>
      <c r="I173" s="22">
        <v>1427580426</v>
      </c>
      <c r="J173" s="22">
        <v>1424992026</v>
      </c>
      <c r="K173" s="22" t="b">
        <v>0</v>
      </c>
      <c r="L173" s="22">
        <v>12</v>
      </c>
      <c r="M173" s="22" t="b">
        <v>0</v>
      </c>
      <c r="N173" s="22" t="s">
        <v>8269</v>
      </c>
      <c r="O173" s="26">
        <v>57</v>
      </c>
      <c r="P173" s="22">
        <v>59.58</v>
      </c>
      <c r="Q173" s="22" t="s">
        <v>8314</v>
      </c>
      <c r="R173" s="22" t="s">
        <v>8315</v>
      </c>
      <c r="S173" s="27">
        <v>42061</v>
      </c>
      <c r="T173" s="27">
        <v>42091</v>
      </c>
    </row>
    <row r="174" spans="1:20" ht="176" x14ac:dyDescent="0.2">
      <c r="A174" s="22">
        <v>3999</v>
      </c>
      <c r="B174" s="23" t="s">
        <v>3995</v>
      </c>
      <c r="C174" s="23" t="s">
        <v>8105</v>
      </c>
      <c r="D174" s="24">
        <v>7000</v>
      </c>
      <c r="E174" s="25">
        <v>1156</v>
      </c>
      <c r="F174" s="26" t="s">
        <v>8220</v>
      </c>
      <c r="G174" s="22" t="s">
        <v>8223</v>
      </c>
      <c r="H174" s="22" t="s">
        <v>8245</v>
      </c>
      <c r="I174" s="22">
        <v>1409514709</v>
      </c>
      <c r="J174" s="22">
        <v>1406058798</v>
      </c>
      <c r="K174" s="22" t="b">
        <v>0</v>
      </c>
      <c r="L174" s="22">
        <v>14</v>
      </c>
      <c r="M174" s="22" t="b">
        <v>0</v>
      </c>
      <c r="N174" s="22" t="s">
        <v>8269</v>
      </c>
      <c r="O174" s="26">
        <v>17</v>
      </c>
      <c r="P174" s="22">
        <v>82.57</v>
      </c>
      <c r="Q174" s="22" t="s">
        <v>8314</v>
      </c>
      <c r="R174" s="22" t="s">
        <v>8315</v>
      </c>
      <c r="S174" s="27">
        <v>41842</v>
      </c>
      <c r="T174" s="27">
        <v>41882</v>
      </c>
    </row>
    <row r="175" spans="1:20" ht="80" x14ac:dyDescent="0.2">
      <c r="A175" s="22">
        <v>4000</v>
      </c>
      <c r="B175" s="23" t="s">
        <v>3996</v>
      </c>
      <c r="C175" s="23" t="s">
        <v>8106</v>
      </c>
      <c r="D175" s="24">
        <v>8000</v>
      </c>
      <c r="E175" s="25">
        <v>10</v>
      </c>
      <c r="F175" s="26" t="s">
        <v>8220</v>
      </c>
      <c r="G175" s="22" t="s">
        <v>8223</v>
      </c>
      <c r="H175" s="22" t="s">
        <v>8245</v>
      </c>
      <c r="I175" s="22">
        <v>1462631358</v>
      </c>
      <c r="J175" s="22">
        <v>1457450958</v>
      </c>
      <c r="K175" s="22" t="b">
        <v>0</v>
      </c>
      <c r="L175" s="22">
        <v>1</v>
      </c>
      <c r="M175" s="22" t="b">
        <v>0</v>
      </c>
      <c r="N175" s="22" t="s">
        <v>8269</v>
      </c>
      <c r="O175" s="26">
        <v>0</v>
      </c>
      <c r="P175" s="22">
        <v>10</v>
      </c>
      <c r="Q175" s="22" t="s">
        <v>8314</v>
      </c>
      <c r="R175" s="22" t="s">
        <v>8315</v>
      </c>
      <c r="S175" s="27">
        <v>42437</v>
      </c>
      <c r="T175" s="27">
        <v>42497</v>
      </c>
    </row>
    <row r="176" spans="1:20" ht="192" x14ac:dyDescent="0.2">
      <c r="A176" s="22">
        <v>4002</v>
      </c>
      <c r="B176" s="23" t="s">
        <v>3998</v>
      </c>
      <c r="C176" s="23" t="s">
        <v>8108</v>
      </c>
      <c r="D176" s="24">
        <v>1250</v>
      </c>
      <c r="E176" s="25">
        <v>23</v>
      </c>
      <c r="F176" s="26" t="s">
        <v>8220</v>
      </c>
      <c r="G176" s="22" t="s">
        <v>8223</v>
      </c>
      <c r="H176" s="22" t="s">
        <v>8245</v>
      </c>
      <c r="I176" s="22">
        <v>1411779761</v>
      </c>
      <c r="J176" s="22">
        <v>1409187761</v>
      </c>
      <c r="K176" s="22" t="b">
        <v>0</v>
      </c>
      <c r="L176" s="22">
        <v>4</v>
      </c>
      <c r="M176" s="22" t="b">
        <v>0</v>
      </c>
      <c r="N176" s="22" t="s">
        <v>8269</v>
      </c>
      <c r="O176" s="26">
        <v>2</v>
      </c>
      <c r="P176" s="22">
        <v>5.75</v>
      </c>
      <c r="Q176" s="22" t="s">
        <v>8314</v>
      </c>
      <c r="R176" s="22" t="s">
        <v>8315</v>
      </c>
      <c r="S176" s="27">
        <v>41879</v>
      </c>
      <c r="T176" s="27">
        <v>41909</v>
      </c>
    </row>
    <row r="177" spans="1:20" ht="176" x14ac:dyDescent="0.2">
      <c r="A177" s="22">
        <v>4003</v>
      </c>
      <c r="B177" s="23" t="s">
        <v>3999</v>
      </c>
      <c r="C177" s="23" t="s">
        <v>8071</v>
      </c>
      <c r="D177" s="24">
        <v>2000</v>
      </c>
      <c r="E177" s="25">
        <v>201</v>
      </c>
      <c r="F177" s="26" t="s">
        <v>8220</v>
      </c>
      <c r="G177" s="22" t="s">
        <v>8223</v>
      </c>
      <c r="H177" s="22" t="s">
        <v>8245</v>
      </c>
      <c r="I177" s="22">
        <v>1424009147</v>
      </c>
      <c r="J177" s="22">
        <v>1421417147</v>
      </c>
      <c r="K177" s="22" t="b">
        <v>0</v>
      </c>
      <c r="L177" s="22">
        <v>2</v>
      </c>
      <c r="M177" s="22" t="b">
        <v>0</v>
      </c>
      <c r="N177" s="22" t="s">
        <v>8269</v>
      </c>
      <c r="O177" s="26">
        <v>10</v>
      </c>
      <c r="P177" s="22">
        <v>100.5</v>
      </c>
      <c r="Q177" s="22" t="s">
        <v>8314</v>
      </c>
      <c r="R177" s="22" t="s">
        <v>8315</v>
      </c>
      <c r="S177" s="27">
        <v>42020</v>
      </c>
      <c r="T177" s="27">
        <v>42050</v>
      </c>
    </row>
    <row r="178" spans="1:20" ht="64" x14ac:dyDescent="0.2">
      <c r="A178" s="22">
        <v>4004</v>
      </c>
      <c r="B178" s="23" t="s">
        <v>4000</v>
      </c>
      <c r="C178" s="23" t="s">
        <v>8109</v>
      </c>
      <c r="D178" s="24">
        <v>500</v>
      </c>
      <c r="E178" s="25">
        <v>1</v>
      </c>
      <c r="F178" s="26" t="s">
        <v>8220</v>
      </c>
      <c r="G178" s="22" t="s">
        <v>8223</v>
      </c>
      <c r="H178" s="22" t="s">
        <v>8245</v>
      </c>
      <c r="I178" s="22">
        <v>1412740457</v>
      </c>
      <c r="J178" s="22">
        <v>1410148457</v>
      </c>
      <c r="K178" s="22" t="b">
        <v>0</v>
      </c>
      <c r="L178" s="22">
        <v>1</v>
      </c>
      <c r="M178" s="22" t="b">
        <v>0</v>
      </c>
      <c r="N178" s="22" t="s">
        <v>8269</v>
      </c>
      <c r="O178" s="26">
        <v>0</v>
      </c>
      <c r="P178" s="22">
        <v>1</v>
      </c>
      <c r="Q178" s="22" t="s">
        <v>8314</v>
      </c>
      <c r="R178" s="22" t="s">
        <v>8315</v>
      </c>
      <c r="S178" s="27">
        <v>41890</v>
      </c>
      <c r="T178" s="27">
        <v>41920</v>
      </c>
    </row>
    <row r="179" spans="1:20" ht="192" x14ac:dyDescent="0.2">
      <c r="A179" s="22">
        <v>4005</v>
      </c>
      <c r="B179" s="23" t="s">
        <v>4001</v>
      </c>
      <c r="C179" s="23" t="s">
        <v>8110</v>
      </c>
      <c r="D179" s="24">
        <v>3000</v>
      </c>
      <c r="E179" s="25">
        <v>40</v>
      </c>
      <c r="F179" s="26" t="s">
        <v>8220</v>
      </c>
      <c r="G179" s="22" t="s">
        <v>8223</v>
      </c>
      <c r="H179" s="22" t="s">
        <v>8245</v>
      </c>
      <c r="I179" s="22">
        <v>1413832985</v>
      </c>
      <c r="J179" s="22">
        <v>1408648985</v>
      </c>
      <c r="K179" s="22" t="b">
        <v>0</v>
      </c>
      <c r="L179" s="22">
        <v>2</v>
      </c>
      <c r="M179" s="22" t="b">
        <v>0</v>
      </c>
      <c r="N179" s="22" t="s">
        <v>8269</v>
      </c>
      <c r="O179" s="26">
        <v>1</v>
      </c>
      <c r="P179" s="22">
        <v>20</v>
      </c>
      <c r="Q179" s="22" t="s">
        <v>8314</v>
      </c>
      <c r="R179" s="22" t="s">
        <v>8315</v>
      </c>
      <c r="S179" s="27">
        <v>41872</v>
      </c>
      <c r="T179" s="27">
        <v>41932</v>
      </c>
    </row>
    <row r="180" spans="1:20" ht="208" x14ac:dyDescent="0.2">
      <c r="A180" s="22">
        <v>4006</v>
      </c>
      <c r="B180" s="23" t="s">
        <v>4002</v>
      </c>
      <c r="C180" s="23" t="s">
        <v>8111</v>
      </c>
      <c r="D180" s="24">
        <v>30000</v>
      </c>
      <c r="E180" s="25">
        <v>2</v>
      </c>
      <c r="F180" s="26" t="s">
        <v>8220</v>
      </c>
      <c r="G180" s="22" t="s">
        <v>8223</v>
      </c>
      <c r="H180" s="22" t="s">
        <v>8245</v>
      </c>
      <c r="I180" s="22">
        <v>1455647587</v>
      </c>
      <c r="J180" s="22">
        <v>1453487587</v>
      </c>
      <c r="K180" s="22" t="b">
        <v>0</v>
      </c>
      <c r="L180" s="22">
        <v>1</v>
      </c>
      <c r="M180" s="22" t="b">
        <v>0</v>
      </c>
      <c r="N180" s="22" t="s">
        <v>8269</v>
      </c>
      <c r="O180" s="26">
        <v>0</v>
      </c>
      <c r="P180" s="22">
        <v>2</v>
      </c>
      <c r="Q180" s="22" t="s">
        <v>8314</v>
      </c>
      <c r="R180" s="22" t="s">
        <v>8315</v>
      </c>
      <c r="S180" s="27">
        <v>42391</v>
      </c>
      <c r="T180" s="27">
        <v>42416</v>
      </c>
    </row>
    <row r="181" spans="1:20" ht="176" x14ac:dyDescent="0.2">
      <c r="A181" s="22">
        <v>4007</v>
      </c>
      <c r="B181" s="23" t="s">
        <v>4003</v>
      </c>
      <c r="C181" s="23" t="s">
        <v>8112</v>
      </c>
      <c r="D181" s="24">
        <v>2000</v>
      </c>
      <c r="E181" s="25">
        <v>5</v>
      </c>
      <c r="F181" s="26" t="s">
        <v>8220</v>
      </c>
      <c r="G181" s="22" t="s">
        <v>8223</v>
      </c>
      <c r="H181" s="22" t="s">
        <v>8245</v>
      </c>
      <c r="I181" s="22">
        <v>1409070480</v>
      </c>
      <c r="J181" s="22">
        <v>1406572381</v>
      </c>
      <c r="K181" s="22" t="b">
        <v>0</v>
      </c>
      <c r="L181" s="22">
        <v>1</v>
      </c>
      <c r="M181" s="22" t="b">
        <v>0</v>
      </c>
      <c r="N181" s="22" t="s">
        <v>8269</v>
      </c>
      <c r="O181" s="26">
        <v>0</v>
      </c>
      <c r="P181" s="22">
        <v>5</v>
      </c>
      <c r="Q181" s="22" t="s">
        <v>8314</v>
      </c>
      <c r="R181" s="22" t="s">
        <v>8315</v>
      </c>
      <c r="S181" s="27">
        <v>41848</v>
      </c>
      <c r="T181" s="27">
        <v>41877</v>
      </c>
    </row>
    <row r="182" spans="1:20" ht="176" x14ac:dyDescent="0.2">
      <c r="A182" s="22">
        <v>4010</v>
      </c>
      <c r="B182" s="23" t="s">
        <v>4006</v>
      </c>
      <c r="C182" s="23" t="s">
        <v>8115</v>
      </c>
      <c r="D182" s="24">
        <v>7200</v>
      </c>
      <c r="E182" s="25">
        <v>1742</v>
      </c>
      <c r="F182" s="26" t="s">
        <v>8220</v>
      </c>
      <c r="G182" s="22" t="s">
        <v>8223</v>
      </c>
      <c r="H182" s="22" t="s">
        <v>8245</v>
      </c>
      <c r="I182" s="22">
        <v>1414348166</v>
      </c>
      <c r="J182" s="22">
        <v>1412879366</v>
      </c>
      <c r="K182" s="22" t="b">
        <v>0</v>
      </c>
      <c r="L182" s="22">
        <v>38</v>
      </c>
      <c r="M182" s="22" t="b">
        <v>0</v>
      </c>
      <c r="N182" s="22" t="s">
        <v>8269</v>
      </c>
      <c r="O182" s="26">
        <v>24</v>
      </c>
      <c r="P182" s="22">
        <v>45.84</v>
      </c>
      <c r="Q182" s="22" t="s">
        <v>8314</v>
      </c>
      <c r="R182" s="22" t="s">
        <v>8315</v>
      </c>
      <c r="S182" s="27">
        <v>41921</v>
      </c>
      <c r="T182" s="27">
        <v>41938</v>
      </c>
    </row>
    <row r="183" spans="1:20" ht="208" x14ac:dyDescent="0.2">
      <c r="A183" s="22">
        <v>4013</v>
      </c>
      <c r="B183" s="23" t="s">
        <v>4009</v>
      </c>
      <c r="C183" s="23" t="s">
        <v>8118</v>
      </c>
      <c r="D183" s="24">
        <v>2000</v>
      </c>
      <c r="E183" s="25">
        <v>26</v>
      </c>
      <c r="F183" s="26" t="s">
        <v>8220</v>
      </c>
      <c r="G183" s="22" t="s">
        <v>8223</v>
      </c>
      <c r="H183" s="22" t="s">
        <v>8245</v>
      </c>
      <c r="I183" s="22">
        <v>1424070823</v>
      </c>
      <c r="J183" s="22">
        <v>1421478823</v>
      </c>
      <c r="K183" s="22" t="b">
        <v>0</v>
      </c>
      <c r="L183" s="22">
        <v>2</v>
      </c>
      <c r="M183" s="22" t="b">
        <v>0</v>
      </c>
      <c r="N183" s="22" t="s">
        <v>8269</v>
      </c>
      <c r="O183" s="26">
        <v>1</v>
      </c>
      <c r="P183" s="22">
        <v>13</v>
      </c>
      <c r="Q183" s="22" t="s">
        <v>8314</v>
      </c>
      <c r="R183" s="22" t="s">
        <v>8315</v>
      </c>
      <c r="S183" s="27">
        <v>42021</v>
      </c>
      <c r="T183" s="27">
        <v>42051</v>
      </c>
    </row>
    <row r="184" spans="1:20" ht="192" x14ac:dyDescent="0.2">
      <c r="A184" s="22">
        <v>4014</v>
      </c>
      <c r="B184" s="23" t="s">
        <v>4010</v>
      </c>
      <c r="C184" s="23" t="s">
        <v>8119</v>
      </c>
      <c r="D184" s="24">
        <v>9000</v>
      </c>
      <c r="E184" s="25">
        <v>0</v>
      </c>
      <c r="F184" s="26" t="s">
        <v>8220</v>
      </c>
      <c r="G184" s="22" t="s">
        <v>8223</v>
      </c>
      <c r="H184" s="22" t="s">
        <v>8245</v>
      </c>
      <c r="I184" s="22">
        <v>1457157269</v>
      </c>
      <c r="J184" s="22">
        <v>1455861269</v>
      </c>
      <c r="K184" s="22" t="b">
        <v>0</v>
      </c>
      <c r="L184" s="22">
        <v>0</v>
      </c>
      <c r="M184" s="22" t="b">
        <v>0</v>
      </c>
      <c r="N184" s="22" t="s">
        <v>8269</v>
      </c>
      <c r="O184" s="26">
        <v>0</v>
      </c>
      <c r="P184" s="22" t="e">
        <v>#DIV/0!</v>
      </c>
      <c r="Q184" s="22" t="s">
        <v>8314</v>
      </c>
      <c r="R184" s="22" t="s">
        <v>8315</v>
      </c>
      <c r="S184" s="27">
        <v>42419</v>
      </c>
      <c r="T184" s="27">
        <v>42434</v>
      </c>
    </row>
    <row r="185" spans="1:20" ht="224" x14ac:dyDescent="0.2">
      <c r="A185" s="22">
        <v>4015</v>
      </c>
      <c r="B185" s="23" t="s">
        <v>4011</v>
      </c>
      <c r="C185" s="23" t="s">
        <v>8120</v>
      </c>
      <c r="D185" s="24">
        <v>7000</v>
      </c>
      <c r="E185" s="25">
        <v>1</v>
      </c>
      <c r="F185" s="26" t="s">
        <v>8220</v>
      </c>
      <c r="G185" s="22" t="s">
        <v>8223</v>
      </c>
      <c r="H185" s="22" t="s">
        <v>8245</v>
      </c>
      <c r="I185" s="22">
        <v>1437331463</v>
      </c>
      <c r="J185" s="22">
        <v>1434739463</v>
      </c>
      <c r="K185" s="22" t="b">
        <v>0</v>
      </c>
      <c r="L185" s="22">
        <v>1</v>
      </c>
      <c r="M185" s="22" t="b">
        <v>0</v>
      </c>
      <c r="N185" s="22" t="s">
        <v>8269</v>
      </c>
      <c r="O185" s="26">
        <v>0</v>
      </c>
      <c r="P185" s="22">
        <v>1</v>
      </c>
      <c r="Q185" s="22" t="s">
        <v>8314</v>
      </c>
      <c r="R185" s="22" t="s">
        <v>8315</v>
      </c>
      <c r="S185" s="27">
        <v>42174</v>
      </c>
      <c r="T185" s="27">
        <v>42204</v>
      </c>
    </row>
    <row r="186" spans="1:20" ht="224" x14ac:dyDescent="0.2">
      <c r="A186" s="22">
        <v>4017</v>
      </c>
      <c r="B186" s="23" t="s">
        <v>4013</v>
      </c>
      <c r="C186" s="23" t="s">
        <v>8122</v>
      </c>
      <c r="D186" s="24">
        <v>10000</v>
      </c>
      <c r="E186" s="25">
        <v>105</v>
      </c>
      <c r="F186" s="26" t="s">
        <v>8220</v>
      </c>
      <c r="G186" s="22" t="s">
        <v>8223</v>
      </c>
      <c r="H186" s="22" t="s">
        <v>8245</v>
      </c>
      <c r="I186" s="22">
        <v>1409846874</v>
      </c>
      <c r="J186" s="22">
        <v>1407254874</v>
      </c>
      <c r="K186" s="22" t="b">
        <v>0</v>
      </c>
      <c r="L186" s="22">
        <v>2</v>
      </c>
      <c r="M186" s="22" t="b">
        <v>0</v>
      </c>
      <c r="N186" s="22" t="s">
        <v>8269</v>
      </c>
      <c r="O186" s="26">
        <v>1</v>
      </c>
      <c r="P186" s="22">
        <v>52.5</v>
      </c>
      <c r="Q186" s="22" t="s">
        <v>8314</v>
      </c>
      <c r="R186" s="22" t="s">
        <v>8315</v>
      </c>
      <c r="S186" s="27">
        <v>41856</v>
      </c>
      <c r="T186" s="27">
        <v>41886</v>
      </c>
    </row>
    <row r="187" spans="1:20" ht="208" x14ac:dyDescent="0.2">
      <c r="A187" s="22">
        <v>4019</v>
      </c>
      <c r="B187" s="23" t="s">
        <v>4015</v>
      </c>
      <c r="C187" s="23" t="s">
        <v>8124</v>
      </c>
      <c r="D187" s="24">
        <v>3500</v>
      </c>
      <c r="E187" s="25">
        <v>29</v>
      </c>
      <c r="F187" s="26" t="s">
        <v>8220</v>
      </c>
      <c r="G187" s="22" t="s">
        <v>8223</v>
      </c>
      <c r="H187" s="22" t="s">
        <v>8245</v>
      </c>
      <c r="I187" s="22">
        <v>1460737680</v>
      </c>
      <c r="J187" s="22">
        <v>1455725596</v>
      </c>
      <c r="K187" s="22" t="b">
        <v>0</v>
      </c>
      <c r="L187" s="22">
        <v>4</v>
      </c>
      <c r="M187" s="22" t="b">
        <v>0</v>
      </c>
      <c r="N187" s="22" t="s">
        <v>8269</v>
      </c>
      <c r="O187" s="26">
        <v>1</v>
      </c>
      <c r="P187" s="22">
        <v>7.25</v>
      </c>
      <c r="Q187" s="22" t="s">
        <v>8314</v>
      </c>
      <c r="R187" s="22" t="s">
        <v>8315</v>
      </c>
      <c r="S187" s="27">
        <v>42417</v>
      </c>
      <c r="T187" s="27">
        <v>42475</v>
      </c>
    </row>
    <row r="188" spans="1:20" ht="192" x14ac:dyDescent="0.2">
      <c r="A188" s="22">
        <v>4020</v>
      </c>
      <c r="B188" s="23" t="s">
        <v>4016</v>
      </c>
      <c r="C188" s="23" t="s">
        <v>8125</v>
      </c>
      <c r="D188" s="24">
        <v>600</v>
      </c>
      <c r="E188" s="25">
        <v>100</v>
      </c>
      <c r="F188" s="26" t="s">
        <v>8220</v>
      </c>
      <c r="G188" s="22" t="s">
        <v>8223</v>
      </c>
      <c r="H188" s="22" t="s">
        <v>8245</v>
      </c>
      <c r="I188" s="22">
        <v>1427168099</v>
      </c>
      <c r="J188" s="22">
        <v>1424579699</v>
      </c>
      <c r="K188" s="22" t="b">
        <v>0</v>
      </c>
      <c r="L188" s="22">
        <v>3</v>
      </c>
      <c r="M188" s="22" t="b">
        <v>0</v>
      </c>
      <c r="N188" s="22" t="s">
        <v>8269</v>
      </c>
      <c r="O188" s="26">
        <v>17</v>
      </c>
      <c r="P188" s="22">
        <v>33.33</v>
      </c>
      <c r="Q188" s="22" t="s">
        <v>8314</v>
      </c>
      <c r="R188" s="22" t="s">
        <v>8315</v>
      </c>
      <c r="S188" s="27">
        <v>42057</v>
      </c>
      <c r="T188" s="27">
        <v>42087</v>
      </c>
    </row>
    <row r="189" spans="1:20" ht="160" x14ac:dyDescent="0.2">
      <c r="A189" s="22">
        <v>4021</v>
      </c>
      <c r="B189" s="23" t="s">
        <v>4017</v>
      </c>
      <c r="C189" s="23" t="s">
        <v>8126</v>
      </c>
      <c r="D189" s="24">
        <v>15000</v>
      </c>
      <c r="E189" s="25">
        <v>125</v>
      </c>
      <c r="F189" s="26" t="s">
        <v>8220</v>
      </c>
      <c r="G189" s="22" t="s">
        <v>8223</v>
      </c>
      <c r="H189" s="22" t="s">
        <v>8245</v>
      </c>
      <c r="I189" s="22">
        <v>1414360358</v>
      </c>
      <c r="J189" s="22">
        <v>1409176358</v>
      </c>
      <c r="K189" s="22" t="b">
        <v>0</v>
      </c>
      <c r="L189" s="22">
        <v>2</v>
      </c>
      <c r="M189" s="22" t="b">
        <v>0</v>
      </c>
      <c r="N189" s="22" t="s">
        <v>8269</v>
      </c>
      <c r="O189" s="26">
        <v>1</v>
      </c>
      <c r="P189" s="22">
        <v>62.5</v>
      </c>
      <c r="Q189" s="22" t="s">
        <v>8314</v>
      </c>
      <c r="R189" s="22" t="s">
        <v>8315</v>
      </c>
      <c r="S189" s="27">
        <v>41878</v>
      </c>
      <c r="T189" s="27">
        <v>41938</v>
      </c>
    </row>
    <row r="190" spans="1:20" ht="112" x14ac:dyDescent="0.2">
      <c r="A190" s="22">
        <v>4022</v>
      </c>
      <c r="B190" s="23" t="s">
        <v>4018</v>
      </c>
      <c r="C190" s="23" t="s">
        <v>8127</v>
      </c>
      <c r="D190" s="24">
        <v>18000</v>
      </c>
      <c r="E190" s="25">
        <v>12521</v>
      </c>
      <c r="F190" s="26" t="s">
        <v>8220</v>
      </c>
      <c r="G190" s="22" t="s">
        <v>8223</v>
      </c>
      <c r="H190" s="22" t="s">
        <v>8245</v>
      </c>
      <c r="I190" s="22">
        <v>1422759240</v>
      </c>
      <c r="J190" s="22">
        <v>1418824867</v>
      </c>
      <c r="K190" s="22" t="b">
        <v>0</v>
      </c>
      <c r="L190" s="22">
        <v>197</v>
      </c>
      <c r="M190" s="22" t="b">
        <v>0</v>
      </c>
      <c r="N190" s="22" t="s">
        <v>8269</v>
      </c>
      <c r="O190" s="26">
        <v>70</v>
      </c>
      <c r="P190" s="22">
        <v>63.56</v>
      </c>
      <c r="Q190" s="22" t="s">
        <v>8314</v>
      </c>
      <c r="R190" s="22" t="s">
        <v>8315</v>
      </c>
      <c r="S190" s="27">
        <v>41990</v>
      </c>
      <c r="T190" s="27">
        <v>42036</v>
      </c>
    </row>
    <row r="191" spans="1:20" ht="160" x14ac:dyDescent="0.2">
      <c r="A191" s="22">
        <v>4023</v>
      </c>
      <c r="B191" s="23" t="s">
        <v>4019</v>
      </c>
      <c r="C191" s="23" t="s">
        <v>8128</v>
      </c>
      <c r="D191" s="24">
        <v>7000</v>
      </c>
      <c r="E191" s="25">
        <v>0</v>
      </c>
      <c r="F191" s="26" t="s">
        <v>8220</v>
      </c>
      <c r="G191" s="22" t="s">
        <v>8223</v>
      </c>
      <c r="H191" s="22" t="s">
        <v>8245</v>
      </c>
      <c r="I191" s="22">
        <v>1458860363</v>
      </c>
      <c r="J191" s="22">
        <v>1454975963</v>
      </c>
      <c r="K191" s="22" t="b">
        <v>0</v>
      </c>
      <c r="L191" s="22">
        <v>0</v>
      </c>
      <c r="M191" s="22" t="b">
        <v>0</v>
      </c>
      <c r="N191" s="22" t="s">
        <v>8269</v>
      </c>
      <c r="O191" s="26">
        <v>0</v>
      </c>
      <c r="P191" s="22" t="e">
        <v>#DIV/0!</v>
      </c>
      <c r="Q191" s="22" t="s">
        <v>8314</v>
      </c>
      <c r="R191" s="22" t="s">
        <v>8315</v>
      </c>
      <c r="S191" s="27">
        <v>42408</v>
      </c>
      <c r="T191" s="27">
        <v>42453</v>
      </c>
    </row>
    <row r="192" spans="1:20" ht="208" x14ac:dyDescent="0.2">
      <c r="A192" s="22">
        <v>4024</v>
      </c>
      <c r="B192" s="23" t="s">
        <v>4020</v>
      </c>
      <c r="C192" s="23" t="s">
        <v>8129</v>
      </c>
      <c r="D192" s="24">
        <v>800</v>
      </c>
      <c r="E192" s="25">
        <v>10</v>
      </c>
      <c r="F192" s="26" t="s">
        <v>8220</v>
      </c>
      <c r="G192" s="22" t="s">
        <v>8223</v>
      </c>
      <c r="H192" s="22" t="s">
        <v>8245</v>
      </c>
      <c r="I192" s="22">
        <v>1441037097</v>
      </c>
      <c r="J192" s="22">
        <v>1438445097</v>
      </c>
      <c r="K192" s="22" t="b">
        <v>0</v>
      </c>
      <c r="L192" s="22">
        <v>1</v>
      </c>
      <c r="M192" s="22" t="b">
        <v>0</v>
      </c>
      <c r="N192" s="22" t="s">
        <v>8269</v>
      </c>
      <c r="O192" s="26">
        <v>1</v>
      </c>
      <c r="P192" s="22">
        <v>10</v>
      </c>
      <c r="Q192" s="22" t="s">
        <v>8314</v>
      </c>
      <c r="R192" s="22" t="s">
        <v>8315</v>
      </c>
      <c r="S192" s="27">
        <v>42217</v>
      </c>
      <c r="T192" s="27">
        <v>42247</v>
      </c>
    </row>
    <row r="193" spans="1:20" ht="144" x14ac:dyDescent="0.2">
      <c r="A193" s="22">
        <v>4026</v>
      </c>
      <c r="B193" s="23" t="s">
        <v>4022</v>
      </c>
      <c r="C193" s="23" t="s">
        <v>8131</v>
      </c>
      <c r="D193" s="24">
        <v>4000</v>
      </c>
      <c r="E193" s="25">
        <v>0</v>
      </c>
      <c r="F193" s="26" t="s">
        <v>8220</v>
      </c>
      <c r="G193" s="22" t="s">
        <v>8223</v>
      </c>
      <c r="H193" s="22" t="s">
        <v>8245</v>
      </c>
      <c r="I193" s="22">
        <v>1449247439</v>
      </c>
      <c r="J193" s="22">
        <v>1444059839</v>
      </c>
      <c r="K193" s="22" t="b">
        <v>0</v>
      </c>
      <c r="L193" s="22">
        <v>0</v>
      </c>
      <c r="M193" s="22" t="b">
        <v>0</v>
      </c>
      <c r="N193" s="22" t="s">
        <v>8269</v>
      </c>
      <c r="O193" s="26">
        <v>0</v>
      </c>
      <c r="P193" s="22" t="e">
        <v>#DIV/0!</v>
      </c>
      <c r="Q193" s="22" t="s">
        <v>8314</v>
      </c>
      <c r="R193" s="22" t="s">
        <v>8315</v>
      </c>
      <c r="S193" s="27">
        <v>42282</v>
      </c>
      <c r="T193" s="27">
        <v>42342</v>
      </c>
    </row>
    <row r="194" spans="1:20" ht="208" x14ac:dyDescent="0.2">
      <c r="A194" s="22">
        <v>4027</v>
      </c>
      <c r="B194" s="23" t="s">
        <v>4023</v>
      </c>
      <c r="C194" s="23" t="s">
        <v>8132</v>
      </c>
      <c r="D194" s="24">
        <v>3000</v>
      </c>
      <c r="E194" s="25">
        <v>215</v>
      </c>
      <c r="F194" s="26" t="s">
        <v>8220</v>
      </c>
      <c r="G194" s="22" t="s">
        <v>8223</v>
      </c>
      <c r="H194" s="22" t="s">
        <v>8245</v>
      </c>
      <c r="I194" s="22">
        <v>1487811600</v>
      </c>
      <c r="J194" s="22">
        <v>1486077481</v>
      </c>
      <c r="K194" s="22" t="b">
        <v>0</v>
      </c>
      <c r="L194" s="22">
        <v>7</v>
      </c>
      <c r="M194" s="22" t="b">
        <v>0</v>
      </c>
      <c r="N194" s="22" t="s">
        <v>8269</v>
      </c>
      <c r="O194" s="26">
        <v>7</v>
      </c>
      <c r="P194" s="22">
        <v>30.71</v>
      </c>
      <c r="Q194" s="22" t="s">
        <v>8314</v>
      </c>
      <c r="R194" s="22" t="s">
        <v>8315</v>
      </c>
      <c r="S194" s="27">
        <v>42768</v>
      </c>
      <c r="T194" s="27">
        <v>42789</v>
      </c>
    </row>
    <row r="195" spans="1:20" ht="176" x14ac:dyDescent="0.2">
      <c r="A195" s="22">
        <v>4028</v>
      </c>
      <c r="B195" s="23" t="s">
        <v>4024</v>
      </c>
      <c r="C195" s="23" t="s">
        <v>8133</v>
      </c>
      <c r="D195" s="24">
        <v>2000</v>
      </c>
      <c r="E195" s="25">
        <v>561</v>
      </c>
      <c r="F195" s="26" t="s">
        <v>8220</v>
      </c>
      <c r="G195" s="22" t="s">
        <v>8223</v>
      </c>
      <c r="H195" s="22" t="s">
        <v>8245</v>
      </c>
      <c r="I195" s="22">
        <v>1402007500</v>
      </c>
      <c r="J195" s="22">
        <v>1399415500</v>
      </c>
      <c r="K195" s="22" t="b">
        <v>0</v>
      </c>
      <c r="L195" s="22">
        <v>11</v>
      </c>
      <c r="M195" s="22" t="b">
        <v>0</v>
      </c>
      <c r="N195" s="22" t="s">
        <v>8269</v>
      </c>
      <c r="O195" s="26">
        <v>28</v>
      </c>
      <c r="P195" s="22">
        <v>51</v>
      </c>
      <c r="Q195" s="22" t="s">
        <v>8314</v>
      </c>
      <c r="R195" s="22" t="s">
        <v>8315</v>
      </c>
      <c r="S195" s="27">
        <v>41765</v>
      </c>
      <c r="T195" s="27">
        <v>41795</v>
      </c>
    </row>
    <row r="196" spans="1:20" ht="208" x14ac:dyDescent="0.2">
      <c r="A196" s="22">
        <v>4029</v>
      </c>
      <c r="B196" s="23" t="s">
        <v>4025</v>
      </c>
      <c r="C196" s="23" t="s">
        <v>8134</v>
      </c>
      <c r="D196" s="24">
        <v>20000</v>
      </c>
      <c r="E196" s="25">
        <v>0</v>
      </c>
      <c r="F196" s="26" t="s">
        <v>8220</v>
      </c>
      <c r="G196" s="22" t="s">
        <v>8223</v>
      </c>
      <c r="H196" s="22" t="s">
        <v>8245</v>
      </c>
      <c r="I196" s="22">
        <v>1450053370</v>
      </c>
      <c r="J196" s="22">
        <v>1447461370</v>
      </c>
      <c r="K196" s="22" t="b">
        <v>0</v>
      </c>
      <c r="L196" s="22">
        <v>0</v>
      </c>
      <c r="M196" s="22" t="b">
        <v>0</v>
      </c>
      <c r="N196" s="22" t="s">
        <v>8269</v>
      </c>
      <c r="O196" s="26">
        <v>0</v>
      </c>
      <c r="P196" s="22" t="e">
        <v>#DIV/0!</v>
      </c>
      <c r="Q196" s="22" t="s">
        <v>8314</v>
      </c>
      <c r="R196" s="22" t="s">
        <v>8315</v>
      </c>
      <c r="S196" s="27">
        <v>42322</v>
      </c>
      <c r="T196" s="27">
        <v>42352</v>
      </c>
    </row>
    <row r="197" spans="1:20" ht="192" x14ac:dyDescent="0.2">
      <c r="A197" s="22">
        <v>4030</v>
      </c>
      <c r="B197" s="23" t="s">
        <v>4026</v>
      </c>
      <c r="C197" s="23" t="s">
        <v>8135</v>
      </c>
      <c r="D197" s="24">
        <v>2500</v>
      </c>
      <c r="E197" s="25">
        <v>400</v>
      </c>
      <c r="F197" s="26" t="s">
        <v>8220</v>
      </c>
      <c r="G197" s="22" t="s">
        <v>8223</v>
      </c>
      <c r="H197" s="22" t="s">
        <v>8245</v>
      </c>
      <c r="I197" s="22">
        <v>1454525340</v>
      </c>
      <c r="J197" s="22">
        <v>1452008599</v>
      </c>
      <c r="K197" s="22" t="b">
        <v>0</v>
      </c>
      <c r="L197" s="22">
        <v>6</v>
      </c>
      <c r="M197" s="22" t="b">
        <v>0</v>
      </c>
      <c r="N197" s="22" t="s">
        <v>8269</v>
      </c>
      <c r="O197" s="26">
        <v>16</v>
      </c>
      <c r="P197" s="22">
        <v>66.67</v>
      </c>
      <c r="Q197" s="22" t="s">
        <v>8314</v>
      </c>
      <c r="R197" s="22" t="s">
        <v>8315</v>
      </c>
      <c r="S197" s="27">
        <v>42374</v>
      </c>
      <c r="T197" s="27">
        <v>42403</v>
      </c>
    </row>
    <row r="198" spans="1:20" ht="208" x14ac:dyDescent="0.2">
      <c r="A198" s="22">
        <v>4031</v>
      </c>
      <c r="B198" s="23" t="s">
        <v>4027</v>
      </c>
      <c r="C198" s="23" t="s">
        <v>8136</v>
      </c>
      <c r="D198" s="24">
        <v>5000</v>
      </c>
      <c r="E198" s="25">
        <v>0</v>
      </c>
      <c r="F198" s="26" t="s">
        <v>8220</v>
      </c>
      <c r="G198" s="22" t="s">
        <v>8223</v>
      </c>
      <c r="H198" s="22" t="s">
        <v>8245</v>
      </c>
      <c r="I198" s="22">
        <v>1418914964</v>
      </c>
      <c r="J198" s="22">
        <v>1414591364</v>
      </c>
      <c r="K198" s="22" t="b">
        <v>0</v>
      </c>
      <c r="L198" s="22">
        <v>0</v>
      </c>
      <c r="M198" s="22" t="b">
        <v>0</v>
      </c>
      <c r="N198" s="22" t="s">
        <v>8269</v>
      </c>
      <c r="O198" s="26">
        <v>0</v>
      </c>
      <c r="P198" s="22" t="e">
        <v>#DIV/0!</v>
      </c>
      <c r="Q198" s="22" t="s">
        <v>8314</v>
      </c>
      <c r="R198" s="22" t="s">
        <v>8315</v>
      </c>
      <c r="S198" s="27">
        <v>41941</v>
      </c>
      <c r="T198" s="27">
        <v>41991</v>
      </c>
    </row>
    <row r="199" spans="1:20" ht="208" x14ac:dyDescent="0.2">
      <c r="A199" s="22">
        <v>4032</v>
      </c>
      <c r="B199" s="23" t="s">
        <v>4028</v>
      </c>
      <c r="C199" s="23" t="s">
        <v>8137</v>
      </c>
      <c r="D199" s="24">
        <v>6048</v>
      </c>
      <c r="E199" s="25">
        <v>413</v>
      </c>
      <c r="F199" s="26" t="s">
        <v>8220</v>
      </c>
      <c r="G199" s="22" t="s">
        <v>8223</v>
      </c>
      <c r="H199" s="22" t="s">
        <v>8245</v>
      </c>
      <c r="I199" s="22">
        <v>1450211116</v>
      </c>
      <c r="J199" s="22">
        <v>1445023516</v>
      </c>
      <c r="K199" s="22" t="b">
        <v>0</v>
      </c>
      <c r="L199" s="22">
        <v>7</v>
      </c>
      <c r="M199" s="22" t="b">
        <v>0</v>
      </c>
      <c r="N199" s="22" t="s">
        <v>8269</v>
      </c>
      <c r="O199" s="26">
        <v>7</v>
      </c>
      <c r="P199" s="22">
        <v>59</v>
      </c>
      <c r="Q199" s="22" t="s">
        <v>8314</v>
      </c>
      <c r="R199" s="22" t="s">
        <v>8315</v>
      </c>
      <c r="S199" s="27">
        <v>42293</v>
      </c>
      <c r="T199" s="27">
        <v>42353</v>
      </c>
    </row>
    <row r="200" spans="1:20" ht="208" x14ac:dyDescent="0.2">
      <c r="A200" s="22">
        <v>4034</v>
      </c>
      <c r="B200" s="23" t="s">
        <v>4030</v>
      </c>
      <c r="C200" s="23" t="s">
        <v>8139</v>
      </c>
      <c r="D200" s="24">
        <v>13500</v>
      </c>
      <c r="E200" s="25">
        <v>200</v>
      </c>
      <c r="F200" s="26" t="s">
        <v>8220</v>
      </c>
      <c r="G200" s="22" t="s">
        <v>8223</v>
      </c>
      <c r="H200" s="22" t="s">
        <v>8245</v>
      </c>
      <c r="I200" s="22">
        <v>1428097450</v>
      </c>
      <c r="J200" s="22">
        <v>1425509050</v>
      </c>
      <c r="K200" s="22" t="b">
        <v>0</v>
      </c>
      <c r="L200" s="22">
        <v>2</v>
      </c>
      <c r="M200" s="22" t="b">
        <v>0</v>
      </c>
      <c r="N200" s="22" t="s">
        <v>8269</v>
      </c>
      <c r="O200" s="26">
        <v>1</v>
      </c>
      <c r="P200" s="22">
        <v>100</v>
      </c>
      <c r="Q200" s="22" t="s">
        <v>8314</v>
      </c>
      <c r="R200" s="22" t="s">
        <v>8315</v>
      </c>
      <c r="S200" s="27">
        <v>42067</v>
      </c>
      <c r="T200" s="27">
        <v>42097</v>
      </c>
    </row>
    <row r="201" spans="1:20" ht="112" x14ac:dyDescent="0.2">
      <c r="A201" s="22">
        <v>4035</v>
      </c>
      <c r="B201" s="23" t="s">
        <v>4031</v>
      </c>
      <c r="C201" s="23" t="s">
        <v>8140</v>
      </c>
      <c r="D201" s="24">
        <v>10000</v>
      </c>
      <c r="E201" s="25">
        <v>3685</v>
      </c>
      <c r="F201" s="26" t="s">
        <v>8220</v>
      </c>
      <c r="G201" s="22" t="s">
        <v>8223</v>
      </c>
      <c r="H201" s="22" t="s">
        <v>8245</v>
      </c>
      <c r="I201" s="22">
        <v>1413925887</v>
      </c>
      <c r="J201" s="22">
        <v>1411333887</v>
      </c>
      <c r="K201" s="22" t="b">
        <v>0</v>
      </c>
      <c r="L201" s="22">
        <v>25</v>
      </c>
      <c r="M201" s="22" t="b">
        <v>0</v>
      </c>
      <c r="N201" s="22" t="s">
        <v>8269</v>
      </c>
      <c r="O201" s="26">
        <v>37</v>
      </c>
      <c r="P201" s="22">
        <v>147.4</v>
      </c>
      <c r="Q201" s="22" t="s">
        <v>8314</v>
      </c>
      <c r="R201" s="22" t="s">
        <v>8315</v>
      </c>
      <c r="S201" s="27">
        <v>41903</v>
      </c>
      <c r="T201" s="27">
        <v>41933</v>
      </c>
    </row>
    <row r="202" spans="1:20" ht="192" x14ac:dyDescent="0.2">
      <c r="A202" s="22">
        <v>4036</v>
      </c>
      <c r="B202" s="23" t="s">
        <v>4032</v>
      </c>
      <c r="C202" s="23" t="s">
        <v>7438</v>
      </c>
      <c r="D202" s="24">
        <v>6000</v>
      </c>
      <c r="E202" s="25">
        <v>2823</v>
      </c>
      <c r="F202" s="26" t="s">
        <v>8220</v>
      </c>
      <c r="G202" s="22" t="s">
        <v>8223</v>
      </c>
      <c r="H202" s="22" t="s">
        <v>8245</v>
      </c>
      <c r="I202" s="22">
        <v>1404253800</v>
      </c>
      <c r="J202" s="22">
        <v>1402784964</v>
      </c>
      <c r="K202" s="22" t="b">
        <v>0</v>
      </c>
      <c r="L202" s="22">
        <v>17</v>
      </c>
      <c r="M202" s="22" t="b">
        <v>0</v>
      </c>
      <c r="N202" s="22" t="s">
        <v>8269</v>
      </c>
      <c r="O202" s="26">
        <v>47</v>
      </c>
      <c r="P202" s="22">
        <v>166.06</v>
      </c>
      <c r="Q202" s="22" t="s">
        <v>8314</v>
      </c>
      <c r="R202" s="22" t="s">
        <v>8315</v>
      </c>
      <c r="S202" s="27">
        <v>41804</v>
      </c>
      <c r="T202" s="27">
        <v>41821</v>
      </c>
    </row>
    <row r="203" spans="1:20" ht="224" x14ac:dyDescent="0.2">
      <c r="A203" s="22">
        <v>4037</v>
      </c>
      <c r="B203" s="23" t="s">
        <v>4033</v>
      </c>
      <c r="C203" s="23" t="s">
        <v>8141</v>
      </c>
      <c r="D203" s="24">
        <v>700</v>
      </c>
      <c r="E203" s="25">
        <v>80</v>
      </c>
      <c r="F203" s="26" t="s">
        <v>8220</v>
      </c>
      <c r="G203" s="22" t="s">
        <v>8223</v>
      </c>
      <c r="H203" s="22" t="s">
        <v>8245</v>
      </c>
      <c r="I203" s="22">
        <v>1464099900</v>
      </c>
      <c r="J203" s="22">
        <v>1462585315</v>
      </c>
      <c r="K203" s="22" t="b">
        <v>0</v>
      </c>
      <c r="L203" s="22">
        <v>2</v>
      </c>
      <c r="M203" s="22" t="b">
        <v>0</v>
      </c>
      <c r="N203" s="22" t="s">
        <v>8269</v>
      </c>
      <c r="O203" s="26">
        <v>11</v>
      </c>
      <c r="P203" s="22">
        <v>40</v>
      </c>
      <c r="Q203" s="22" t="s">
        <v>8314</v>
      </c>
      <c r="R203" s="22" t="s">
        <v>8315</v>
      </c>
      <c r="S203" s="27">
        <v>42497</v>
      </c>
      <c r="T203" s="27">
        <v>42514</v>
      </c>
    </row>
    <row r="204" spans="1:20" ht="224" x14ac:dyDescent="0.2">
      <c r="A204" s="22">
        <v>4038</v>
      </c>
      <c r="B204" s="23" t="s">
        <v>4034</v>
      </c>
      <c r="C204" s="23" t="s">
        <v>8142</v>
      </c>
      <c r="D204" s="24">
        <v>2500</v>
      </c>
      <c r="E204" s="25">
        <v>301</v>
      </c>
      <c r="F204" s="26" t="s">
        <v>8220</v>
      </c>
      <c r="G204" s="22" t="s">
        <v>8223</v>
      </c>
      <c r="H204" s="22" t="s">
        <v>8245</v>
      </c>
      <c r="I204" s="22">
        <v>1413573010</v>
      </c>
      <c r="J204" s="22">
        <v>1408389010</v>
      </c>
      <c r="K204" s="22" t="b">
        <v>0</v>
      </c>
      <c r="L204" s="22">
        <v>4</v>
      </c>
      <c r="M204" s="22" t="b">
        <v>0</v>
      </c>
      <c r="N204" s="22" t="s">
        <v>8269</v>
      </c>
      <c r="O204" s="26">
        <v>12</v>
      </c>
      <c r="P204" s="22">
        <v>75.25</v>
      </c>
      <c r="Q204" s="22" t="s">
        <v>8314</v>
      </c>
      <c r="R204" s="22" t="s">
        <v>8315</v>
      </c>
      <c r="S204" s="27">
        <v>41869</v>
      </c>
      <c r="T204" s="27">
        <v>41929</v>
      </c>
    </row>
    <row r="205" spans="1:20" ht="144" x14ac:dyDescent="0.2">
      <c r="A205" s="22">
        <v>4039</v>
      </c>
      <c r="B205" s="23" t="s">
        <v>4035</v>
      </c>
      <c r="C205" s="23" t="s">
        <v>8143</v>
      </c>
      <c r="D205" s="24">
        <v>500</v>
      </c>
      <c r="E205" s="25">
        <v>300</v>
      </c>
      <c r="F205" s="26" t="s">
        <v>8220</v>
      </c>
      <c r="G205" s="22" t="s">
        <v>8223</v>
      </c>
      <c r="H205" s="22" t="s">
        <v>8245</v>
      </c>
      <c r="I205" s="22">
        <v>1448949540</v>
      </c>
      <c r="J205" s="22">
        <v>1446048367</v>
      </c>
      <c r="K205" s="22" t="b">
        <v>0</v>
      </c>
      <c r="L205" s="22">
        <v>5</v>
      </c>
      <c r="M205" s="22" t="b">
        <v>0</v>
      </c>
      <c r="N205" s="22" t="s">
        <v>8269</v>
      </c>
      <c r="O205" s="26">
        <v>60</v>
      </c>
      <c r="P205" s="22">
        <v>60</v>
      </c>
      <c r="Q205" s="22" t="s">
        <v>8314</v>
      </c>
      <c r="R205" s="22" t="s">
        <v>8315</v>
      </c>
      <c r="S205" s="27">
        <v>42305</v>
      </c>
      <c r="T205" s="27">
        <v>42339</v>
      </c>
    </row>
    <row r="206" spans="1:20" ht="192" x14ac:dyDescent="0.2">
      <c r="A206" s="22">
        <v>4040</v>
      </c>
      <c r="B206" s="23" t="s">
        <v>4036</v>
      </c>
      <c r="C206" s="23" t="s">
        <v>8144</v>
      </c>
      <c r="D206" s="24">
        <v>8000</v>
      </c>
      <c r="E206" s="25">
        <v>2500</v>
      </c>
      <c r="F206" s="26" t="s">
        <v>8220</v>
      </c>
      <c r="G206" s="22" t="s">
        <v>8223</v>
      </c>
      <c r="H206" s="22" t="s">
        <v>8245</v>
      </c>
      <c r="I206" s="22">
        <v>1437188400</v>
      </c>
      <c r="J206" s="22">
        <v>1432100004</v>
      </c>
      <c r="K206" s="22" t="b">
        <v>0</v>
      </c>
      <c r="L206" s="22">
        <v>2</v>
      </c>
      <c r="M206" s="22" t="b">
        <v>0</v>
      </c>
      <c r="N206" s="22" t="s">
        <v>8269</v>
      </c>
      <c r="O206" s="26">
        <v>31</v>
      </c>
      <c r="P206" s="22">
        <v>1250</v>
      </c>
      <c r="Q206" s="22" t="s">
        <v>8314</v>
      </c>
      <c r="R206" s="22" t="s">
        <v>8315</v>
      </c>
      <c r="S206" s="27">
        <v>42144</v>
      </c>
      <c r="T206" s="27">
        <v>42203</v>
      </c>
    </row>
    <row r="207" spans="1:20" ht="192" x14ac:dyDescent="0.2">
      <c r="A207" s="22">
        <v>4042</v>
      </c>
      <c r="B207" s="23" t="s">
        <v>4038</v>
      </c>
      <c r="C207" s="23" t="s">
        <v>8146</v>
      </c>
      <c r="D207" s="24">
        <v>10000</v>
      </c>
      <c r="E207" s="25">
        <v>21</v>
      </c>
      <c r="F207" s="26" t="s">
        <v>8220</v>
      </c>
      <c r="G207" s="22" t="s">
        <v>8223</v>
      </c>
      <c r="H207" s="22" t="s">
        <v>8245</v>
      </c>
      <c r="I207" s="22">
        <v>1421781360</v>
      </c>
      <c r="J207" s="22">
        <v>1419213664</v>
      </c>
      <c r="K207" s="22" t="b">
        <v>0</v>
      </c>
      <c r="L207" s="22">
        <v>3</v>
      </c>
      <c r="M207" s="22" t="b">
        <v>0</v>
      </c>
      <c r="N207" s="22" t="s">
        <v>8269</v>
      </c>
      <c r="O207" s="26">
        <v>0</v>
      </c>
      <c r="P207" s="22">
        <v>7</v>
      </c>
      <c r="Q207" s="22" t="s">
        <v>8314</v>
      </c>
      <c r="R207" s="22" t="s">
        <v>8315</v>
      </c>
      <c r="S207" s="27">
        <v>41995</v>
      </c>
      <c r="T207" s="27">
        <v>42024</v>
      </c>
    </row>
    <row r="208" spans="1:20" ht="208" x14ac:dyDescent="0.2">
      <c r="A208" s="22">
        <v>4044</v>
      </c>
      <c r="B208" s="23" t="s">
        <v>4040</v>
      </c>
      <c r="C208" s="23" t="s">
        <v>8148</v>
      </c>
      <c r="D208" s="24">
        <v>600</v>
      </c>
      <c r="E208" s="25">
        <v>225</v>
      </c>
      <c r="F208" s="26" t="s">
        <v>8220</v>
      </c>
      <c r="G208" s="22" t="s">
        <v>8223</v>
      </c>
      <c r="H208" s="22" t="s">
        <v>8245</v>
      </c>
      <c r="I208" s="22">
        <v>1428642000</v>
      </c>
      <c r="J208" s="22">
        <v>1426050982</v>
      </c>
      <c r="K208" s="22" t="b">
        <v>0</v>
      </c>
      <c r="L208" s="22">
        <v>4</v>
      </c>
      <c r="M208" s="22" t="b">
        <v>0</v>
      </c>
      <c r="N208" s="22" t="s">
        <v>8269</v>
      </c>
      <c r="O208" s="26">
        <v>38</v>
      </c>
      <c r="P208" s="22">
        <v>56.25</v>
      </c>
      <c r="Q208" s="22" t="s">
        <v>8314</v>
      </c>
      <c r="R208" s="22" t="s">
        <v>8315</v>
      </c>
      <c r="S208" s="27">
        <v>42074</v>
      </c>
      <c r="T208" s="27">
        <v>42104</v>
      </c>
    </row>
    <row r="209" spans="1:20" ht="208" x14ac:dyDescent="0.2">
      <c r="A209" s="22">
        <v>4046</v>
      </c>
      <c r="B209" s="23" t="s">
        <v>4042</v>
      </c>
      <c r="C209" s="23" t="s">
        <v>8150</v>
      </c>
      <c r="D209" s="24">
        <v>5600</v>
      </c>
      <c r="E209" s="25">
        <v>460</v>
      </c>
      <c r="F209" s="26" t="s">
        <v>8220</v>
      </c>
      <c r="G209" s="22" t="s">
        <v>8223</v>
      </c>
      <c r="H209" s="22" t="s">
        <v>8245</v>
      </c>
      <c r="I209" s="22">
        <v>1413992210</v>
      </c>
      <c r="J209" s="22">
        <v>1411400210</v>
      </c>
      <c r="K209" s="22" t="b">
        <v>0</v>
      </c>
      <c r="L209" s="22">
        <v>12</v>
      </c>
      <c r="M209" s="22" t="b">
        <v>0</v>
      </c>
      <c r="N209" s="22" t="s">
        <v>8269</v>
      </c>
      <c r="O209" s="26">
        <v>8</v>
      </c>
      <c r="P209" s="22">
        <v>38.33</v>
      </c>
      <c r="Q209" s="22" t="s">
        <v>8314</v>
      </c>
      <c r="R209" s="22" t="s">
        <v>8315</v>
      </c>
      <c r="S209" s="27">
        <v>41904</v>
      </c>
      <c r="T209" s="27">
        <v>41934</v>
      </c>
    </row>
    <row r="210" spans="1:20" ht="192" x14ac:dyDescent="0.2">
      <c r="A210" s="22">
        <v>4047</v>
      </c>
      <c r="B210" s="23" t="s">
        <v>4043</v>
      </c>
      <c r="C210" s="23" t="s">
        <v>8151</v>
      </c>
      <c r="D210" s="24">
        <v>5000</v>
      </c>
      <c r="E210" s="25">
        <v>110</v>
      </c>
      <c r="F210" s="26" t="s">
        <v>8220</v>
      </c>
      <c r="G210" s="22" t="s">
        <v>8223</v>
      </c>
      <c r="H210" s="22" t="s">
        <v>8245</v>
      </c>
      <c r="I210" s="22">
        <v>1420938000</v>
      </c>
      <c r="J210" s="22">
        <v>1418862743</v>
      </c>
      <c r="K210" s="22" t="b">
        <v>0</v>
      </c>
      <c r="L210" s="22">
        <v>4</v>
      </c>
      <c r="M210" s="22" t="b">
        <v>0</v>
      </c>
      <c r="N210" s="22" t="s">
        <v>8269</v>
      </c>
      <c r="O210" s="26">
        <v>2</v>
      </c>
      <c r="P210" s="22">
        <v>27.5</v>
      </c>
      <c r="Q210" s="22" t="s">
        <v>8314</v>
      </c>
      <c r="R210" s="22" t="s">
        <v>8315</v>
      </c>
      <c r="S210" s="27">
        <v>41991</v>
      </c>
      <c r="T210" s="27">
        <v>42015</v>
      </c>
    </row>
    <row r="211" spans="1:20" ht="192" x14ac:dyDescent="0.2">
      <c r="A211" s="22">
        <v>4049</v>
      </c>
      <c r="B211" s="23" t="s">
        <v>4045</v>
      </c>
      <c r="C211" s="23" t="s">
        <v>8153</v>
      </c>
      <c r="D211" s="24">
        <v>20000</v>
      </c>
      <c r="E211" s="25">
        <v>16</v>
      </c>
      <c r="F211" s="26" t="s">
        <v>8220</v>
      </c>
      <c r="G211" s="22" t="s">
        <v>8223</v>
      </c>
      <c r="H211" s="22" t="s">
        <v>8245</v>
      </c>
      <c r="I211" s="22">
        <v>1436914815</v>
      </c>
      <c r="J211" s="22">
        <v>1434322815</v>
      </c>
      <c r="K211" s="22" t="b">
        <v>0</v>
      </c>
      <c r="L211" s="22">
        <v>1</v>
      </c>
      <c r="M211" s="22" t="b">
        <v>0</v>
      </c>
      <c r="N211" s="22" t="s">
        <v>8269</v>
      </c>
      <c r="O211" s="26">
        <v>0</v>
      </c>
      <c r="P211" s="22">
        <v>16</v>
      </c>
      <c r="Q211" s="22" t="s">
        <v>8314</v>
      </c>
      <c r="R211" s="22" t="s">
        <v>8315</v>
      </c>
      <c r="S211" s="27">
        <v>42169</v>
      </c>
      <c r="T211" s="27">
        <v>42199</v>
      </c>
    </row>
    <row r="212" spans="1:20" ht="208" x14ac:dyDescent="0.2">
      <c r="A212" s="22">
        <v>4050</v>
      </c>
      <c r="B212" s="23" t="s">
        <v>4046</v>
      </c>
      <c r="C212" s="23" t="s">
        <v>8154</v>
      </c>
      <c r="D212" s="24">
        <v>1500</v>
      </c>
      <c r="E212" s="25">
        <v>1</v>
      </c>
      <c r="F212" s="26" t="s">
        <v>8220</v>
      </c>
      <c r="G212" s="22" t="s">
        <v>8223</v>
      </c>
      <c r="H212" s="22" t="s">
        <v>8245</v>
      </c>
      <c r="I212" s="22">
        <v>1414077391</v>
      </c>
      <c r="J212" s="22">
        <v>1411485391</v>
      </c>
      <c r="K212" s="22" t="b">
        <v>0</v>
      </c>
      <c r="L212" s="22">
        <v>1</v>
      </c>
      <c r="M212" s="22" t="b">
        <v>0</v>
      </c>
      <c r="N212" s="22" t="s">
        <v>8269</v>
      </c>
      <c r="O212" s="26">
        <v>0</v>
      </c>
      <c r="P212" s="22">
        <v>1</v>
      </c>
      <c r="Q212" s="22" t="s">
        <v>8314</v>
      </c>
      <c r="R212" s="22" t="s">
        <v>8315</v>
      </c>
      <c r="S212" s="27">
        <v>41905</v>
      </c>
      <c r="T212" s="27">
        <v>41935</v>
      </c>
    </row>
    <row r="213" spans="1:20" ht="176" x14ac:dyDescent="0.2">
      <c r="A213" s="22">
        <v>4051</v>
      </c>
      <c r="B213" s="23" t="s">
        <v>4047</v>
      </c>
      <c r="C213" s="23" t="s">
        <v>8155</v>
      </c>
      <c r="D213" s="24">
        <v>500</v>
      </c>
      <c r="E213" s="25">
        <v>0</v>
      </c>
      <c r="F213" s="26" t="s">
        <v>8220</v>
      </c>
      <c r="G213" s="22" t="s">
        <v>8223</v>
      </c>
      <c r="H213" s="22" t="s">
        <v>8245</v>
      </c>
      <c r="I213" s="22">
        <v>1399618380</v>
      </c>
      <c r="J213" s="22">
        <v>1399058797</v>
      </c>
      <c r="K213" s="22" t="b">
        <v>0</v>
      </c>
      <c r="L213" s="22">
        <v>0</v>
      </c>
      <c r="M213" s="22" t="b">
        <v>0</v>
      </c>
      <c r="N213" s="22" t="s">
        <v>8269</v>
      </c>
      <c r="O213" s="26">
        <v>0</v>
      </c>
      <c r="P213" s="22" t="e">
        <v>#DIV/0!</v>
      </c>
      <c r="Q213" s="22" t="s">
        <v>8314</v>
      </c>
      <c r="R213" s="22" t="s">
        <v>8315</v>
      </c>
      <c r="S213" s="27">
        <v>41761</v>
      </c>
      <c r="T213" s="27">
        <v>41768</v>
      </c>
    </row>
    <row r="214" spans="1:20" ht="224" x14ac:dyDescent="0.2">
      <c r="A214" s="22">
        <v>4052</v>
      </c>
      <c r="B214" s="23" t="s">
        <v>4048</v>
      </c>
      <c r="C214" s="23" t="s">
        <v>8156</v>
      </c>
      <c r="D214" s="24">
        <v>3000</v>
      </c>
      <c r="E214" s="25">
        <v>1126</v>
      </c>
      <c r="F214" s="26" t="s">
        <v>8220</v>
      </c>
      <c r="G214" s="22" t="s">
        <v>8223</v>
      </c>
      <c r="H214" s="22" t="s">
        <v>8245</v>
      </c>
      <c r="I214" s="22">
        <v>1413234316</v>
      </c>
      <c r="J214" s="22">
        <v>1408050316</v>
      </c>
      <c r="K214" s="22" t="b">
        <v>0</v>
      </c>
      <c r="L214" s="22">
        <v>13</v>
      </c>
      <c r="M214" s="22" t="b">
        <v>0</v>
      </c>
      <c r="N214" s="22" t="s">
        <v>8269</v>
      </c>
      <c r="O214" s="26">
        <v>38</v>
      </c>
      <c r="P214" s="22">
        <v>86.62</v>
      </c>
      <c r="Q214" s="22" t="s">
        <v>8314</v>
      </c>
      <c r="R214" s="22" t="s">
        <v>8315</v>
      </c>
      <c r="S214" s="27">
        <v>41865</v>
      </c>
      <c r="T214" s="27">
        <v>41925</v>
      </c>
    </row>
    <row r="215" spans="1:20" ht="176" x14ac:dyDescent="0.2">
      <c r="A215" s="22">
        <v>4054</v>
      </c>
      <c r="B215" s="23" t="s">
        <v>4050</v>
      </c>
      <c r="C215" s="23" t="s">
        <v>8158</v>
      </c>
      <c r="D215" s="24">
        <v>8880</v>
      </c>
      <c r="E215" s="25">
        <v>0</v>
      </c>
      <c r="F215" s="26" t="s">
        <v>8220</v>
      </c>
      <c r="G215" s="22" t="s">
        <v>8223</v>
      </c>
      <c r="H215" s="22" t="s">
        <v>8245</v>
      </c>
      <c r="I215" s="22">
        <v>1475294400</v>
      </c>
      <c r="J215" s="22">
        <v>1472674285</v>
      </c>
      <c r="K215" s="22" t="b">
        <v>0</v>
      </c>
      <c r="L215" s="22">
        <v>0</v>
      </c>
      <c r="M215" s="22" t="b">
        <v>0</v>
      </c>
      <c r="N215" s="22" t="s">
        <v>8269</v>
      </c>
      <c r="O215" s="26">
        <v>0</v>
      </c>
      <c r="P215" s="22" t="e">
        <v>#DIV/0!</v>
      </c>
      <c r="Q215" s="22" t="s">
        <v>8314</v>
      </c>
      <c r="R215" s="22" t="s">
        <v>8315</v>
      </c>
      <c r="S215" s="27">
        <v>42613</v>
      </c>
      <c r="T215" s="27">
        <v>42644</v>
      </c>
    </row>
    <row r="216" spans="1:20" ht="192" x14ac:dyDescent="0.2">
      <c r="A216" s="22">
        <v>4056</v>
      </c>
      <c r="B216" s="23" t="s">
        <v>4052</v>
      </c>
      <c r="C216" s="23" t="s">
        <v>8160</v>
      </c>
      <c r="D216" s="24">
        <v>1500</v>
      </c>
      <c r="E216" s="25">
        <v>795</v>
      </c>
      <c r="F216" s="26" t="s">
        <v>8220</v>
      </c>
      <c r="G216" s="22" t="s">
        <v>8223</v>
      </c>
      <c r="H216" s="22" t="s">
        <v>8245</v>
      </c>
      <c r="I216" s="22">
        <v>1467575940</v>
      </c>
      <c r="J216" s="22">
        <v>1465856639</v>
      </c>
      <c r="K216" s="22" t="b">
        <v>0</v>
      </c>
      <c r="L216" s="22">
        <v>9</v>
      </c>
      <c r="M216" s="22" t="b">
        <v>0</v>
      </c>
      <c r="N216" s="22" t="s">
        <v>8269</v>
      </c>
      <c r="O216" s="26">
        <v>53</v>
      </c>
      <c r="P216" s="22">
        <v>88.33</v>
      </c>
      <c r="Q216" s="22" t="s">
        <v>8314</v>
      </c>
      <c r="R216" s="22" t="s">
        <v>8315</v>
      </c>
      <c r="S216" s="27">
        <v>42534</v>
      </c>
      <c r="T216" s="27">
        <v>42554</v>
      </c>
    </row>
    <row r="217" spans="1:20" ht="208" x14ac:dyDescent="0.2">
      <c r="A217" s="22">
        <v>4058</v>
      </c>
      <c r="B217" s="23" t="s">
        <v>4054</v>
      </c>
      <c r="C217" s="23" t="s">
        <v>8162</v>
      </c>
      <c r="D217" s="24">
        <v>3750</v>
      </c>
      <c r="E217" s="25">
        <v>95</v>
      </c>
      <c r="F217" s="26" t="s">
        <v>8220</v>
      </c>
      <c r="G217" s="22" t="s">
        <v>8223</v>
      </c>
      <c r="H217" s="22" t="s">
        <v>8245</v>
      </c>
      <c r="I217" s="22">
        <v>1459483140</v>
      </c>
      <c r="J217" s="22">
        <v>1458178044</v>
      </c>
      <c r="K217" s="22" t="b">
        <v>0</v>
      </c>
      <c r="L217" s="22">
        <v>4</v>
      </c>
      <c r="M217" s="22" t="b">
        <v>0</v>
      </c>
      <c r="N217" s="22" t="s">
        <v>8269</v>
      </c>
      <c r="O217" s="26">
        <v>3</v>
      </c>
      <c r="P217" s="22">
        <v>23.75</v>
      </c>
      <c r="Q217" s="22" t="s">
        <v>8314</v>
      </c>
      <c r="R217" s="22" t="s">
        <v>8315</v>
      </c>
      <c r="S217" s="27">
        <v>42446</v>
      </c>
      <c r="T217" s="27">
        <v>42461</v>
      </c>
    </row>
    <row r="218" spans="1:20" ht="144" x14ac:dyDescent="0.2">
      <c r="A218" s="22">
        <v>4061</v>
      </c>
      <c r="B218" s="23" t="s">
        <v>4057</v>
      </c>
      <c r="C218" s="23" t="s">
        <v>8165</v>
      </c>
      <c r="D218" s="24">
        <v>525</v>
      </c>
      <c r="E218" s="25">
        <v>0</v>
      </c>
      <c r="F218" s="26" t="s">
        <v>8220</v>
      </c>
      <c r="G218" s="22" t="s">
        <v>8223</v>
      </c>
      <c r="H218" s="22" t="s">
        <v>8245</v>
      </c>
      <c r="I218" s="22">
        <v>1461205423</v>
      </c>
      <c r="J218" s="22">
        <v>1456025023</v>
      </c>
      <c r="K218" s="22" t="b">
        <v>0</v>
      </c>
      <c r="L218" s="22">
        <v>0</v>
      </c>
      <c r="M218" s="22" t="b">
        <v>0</v>
      </c>
      <c r="N218" s="22" t="s">
        <v>8269</v>
      </c>
      <c r="O218" s="26">
        <v>0</v>
      </c>
      <c r="P218" s="22" t="e">
        <v>#DIV/0!</v>
      </c>
      <c r="Q218" s="22" t="s">
        <v>8314</v>
      </c>
      <c r="R218" s="22" t="s">
        <v>8315</v>
      </c>
      <c r="S218" s="27">
        <v>42421</v>
      </c>
      <c r="T218" s="27">
        <v>42481</v>
      </c>
    </row>
    <row r="219" spans="1:20" ht="208" x14ac:dyDescent="0.2">
      <c r="A219" s="22">
        <v>4062</v>
      </c>
      <c r="B219" s="23" t="s">
        <v>4058</v>
      </c>
      <c r="C219" s="23" t="s">
        <v>8166</v>
      </c>
      <c r="D219" s="24">
        <v>20000</v>
      </c>
      <c r="E219" s="25">
        <v>490</v>
      </c>
      <c r="F219" s="26" t="s">
        <v>8220</v>
      </c>
      <c r="G219" s="22" t="s">
        <v>8223</v>
      </c>
      <c r="H219" s="22" t="s">
        <v>8245</v>
      </c>
      <c r="I219" s="22">
        <v>1467481468</v>
      </c>
      <c r="J219" s="22">
        <v>1464889468</v>
      </c>
      <c r="K219" s="22" t="b">
        <v>0</v>
      </c>
      <c r="L219" s="22">
        <v>3</v>
      </c>
      <c r="M219" s="22" t="b">
        <v>0</v>
      </c>
      <c r="N219" s="22" t="s">
        <v>8269</v>
      </c>
      <c r="O219" s="26">
        <v>2</v>
      </c>
      <c r="P219" s="22">
        <v>163.33000000000001</v>
      </c>
      <c r="Q219" s="22" t="s">
        <v>8314</v>
      </c>
      <c r="R219" s="22" t="s">
        <v>8315</v>
      </c>
      <c r="S219" s="27">
        <v>42523</v>
      </c>
      <c r="T219" s="27">
        <v>42553</v>
      </c>
    </row>
    <row r="220" spans="1:20" ht="144" x14ac:dyDescent="0.2">
      <c r="A220" s="22">
        <v>4065</v>
      </c>
      <c r="B220" s="23" t="s">
        <v>4061</v>
      </c>
      <c r="C220" s="23" t="s">
        <v>8169</v>
      </c>
      <c r="D220" s="24">
        <v>4000</v>
      </c>
      <c r="E220" s="25">
        <v>27</v>
      </c>
      <c r="F220" s="26" t="s">
        <v>8220</v>
      </c>
      <c r="G220" s="22" t="s">
        <v>8223</v>
      </c>
      <c r="H220" s="22" t="s">
        <v>8245</v>
      </c>
      <c r="I220" s="22">
        <v>1407883811</v>
      </c>
      <c r="J220" s="22">
        <v>1405291811</v>
      </c>
      <c r="K220" s="22" t="b">
        <v>0</v>
      </c>
      <c r="L220" s="22">
        <v>4</v>
      </c>
      <c r="M220" s="22" t="b">
        <v>0</v>
      </c>
      <c r="N220" s="22" t="s">
        <v>8269</v>
      </c>
      <c r="O220" s="26">
        <v>1</v>
      </c>
      <c r="P220" s="22">
        <v>6.75</v>
      </c>
      <c r="Q220" s="22" t="s">
        <v>8314</v>
      </c>
      <c r="R220" s="22" t="s">
        <v>8315</v>
      </c>
      <c r="S220" s="27">
        <v>41833</v>
      </c>
      <c r="T220" s="27">
        <v>41863</v>
      </c>
    </row>
    <row r="221" spans="1:20" ht="224" x14ac:dyDescent="0.2">
      <c r="A221" s="22">
        <v>4066</v>
      </c>
      <c r="B221" s="23" t="s">
        <v>4062</v>
      </c>
      <c r="C221" s="23" t="s">
        <v>8170</v>
      </c>
      <c r="D221" s="24">
        <v>15000</v>
      </c>
      <c r="E221" s="25">
        <v>25</v>
      </c>
      <c r="F221" s="26" t="s">
        <v>8220</v>
      </c>
      <c r="G221" s="22" t="s">
        <v>8223</v>
      </c>
      <c r="H221" s="22" t="s">
        <v>8245</v>
      </c>
      <c r="I221" s="22">
        <v>1463619388</v>
      </c>
      <c r="J221" s="22">
        <v>1461027388</v>
      </c>
      <c r="K221" s="22" t="b">
        <v>0</v>
      </c>
      <c r="L221" s="22">
        <v>1</v>
      </c>
      <c r="M221" s="22" t="b">
        <v>0</v>
      </c>
      <c r="N221" s="22" t="s">
        <v>8269</v>
      </c>
      <c r="O221" s="26">
        <v>0</v>
      </c>
      <c r="P221" s="22">
        <v>25</v>
      </c>
      <c r="Q221" s="22" t="s">
        <v>8314</v>
      </c>
      <c r="R221" s="22" t="s">
        <v>8315</v>
      </c>
      <c r="S221" s="27">
        <v>42479</v>
      </c>
      <c r="T221" s="27">
        <v>42509</v>
      </c>
    </row>
    <row r="222" spans="1:20" ht="208" x14ac:dyDescent="0.2">
      <c r="A222" s="22">
        <v>4067</v>
      </c>
      <c r="B222" s="23" t="s">
        <v>4063</v>
      </c>
      <c r="C222" s="23" t="s">
        <v>7998</v>
      </c>
      <c r="D222" s="24">
        <v>5000</v>
      </c>
      <c r="E222" s="25">
        <v>3045</v>
      </c>
      <c r="F222" s="26" t="s">
        <v>8220</v>
      </c>
      <c r="G222" s="22" t="s">
        <v>8223</v>
      </c>
      <c r="H222" s="22" t="s">
        <v>8245</v>
      </c>
      <c r="I222" s="22">
        <v>1443408550</v>
      </c>
      <c r="J222" s="22">
        <v>1439952550</v>
      </c>
      <c r="K222" s="22" t="b">
        <v>0</v>
      </c>
      <c r="L222" s="22">
        <v>17</v>
      </c>
      <c r="M222" s="22" t="b">
        <v>0</v>
      </c>
      <c r="N222" s="22" t="s">
        <v>8269</v>
      </c>
      <c r="O222" s="26">
        <v>61</v>
      </c>
      <c r="P222" s="22">
        <v>179.12</v>
      </c>
      <c r="Q222" s="22" t="s">
        <v>8314</v>
      </c>
      <c r="R222" s="22" t="s">
        <v>8315</v>
      </c>
      <c r="S222" s="27">
        <v>42235</v>
      </c>
      <c r="T222" s="27">
        <v>42275</v>
      </c>
    </row>
    <row r="223" spans="1:20" ht="160" x14ac:dyDescent="0.2">
      <c r="A223" s="22">
        <v>4068</v>
      </c>
      <c r="B223" s="23" t="s">
        <v>4064</v>
      </c>
      <c r="C223" s="23" t="s">
        <v>8171</v>
      </c>
      <c r="D223" s="24">
        <v>3495</v>
      </c>
      <c r="E223" s="25">
        <v>34.950000000000003</v>
      </c>
      <c r="F223" s="26" t="s">
        <v>8220</v>
      </c>
      <c r="G223" s="22" t="s">
        <v>8223</v>
      </c>
      <c r="H223" s="22" t="s">
        <v>8245</v>
      </c>
      <c r="I223" s="22">
        <v>1484348700</v>
      </c>
      <c r="J223" s="22">
        <v>1481756855</v>
      </c>
      <c r="K223" s="22" t="b">
        <v>0</v>
      </c>
      <c r="L223" s="22">
        <v>1</v>
      </c>
      <c r="M223" s="22" t="b">
        <v>0</v>
      </c>
      <c r="N223" s="22" t="s">
        <v>8269</v>
      </c>
      <c r="O223" s="26">
        <v>1</v>
      </c>
      <c r="P223" s="22">
        <v>34.950000000000003</v>
      </c>
      <c r="Q223" s="22" t="s">
        <v>8314</v>
      </c>
      <c r="R223" s="22" t="s">
        <v>8315</v>
      </c>
      <c r="S223" s="27">
        <v>42718</v>
      </c>
      <c r="T223" s="27">
        <v>42748</v>
      </c>
    </row>
    <row r="224" spans="1:20" ht="176" x14ac:dyDescent="0.2">
      <c r="A224" s="22">
        <v>4070</v>
      </c>
      <c r="B224" s="23" t="s">
        <v>4066</v>
      </c>
      <c r="C224" s="23" t="s">
        <v>8173</v>
      </c>
      <c r="D224" s="24">
        <v>1000</v>
      </c>
      <c r="E224" s="25">
        <v>165</v>
      </c>
      <c r="F224" s="26" t="s">
        <v>8220</v>
      </c>
      <c r="G224" s="22" t="s">
        <v>8223</v>
      </c>
      <c r="H224" s="22" t="s">
        <v>8245</v>
      </c>
      <c r="I224" s="22">
        <v>1425178800</v>
      </c>
      <c r="J224" s="22">
        <v>1422374420</v>
      </c>
      <c r="K224" s="22" t="b">
        <v>0</v>
      </c>
      <c r="L224" s="22">
        <v>6</v>
      </c>
      <c r="M224" s="22" t="b">
        <v>0</v>
      </c>
      <c r="N224" s="22" t="s">
        <v>8269</v>
      </c>
      <c r="O224" s="26">
        <v>17</v>
      </c>
      <c r="P224" s="22">
        <v>27.5</v>
      </c>
      <c r="Q224" s="22" t="s">
        <v>8314</v>
      </c>
      <c r="R224" s="22" t="s">
        <v>8315</v>
      </c>
      <c r="S224" s="27">
        <v>42031</v>
      </c>
      <c r="T224" s="27">
        <v>42064</v>
      </c>
    </row>
    <row r="225" spans="1:20" ht="208" x14ac:dyDescent="0.2">
      <c r="A225" s="22">
        <v>4073</v>
      </c>
      <c r="B225" s="23" t="s">
        <v>4069</v>
      </c>
      <c r="C225" s="23" t="s">
        <v>8176</v>
      </c>
      <c r="D225" s="24">
        <v>3500</v>
      </c>
      <c r="E225" s="25">
        <v>37</v>
      </c>
      <c r="F225" s="26" t="s">
        <v>8220</v>
      </c>
      <c r="G225" s="22" t="s">
        <v>8223</v>
      </c>
      <c r="H225" s="22" t="s">
        <v>8245</v>
      </c>
      <c r="I225" s="22">
        <v>1431144000</v>
      </c>
      <c r="J225" s="22">
        <v>1426407426</v>
      </c>
      <c r="K225" s="22" t="b">
        <v>0</v>
      </c>
      <c r="L225" s="22">
        <v>2</v>
      </c>
      <c r="M225" s="22" t="b">
        <v>0</v>
      </c>
      <c r="N225" s="22" t="s">
        <v>8269</v>
      </c>
      <c r="O225" s="26">
        <v>1</v>
      </c>
      <c r="P225" s="22">
        <v>18.5</v>
      </c>
      <c r="Q225" s="22" t="s">
        <v>8314</v>
      </c>
      <c r="R225" s="22" t="s">
        <v>8315</v>
      </c>
      <c r="S225" s="27">
        <v>42078</v>
      </c>
      <c r="T225" s="27">
        <v>42133</v>
      </c>
    </row>
    <row r="226" spans="1:20" ht="176" x14ac:dyDescent="0.2">
      <c r="A226" s="22">
        <v>4076</v>
      </c>
      <c r="B226" s="23" t="s">
        <v>4072</v>
      </c>
      <c r="C226" s="23" t="s">
        <v>8179</v>
      </c>
      <c r="D226" s="24">
        <v>700</v>
      </c>
      <c r="E226" s="25">
        <v>0</v>
      </c>
      <c r="F226" s="26" t="s">
        <v>8220</v>
      </c>
      <c r="G226" s="22" t="s">
        <v>8223</v>
      </c>
      <c r="H226" s="22" t="s">
        <v>8245</v>
      </c>
      <c r="I226" s="22">
        <v>1413921060</v>
      </c>
      <c r="J226" s="22">
        <v>1411499149</v>
      </c>
      <c r="K226" s="22" t="b">
        <v>0</v>
      </c>
      <c r="L226" s="22">
        <v>0</v>
      </c>
      <c r="M226" s="22" t="b">
        <v>0</v>
      </c>
      <c r="N226" s="22" t="s">
        <v>8269</v>
      </c>
      <c r="O226" s="26">
        <v>0</v>
      </c>
      <c r="P226" s="22" t="e">
        <v>#DIV/0!</v>
      </c>
      <c r="Q226" s="22" t="s">
        <v>8314</v>
      </c>
      <c r="R226" s="22" t="s">
        <v>8315</v>
      </c>
      <c r="S226" s="27">
        <v>41905</v>
      </c>
      <c r="T226" s="27">
        <v>41933</v>
      </c>
    </row>
    <row r="227" spans="1:20" ht="224" x14ac:dyDescent="0.2">
      <c r="A227" s="22">
        <v>4077</v>
      </c>
      <c r="B227" s="23" t="s">
        <v>4073</v>
      </c>
      <c r="C227" s="23" t="s">
        <v>8180</v>
      </c>
      <c r="D227" s="24">
        <v>15000</v>
      </c>
      <c r="E227" s="25">
        <v>1335</v>
      </c>
      <c r="F227" s="26" t="s">
        <v>8220</v>
      </c>
      <c r="G227" s="22" t="s">
        <v>8223</v>
      </c>
      <c r="H227" s="22" t="s">
        <v>8245</v>
      </c>
      <c r="I227" s="22">
        <v>1482339794</v>
      </c>
      <c r="J227" s="22">
        <v>1479747794</v>
      </c>
      <c r="K227" s="22" t="b">
        <v>0</v>
      </c>
      <c r="L227" s="22">
        <v>6</v>
      </c>
      <c r="M227" s="22" t="b">
        <v>0</v>
      </c>
      <c r="N227" s="22" t="s">
        <v>8269</v>
      </c>
      <c r="O227" s="26">
        <v>9</v>
      </c>
      <c r="P227" s="22">
        <v>222.5</v>
      </c>
      <c r="Q227" s="22" t="s">
        <v>8314</v>
      </c>
      <c r="R227" s="22" t="s">
        <v>8315</v>
      </c>
      <c r="S227" s="27">
        <v>42695</v>
      </c>
      <c r="T227" s="27">
        <v>42725</v>
      </c>
    </row>
    <row r="228" spans="1:20" ht="192" x14ac:dyDescent="0.2">
      <c r="A228" s="22">
        <v>4079</v>
      </c>
      <c r="B228" s="23" t="s">
        <v>4075</v>
      </c>
      <c r="C228" s="23" t="s">
        <v>8182</v>
      </c>
      <c r="D228" s="24">
        <v>3000</v>
      </c>
      <c r="E228" s="25">
        <v>5</v>
      </c>
      <c r="F228" s="26" t="s">
        <v>8220</v>
      </c>
      <c r="G228" s="22" t="s">
        <v>8223</v>
      </c>
      <c r="H228" s="22" t="s">
        <v>8245</v>
      </c>
      <c r="I228" s="22">
        <v>1466375521</v>
      </c>
      <c r="J228" s="22">
        <v>1463783521</v>
      </c>
      <c r="K228" s="22" t="b">
        <v>0</v>
      </c>
      <c r="L228" s="22">
        <v>1</v>
      </c>
      <c r="M228" s="22" t="b">
        <v>0</v>
      </c>
      <c r="N228" s="22" t="s">
        <v>8269</v>
      </c>
      <c r="O228" s="26">
        <v>0</v>
      </c>
      <c r="P228" s="22">
        <v>5</v>
      </c>
      <c r="Q228" s="22" t="s">
        <v>8314</v>
      </c>
      <c r="R228" s="22" t="s">
        <v>8315</v>
      </c>
      <c r="S228" s="27">
        <v>42510</v>
      </c>
      <c r="T228" s="27">
        <v>42540</v>
      </c>
    </row>
    <row r="229" spans="1:20" ht="192" x14ac:dyDescent="0.2">
      <c r="A229" s="22">
        <v>4080</v>
      </c>
      <c r="B229" s="23" t="s">
        <v>4076</v>
      </c>
      <c r="C229" s="23" t="s">
        <v>8183</v>
      </c>
      <c r="D229" s="24">
        <v>3000</v>
      </c>
      <c r="E229" s="25">
        <v>0</v>
      </c>
      <c r="F229" s="26" t="s">
        <v>8220</v>
      </c>
      <c r="G229" s="22" t="s">
        <v>8223</v>
      </c>
      <c r="H229" s="22" t="s">
        <v>8245</v>
      </c>
      <c r="I229" s="22">
        <v>1465930440</v>
      </c>
      <c r="J229" s="22">
        <v>1463849116</v>
      </c>
      <c r="K229" s="22" t="b">
        <v>0</v>
      </c>
      <c r="L229" s="22">
        <v>0</v>
      </c>
      <c r="M229" s="22" t="b">
        <v>0</v>
      </c>
      <c r="N229" s="22" t="s">
        <v>8269</v>
      </c>
      <c r="O229" s="26">
        <v>0</v>
      </c>
      <c r="P229" s="22" t="e">
        <v>#DIV/0!</v>
      </c>
      <c r="Q229" s="22" t="s">
        <v>8314</v>
      </c>
      <c r="R229" s="22" t="s">
        <v>8315</v>
      </c>
      <c r="S229" s="27">
        <v>42511</v>
      </c>
      <c r="T229" s="27">
        <v>42535</v>
      </c>
    </row>
    <row r="230" spans="1:20" ht="176" x14ac:dyDescent="0.2">
      <c r="A230" s="22">
        <v>4081</v>
      </c>
      <c r="B230" s="23" t="s">
        <v>4077</v>
      </c>
      <c r="C230" s="23" t="s">
        <v>8184</v>
      </c>
      <c r="D230" s="24">
        <v>2224</v>
      </c>
      <c r="E230" s="25">
        <v>350</v>
      </c>
      <c r="F230" s="26" t="s">
        <v>8220</v>
      </c>
      <c r="G230" s="22" t="s">
        <v>8223</v>
      </c>
      <c r="H230" s="22" t="s">
        <v>8245</v>
      </c>
      <c r="I230" s="22">
        <v>1425819425</v>
      </c>
      <c r="J230" s="22">
        <v>1423231025</v>
      </c>
      <c r="K230" s="22" t="b">
        <v>0</v>
      </c>
      <c r="L230" s="22">
        <v>12</v>
      </c>
      <c r="M230" s="22" t="b">
        <v>0</v>
      </c>
      <c r="N230" s="22" t="s">
        <v>8269</v>
      </c>
      <c r="O230" s="26">
        <v>16</v>
      </c>
      <c r="P230" s="22">
        <v>29.17</v>
      </c>
      <c r="Q230" s="22" t="s">
        <v>8314</v>
      </c>
      <c r="R230" s="22" t="s">
        <v>8315</v>
      </c>
      <c r="S230" s="27">
        <v>42041</v>
      </c>
      <c r="T230" s="27">
        <v>42071</v>
      </c>
    </row>
    <row r="231" spans="1:20" ht="208" x14ac:dyDescent="0.2">
      <c r="A231" s="22">
        <v>4082</v>
      </c>
      <c r="B231" s="23" t="s">
        <v>4078</v>
      </c>
      <c r="C231" s="23" t="s">
        <v>8185</v>
      </c>
      <c r="D231" s="24">
        <v>150</v>
      </c>
      <c r="E231" s="25">
        <v>3</v>
      </c>
      <c r="F231" s="26" t="s">
        <v>8220</v>
      </c>
      <c r="G231" s="22" t="s">
        <v>8223</v>
      </c>
      <c r="H231" s="22" t="s">
        <v>8245</v>
      </c>
      <c r="I231" s="22">
        <v>1447542000</v>
      </c>
      <c r="J231" s="22">
        <v>1446179553</v>
      </c>
      <c r="K231" s="22" t="b">
        <v>0</v>
      </c>
      <c r="L231" s="22">
        <v>2</v>
      </c>
      <c r="M231" s="22" t="b">
        <v>0</v>
      </c>
      <c r="N231" s="22" t="s">
        <v>8269</v>
      </c>
      <c r="O231" s="26">
        <v>2</v>
      </c>
      <c r="P231" s="22">
        <v>1.5</v>
      </c>
      <c r="Q231" s="22" t="s">
        <v>8314</v>
      </c>
      <c r="R231" s="22" t="s">
        <v>8315</v>
      </c>
      <c r="S231" s="27">
        <v>42307</v>
      </c>
      <c r="T231" s="27">
        <v>42322</v>
      </c>
    </row>
    <row r="232" spans="1:20" ht="208" x14ac:dyDescent="0.2">
      <c r="A232" s="22">
        <v>4083</v>
      </c>
      <c r="B232" s="23" t="s">
        <v>4079</v>
      </c>
      <c r="C232" s="23" t="s">
        <v>8186</v>
      </c>
      <c r="D232" s="24">
        <v>3500</v>
      </c>
      <c r="E232" s="25">
        <v>759</v>
      </c>
      <c r="F232" s="26" t="s">
        <v>8220</v>
      </c>
      <c r="G232" s="22" t="s">
        <v>8223</v>
      </c>
      <c r="H232" s="22" t="s">
        <v>8245</v>
      </c>
      <c r="I232" s="22">
        <v>1452795416</v>
      </c>
      <c r="J232" s="22">
        <v>1450203416</v>
      </c>
      <c r="K232" s="22" t="b">
        <v>0</v>
      </c>
      <c r="L232" s="22">
        <v>6</v>
      </c>
      <c r="M232" s="22" t="b">
        <v>0</v>
      </c>
      <c r="N232" s="22" t="s">
        <v>8269</v>
      </c>
      <c r="O232" s="26">
        <v>22</v>
      </c>
      <c r="P232" s="22">
        <v>126.5</v>
      </c>
      <c r="Q232" s="22" t="s">
        <v>8314</v>
      </c>
      <c r="R232" s="22" t="s">
        <v>8315</v>
      </c>
      <c r="S232" s="27">
        <v>42353</v>
      </c>
      <c r="T232" s="27">
        <v>42383</v>
      </c>
    </row>
    <row r="233" spans="1:20" ht="208" x14ac:dyDescent="0.2">
      <c r="A233" s="22">
        <v>4085</v>
      </c>
      <c r="B233" s="23" t="s">
        <v>4081</v>
      </c>
      <c r="C233" s="23" t="s">
        <v>8188</v>
      </c>
      <c r="D233" s="24">
        <v>3500</v>
      </c>
      <c r="E233" s="25">
        <v>10</v>
      </c>
      <c r="F233" s="26" t="s">
        <v>8220</v>
      </c>
      <c r="G233" s="22" t="s">
        <v>8223</v>
      </c>
      <c r="H233" s="22" t="s">
        <v>8245</v>
      </c>
      <c r="I233" s="22">
        <v>1427169540</v>
      </c>
      <c r="J233" s="22">
        <v>1424701775</v>
      </c>
      <c r="K233" s="22" t="b">
        <v>0</v>
      </c>
      <c r="L233" s="22">
        <v>1</v>
      </c>
      <c r="M233" s="22" t="b">
        <v>0</v>
      </c>
      <c r="N233" s="22" t="s">
        <v>8269</v>
      </c>
      <c r="O233" s="26">
        <v>0</v>
      </c>
      <c r="P233" s="22">
        <v>10</v>
      </c>
      <c r="Q233" s="22" t="s">
        <v>8314</v>
      </c>
      <c r="R233" s="22" t="s">
        <v>8315</v>
      </c>
      <c r="S233" s="27">
        <v>42058</v>
      </c>
      <c r="T233" s="27">
        <v>42087</v>
      </c>
    </row>
    <row r="234" spans="1:20" ht="192" x14ac:dyDescent="0.2">
      <c r="A234" s="22">
        <v>4086</v>
      </c>
      <c r="B234" s="23" t="s">
        <v>4082</v>
      </c>
      <c r="C234" s="23" t="s">
        <v>8189</v>
      </c>
      <c r="D234" s="24">
        <v>1000</v>
      </c>
      <c r="E234" s="25">
        <v>47</v>
      </c>
      <c r="F234" s="26" t="s">
        <v>8220</v>
      </c>
      <c r="G234" s="22" t="s">
        <v>8223</v>
      </c>
      <c r="H234" s="22" t="s">
        <v>8245</v>
      </c>
      <c r="I234" s="22">
        <v>1448078400</v>
      </c>
      <c r="J234" s="22">
        <v>1445985299</v>
      </c>
      <c r="K234" s="22" t="b">
        <v>0</v>
      </c>
      <c r="L234" s="22">
        <v>5</v>
      </c>
      <c r="M234" s="22" t="b">
        <v>0</v>
      </c>
      <c r="N234" s="22" t="s">
        <v>8269</v>
      </c>
      <c r="O234" s="26">
        <v>5</v>
      </c>
      <c r="P234" s="22">
        <v>9.4</v>
      </c>
      <c r="Q234" s="22" t="s">
        <v>8314</v>
      </c>
      <c r="R234" s="22" t="s">
        <v>8315</v>
      </c>
      <c r="S234" s="27">
        <v>42304</v>
      </c>
      <c r="T234" s="27">
        <v>42329</v>
      </c>
    </row>
    <row r="235" spans="1:20" ht="64" x14ac:dyDescent="0.2">
      <c r="A235" s="22">
        <v>4087</v>
      </c>
      <c r="B235" s="23" t="s">
        <v>4083</v>
      </c>
      <c r="C235" s="23" t="s">
        <v>8190</v>
      </c>
      <c r="D235" s="24">
        <v>9600</v>
      </c>
      <c r="E235" s="25">
        <v>0</v>
      </c>
      <c r="F235" s="26" t="s">
        <v>8220</v>
      </c>
      <c r="G235" s="22" t="s">
        <v>8223</v>
      </c>
      <c r="H235" s="22" t="s">
        <v>8245</v>
      </c>
      <c r="I235" s="22">
        <v>1468777786</v>
      </c>
      <c r="J235" s="22">
        <v>1466185786</v>
      </c>
      <c r="K235" s="22" t="b">
        <v>0</v>
      </c>
      <c r="L235" s="22">
        <v>0</v>
      </c>
      <c r="M235" s="22" t="b">
        <v>0</v>
      </c>
      <c r="N235" s="22" t="s">
        <v>8269</v>
      </c>
      <c r="O235" s="26">
        <v>0</v>
      </c>
      <c r="P235" s="22" t="e">
        <v>#DIV/0!</v>
      </c>
      <c r="Q235" s="22" t="s">
        <v>8314</v>
      </c>
      <c r="R235" s="22" t="s">
        <v>8315</v>
      </c>
      <c r="S235" s="27">
        <v>42538</v>
      </c>
      <c r="T235" s="27">
        <v>42568</v>
      </c>
    </row>
    <row r="236" spans="1:20" ht="208" x14ac:dyDescent="0.2">
      <c r="A236" s="22">
        <v>4089</v>
      </c>
      <c r="B236" s="23" t="s">
        <v>4085</v>
      </c>
      <c r="C236" s="23" t="s">
        <v>8192</v>
      </c>
      <c r="D236" s="24">
        <v>5000</v>
      </c>
      <c r="E236" s="25">
        <v>240</v>
      </c>
      <c r="F236" s="26" t="s">
        <v>8220</v>
      </c>
      <c r="G236" s="22" t="s">
        <v>8223</v>
      </c>
      <c r="H236" s="22" t="s">
        <v>8245</v>
      </c>
      <c r="I236" s="22">
        <v>1433093700</v>
      </c>
      <c r="J236" s="22">
        <v>1430242488</v>
      </c>
      <c r="K236" s="22" t="b">
        <v>0</v>
      </c>
      <c r="L236" s="22">
        <v>8</v>
      </c>
      <c r="M236" s="22" t="b">
        <v>0</v>
      </c>
      <c r="N236" s="22" t="s">
        <v>8269</v>
      </c>
      <c r="O236" s="26">
        <v>5</v>
      </c>
      <c r="P236" s="22">
        <v>30</v>
      </c>
      <c r="Q236" s="22" t="s">
        <v>8314</v>
      </c>
      <c r="R236" s="22" t="s">
        <v>8315</v>
      </c>
      <c r="S236" s="27">
        <v>42122</v>
      </c>
      <c r="T236" s="27">
        <v>42155</v>
      </c>
    </row>
    <row r="237" spans="1:20" ht="192" x14ac:dyDescent="0.2">
      <c r="A237" s="22">
        <v>4090</v>
      </c>
      <c r="B237" s="23" t="s">
        <v>4086</v>
      </c>
      <c r="C237" s="23" t="s">
        <v>8193</v>
      </c>
      <c r="D237" s="24">
        <v>1000</v>
      </c>
      <c r="E237" s="25">
        <v>32</v>
      </c>
      <c r="F237" s="26" t="s">
        <v>8220</v>
      </c>
      <c r="G237" s="22" t="s">
        <v>8223</v>
      </c>
      <c r="H237" s="22" t="s">
        <v>8245</v>
      </c>
      <c r="I237" s="22">
        <v>1438959600</v>
      </c>
      <c r="J237" s="22">
        <v>1437754137</v>
      </c>
      <c r="K237" s="22" t="b">
        <v>0</v>
      </c>
      <c r="L237" s="22">
        <v>3</v>
      </c>
      <c r="M237" s="22" t="b">
        <v>0</v>
      </c>
      <c r="N237" s="22" t="s">
        <v>8269</v>
      </c>
      <c r="O237" s="26">
        <v>3</v>
      </c>
      <c r="P237" s="22">
        <v>10.67</v>
      </c>
      <c r="Q237" s="22" t="s">
        <v>8314</v>
      </c>
      <c r="R237" s="22" t="s">
        <v>8315</v>
      </c>
      <c r="S237" s="27">
        <v>42209</v>
      </c>
      <c r="T237" s="27">
        <v>42223</v>
      </c>
    </row>
    <row r="238" spans="1:20" ht="224" x14ac:dyDescent="0.2">
      <c r="A238" s="22">
        <v>4091</v>
      </c>
      <c r="B238" s="23" t="s">
        <v>4087</v>
      </c>
      <c r="C238" s="23" t="s">
        <v>8194</v>
      </c>
      <c r="D238" s="24">
        <v>1600</v>
      </c>
      <c r="E238" s="25">
        <v>204</v>
      </c>
      <c r="F238" s="26" t="s">
        <v>8220</v>
      </c>
      <c r="G238" s="22" t="s">
        <v>8223</v>
      </c>
      <c r="H238" s="22" t="s">
        <v>8245</v>
      </c>
      <c r="I238" s="22">
        <v>1421410151</v>
      </c>
      <c r="J238" s="22">
        <v>1418818151</v>
      </c>
      <c r="K238" s="22" t="b">
        <v>0</v>
      </c>
      <c r="L238" s="22">
        <v>8</v>
      </c>
      <c r="M238" s="22" t="b">
        <v>0</v>
      </c>
      <c r="N238" s="22" t="s">
        <v>8269</v>
      </c>
      <c r="O238" s="26">
        <v>13</v>
      </c>
      <c r="P238" s="22">
        <v>25.5</v>
      </c>
      <c r="Q238" s="22" t="s">
        <v>8314</v>
      </c>
      <c r="R238" s="22" t="s">
        <v>8315</v>
      </c>
      <c r="S238" s="27">
        <v>41990</v>
      </c>
      <c r="T238" s="27">
        <v>42020</v>
      </c>
    </row>
    <row r="239" spans="1:20" ht="208" x14ac:dyDescent="0.2">
      <c r="A239" s="22">
        <v>4092</v>
      </c>
      <c r="B239" s="23" t="s">
        <v>4088</v>
      </c>
      <c r="C239" s="23" t="s">
        <v>8195</v>
      </c>
      <c r="D239" s="24">
        <v>110000</v>
      </c>
      <c r="E239" s="25">
        <v>20</v>
      </c>
      <c r="F239" s="26" t="s">
        <v>8220</v>
      </c>
      <c r="G239" s="22" t="s">
        <v>8223</v>
      </c>
      <c r="H239" s="22" t="s">
        <v>8245</v>
      </c>
      <c r="I239" s="22">
        <v>1428205247</v>
      </c>
      <c r="J239" s="22">
        <v>1423024847</v>
      </c>
      <c r="K239" s="22" t="b">
        <v>0</v>
      </c>
      <c r="L239" s="22">
        <v>1</v>
      </c>
      <c r="M239" s="22" t="b">
        <v>0</v>
      </c>
      <c r="N239" s="22" t="s">
        <v>8269</v>
      </c>
      <c r="O239" s="26">
        <v>0</v>
      </c>
      <c r="P239" s="22">
        <v>20</v>
      </c>
      <c r="Q239" s="22" t="s">
        <v>8314</v>
      </c>
      <c r="R239" s="22" t="s">
        <v>8315</v>
      </c>
      <c r="S239" s="27">
        <v>42039</v>
      </c>
      <c r="T239" s="27">
        <v>42099</v>
      </c>
    </row>
    <row r="240" spans="1:20" ht="192" x14ac:dyDescent="0.2">
      <c r="A240" s="22">
        <v>4094</v>
      </c>
      <c r="B240" s="23" t="s">
        <v>4090</v>
      </c>
      <c r="C240" s="23" t="s">
        <v>8197</v>
      </c>
      <c r="D240" s="24">
        <v>2000</v>
      </c>
      <c r="E240" s="25">
        <v>730</v>
      </c>
      <c r="F240" s="26" t="s">
        <v>8220</v>
      </c>
      <c r="G240" s="22" t="s">
        <v>8223</v>
      </c>
      <c r="H240" s="22" t="s">
        <v>8245</v>
      </c>
      <c r="I240" s="22">
        <v>1413953940</v>
      </c>
      <c r="J240" s="22">
        <v>1410141900</v>
      </c>
      <c r="K240" s="22" t="b">
        <v>0</v>
      </c>
      <c r="L240" s="22">
        <v>8</v>
      </c>
      <c r="M240" s="22" t="b">
        <v>0</v>
      </c>
      <c r="N240" s="22" t="s">
        <v>8269</v>
      </c>
      <c r="O240" s="26">
        <v>37</v>
      </c>
      <c r="P240" s="22">
        <v>91.25</v>
      </c>
      <c r="Q240" s="22" t="s">
        <v>8314</v>
      </c>
      <c r="R240" s="22" t="s">
        <v>8315</v>
      </c>
      <c r="S240" s="27">
        <v>41890</v>
      </c>
      <c r="T240" s="27">
        <v>41934</v>
      </c>
    </row>
    <row r="241" spans="1:20" ht="160" x14ac:dyDescent="0.2">
      <c r="A241" s="22">
        <v>4098</v>
      </c>
      <c r="B241" s="23" t="s">
        <v>4094</v>
      </c>
      <c r="C241" s="23" t="s">
        <v>8201</v>
      </c>
      <c r="D241" s="24">
        <v>75000</v>
      </c>
      <c r="E241" s="25">
        <v>0</v>
      </c>
      <c r="F241" s="26" t="s">
        <v>8220</v>
      </c>
      <c r="G241" s="22" t="s">
        <v>8223</v>
      </c>
      <c r="H241" s="22" t="s">
        <v>8245</v>
      </c>
      <c r="I241" s="22">
        <v>1465060797</v>
      </c>
      <c r="J241" s="22">
        <v>1462468797</v>
      </c>
      <c r="K241" s="22" t="b">
        <v>0</v>
      </c>
      <c r="L241" s="22">
        <v>0</v>
      </c>
      <c r="M241" s="22" t="b">
        <v>0</v>
      </c>
      <c r="N241" s="22" t="s">
        <v>8269</v>
      </c>
      <c r="O241" s="26">
        <v>0</v>
      </c>
      <c r="P241" s="22" t="e">
        <v>#DIV/0!</v>
      </c>
      <c r="Q241" s="22" t="s">
        <v>8314</v>
      </c>
      <c r="R241" s="22" t="s">
        <v>8315</v>
      </c>
      <c r="S241" s="27">
        <v>42495</v>
      </c>
      <c r="T241" s="27">
        <v>42525</v>
      </c>
    </row>
    <row r="242" spans="1:20" ht="224" x14ac:dyDescent="0.2">
      <c r="A242" s="22">
        <v>4099</v>
      </c>
      <c r="B242" s="23" t="s">
        <v>4095</v>
      </c>
      <c r="C242" s="23" t="s">
        <v>8202</v>
      </c>
      <c r="D242" s="24">
        <v>4500</v>
      </c>
      <c r="E242" s="25">
        <v>50</v>
      </c>
      <c r="F242" s="26" t="s">
        <v>8220</v>
      </c>
      <c r="G242" s="22" t="s">
        <v>8223</v>
      </c>
      <c r="H242" s="22" t="s">
        <v>8245</v>
      </c>
      <c r="I242" s="22">
        <v>1472847873</v>
      </c>
      <c r="J242" s="22">
        <v>1468959873</v>
      </c>
      <c r="K242" s="22" t="b">
        <v>0</v>
      </c>
      <c r="L242" s="22">
        <v>1</v>
      </c>
      <c r="M242" s="22" t="b">
        <v>0</v>
      </c>
      <c r="N242" s="22" t="s">
        <v>8269</v>
      </c>
      <c r="O242" s="26">
        <v>1</v>
      </c>
      <c r="P242" s="22">
        <v>50</v>
      </c>
      <c r="Q242" s="22" t="s">
        <v>8314</v>
      </c>
      <c r="R242" s="22" t="s">
        <v>8315</v>
      </c>
      <c r="S242" s="27">
        <v>42570</v>
      </c>
      <c r="T242" s="27">
        <v>42615</v>
      </c>
    </row>
    <row r="243" spans="1:20" ht="144" x14ac:dyDescent="0.2">
      <c r="A243" s="22">
        <v>4100</v>
      </c>
      <c r="B243" s="23" t="s">
        <v>4096</v>
      </c>
      <c r="C243" s="23" t="s">
        <v>8203</v>
      </c>
      <c r="D243" s="24">
        <v>270</v>
      </c>
      <c r="E243" s="25">
        <v>0</v>
      </c>
      <c r="F243" s="26" t="s">
        <v>8220</v>
      </c>
      <c r="G243" s="22" t="s">
        <v>8223</v>
      </c>
      <c r="H243" s="22" t="s">
        <v>8245</v>
      </c>
      <c r="I243" s="22">
        <v>1414205990</v>
      </c>
      <c r="J243" s="22">
        <v>1413341990</v>
      </c>
      <c r="K243" s="22" t="b">
        <v>0</v>
      </c>
      <c r="L243" s="22">
        <v>0</v>
      </c>
      <c r="M243" s="22" t="b">
        <v>0</v>
      </c>
      <c r="N243" s="22" t="s">
        <v>8269</v>
      </c>
      <c r="O243" s="26">
        <v>0</v>
      </c>
      <c r="P243" s="22" t="e">
        <v>#DIV/0!</v>
      </c>
      <c r="Q243" s="22" t="s">
        <v>8314</v>
      </c>
      <c r="R243" s="22" t="s">
        <v>8315</v>
      </c>
      <c r="S243" s="27">
        <v>41927</v>
      </c>
      <c r="T243" s="27">
        <v>41937</v>
      </c>
    </row>
    <row r="244" spans="1:20" ht="208" x14ac:dyDescent="0.2">
      <c r="A244" s="22">
        <v>4101</v>
      </c>
      <c r="B244" s="23" t="s">
        <v>4097</v>
      </c>
      <c r="C244" s="23" t="s">
        <v>8204</v>
      </c>
      <c r="D244" s="24">
        <v>600</v>
      </c>
      <c r="E244" s="25">
        <v>0</v>
      </c>
      <c r="F244" s="26" t="s">
        <v>8220</v>
      </c>
      <c r="G244" s="22" t="s">
        <v>8223</v>
      </c>
      <c r="H244" s="22" t="s">
        <v>8245</v>
      </c>
      <c r="I244" s="22">
        <v>1485380482</v>
      </c>
      <c r="J244" s="22">
        <v>1482788482</v>
      </c>
      <c r="K244" s="22" t="b">
        <v>0</v>
      </c>
      <c r="L244" s="22">
        <v>0</v>
      </c>
      <c r="M244" s="22" t="b">
        <v>0</v>
      </c>
      <c r="N244" s="22" t="s">
        <v>8269</v>
      </c>
      <c r="O244" s="26">
        <v>0</v>
      </c>
      <c r="P244" s="22" t="e">
        <v>#DIV/0!</v>
      </c>
      <c r="Q244" s="22" t="s">
        <v>8314</v>
      </c>
      <c r="R244" s="22" t="s">
        <v>8315</v>
      </c>
      <c r="S244" s="27">
        <v>42730</v>
      </c>
      <c r="T244" s="27">
        <v>42760</v>
      </c>
    </row>
    <row r="245" spans="1:20" ht="176" x14ac:dyDescent="0.2">
      <c r="A245" s="22">
        <v>4102</v>
      </c>
      <c r="B245" s="23" t="s">
        <v>4098</v>
      </c>
      <c r="C245" s="23" t="s">
        <v>8205</v>
      </c>
      <c r="D245" s="24">
        <v>500</v>
      </c>
      <c r="E245" s="25">
        <v>137</v>
      </c>
      <c r="F245" s="26" t="s">
        <v>8220</v>
      </c>
      <c r="G245" s="22" t="s">
        <v>8223</v>
      </c>
      <c r="H245" s="22" t="s">
        <v>8245</v>
      </c>
      <c r="I245" s="22">
        <v>1463343673</v>
      </c>
      <c r="J245" s="22">
        <v>1460751673</v>
      </c>
      <c r="K245" s="22" t="b">
        <v>0</v>
      </c>
      <c r="L245" s="22">
        <v>6</v>
      </c>
      <c r="M245" s="22" t="b">
        <v>0</v>
      </c>
      <c r="N245" s="22" t="s">
        <v>8269</v>
      </c>
      <c r="O245" s="26">
        <v>27</v>
      </c>
      <c r="P245" s="22">
        <v>22.83</v>
      </c>
      <c r="Q245" s="22" t="s">
        <v>8314</v>
      </c>
      <c r="R245" s="22" t="s">
        <v>8315</v>
      </c>
      <c r="S245" s="27">
        <v>42475</v>
      </c>
      <c r="T245" s="27">
        <v>42505</v>
      </c>
    </row>
    <row r="246" spans="1:20" ht="192" x14ac:dyDescent="0.2">
      <c r="A246" s="22">
        <v>4103</v>
      </c>
      <c r="B246" s="23" t="s">
        <v>4099</v>
      </c>
      <c r="C246" s="23" t="s">
        <v>8206</v>
      </c>
      <c r="D246" s="24">
        <v>1000</v>
      </c>
      <c r="E246" s="25">
        <v>100</v>
      </c>
      <c r="F246" s="26" t="s">
        <v>8220</v>
      </c>
      <c r="G246" s="22" t="s">
        <v>8223</v>
      </c>
      <c r="H246" s="22" t="s">
        <v>8245</v>
      </c>
      <c r="I246" s="22">
        <v>1440613920</v>
      </c>
      <c r="J246" s="22">
        <v>1435953566</v>
      </c>
      <c r="K246" s="22" t="b">
        <v>0</v>
      </c>
      <c r="L246" s="22">
        <v>6</v>
      </c>
      <c r="M246" s="22" t="b">
        <v>0</v>
      </c>
      <c r="N246" s="22" t="s">
        <v>8269</v>
      </c>
      <c r="O246" s="26">
        <v>10</v>
      </c>
      <c r="P246" s="22">
        <v>16.670000000000002</v>
      </c>
      <c r="Q246" s="22" t="s">
        <v>8314</v>
      </c>
      <c r="R246" s="22" t="s">
        <v>8315</v>
      </c>
      <c r="S246" s="27">
        <v>42188</v>
      </c>
      <c r="T246" s="27">
        <v>42242</v>
      </c>
    </row>
    <row r="247" spans="1:20" ht="208" x14ac:dyDescent="0.2">
      <c r="A247" s="22">
        <v>4106</v>
      </c>
      <c r="B247" s="23" t="s">
        <v>4102</v>
      </c>
      <c r="C247" s="23" t="s">
        <v>8209</v>
      </c>
      <c r="D247" s="24">
        <v>5000</v>
      </c>
      <c r="E247" s="25">
        <v>3530</v>
      </c>
      <c r="F247" s="26" t="s">
        <v>8220</v>
      </c>
      <c r="G247" s="22" t="s">
        <v>8223</v>
      </c>
      <c r="H247" s="22" t="s">
        <v>8245</v>
      </c>
      <c r="I247" s="22">
        <v>1427936400</v>
      </c>
      <c r="J247" s="22">
        <v>1424221866</v>
      </c>
      <c r="K247" s="22" t="b">
        <v>0</v>
      </c>
      <c r="L247" s="22">
        <v>33</v>
      </c>
      <c r="M247" s="22" t="b">
        <v>0</v>
      </c>
      <c r="N247" s="22" t="s">
        <v>8269</v>
      </c>
      <c r="O247" s="26">
        <v>71</v>
      </c>
      <c r="P247" s="22">
        <v>106.97</v>
      </c>
      <c r="Q247" s="22" t="s">
        <v>8314</v>
      </c>
      <c r="R247" s="22" t="s">
        <v>8315</v>
      </c>
      <c r="S247" s="27">
        <v>42053</v>
      </c>
      <c r="T247" s="27">
        <v>42096</v>
      </c>
    </row>
    <row r="248" spans="1:20" ht="208" x14ac:dyDescent="0.2">
      <c r="A248" s="22">
        <v>4107</v>
      </c>
      <c r="B248" s="23" t="s">
        <v>4103</v>
      </c>
      <c r="C248" s="23" t="s">
        <v>8210</v>
      </c>
      <c r="D248" s="24">
        <v>2000</v>
      </c>
      <c r="E248" s="25">
        <v>41</v>
      </c>
      <c r="F248" s="26" t="s">
        <v>8220</v>
      </c>
      <c r="G248" s="22" t="s">
        <v>8223</v>
      </c>
      <c r="H248" s="22" t="s">
        <v>8245</v>
      </c>
      <c r="I248" s="22">
        <v>1411596001</v>
      </c>
      <c r="J248" s="22">
        <v>1409608801</v>
      </c>
      <c r="K248" s="22" t="b">
        <v>0</v>
      </c>
      <c r="L248" s="22">
        <v>4</v>
      </c>
      <c r="M248" s="22" t="b">
        <v>0</v>
      </c>
      <c r="N248" s="22" t="s">
        <v>8269</v>
      </c>
      <c r="O248" s="26">
        <v>2</v>
      </c>
      <c r="P248" s="22">
        <v>10.25</v>
      </c>
      <c r="Q248" s="22" t="s">
        <v>8314</v>
      </c>
      <c r="R248" s="22" t="s">
        <v>8315</v>
      </c>
      <c r="S248" s="27">
        <v>41883</v>
      </c>
      <c r="T248" s="27">
        <v>41906</v>
      </c>
    </row>
    <row r="249" spans="1:20" ht="208" x14ac:dyDescent="0.2">
      <c r="A249" s="22">
        <v>4108</v>
      </c>
      <c r="B249" s="23" t="s">
        <v>4104</v>
      </c>
      <c r="C249" s="23" t="s">
        <v>8211</v>
      </c>
      <c r="D249" s="24">
        <v>3000</v>
      </c>
      <c r="E249" s="25">
        <v>59</v>
      </c>
      <c r="F249" s="26" t="s">
        <v>8220</v>
      </c>
      <c r="G249" s="22" t="s">
        <v>8223</v>
      </c>
      <c r="H249" s="22" t="s">
        <v>8245</v>
      </c>
      <c r="I249" s="22">
        <v>1488517200</v>
      </c>
      <c r="J249" s="22">
        <v>1485909937</v>
      </c>
      <c r="K249" s="22" t="b">
        <v>0</v>
      </c>
      <c r="L249" s="22">
        <v>1</v>
      </c>
      <c r="M249" s="22" t="b">
        <v>0</v>
      </c>
      <c r="N249" s="22" t="s">
        <v>8269</v>
      </c>
      <c r="O249" s="26">
        <v>2</v>
      </c>
      <c r="P249" s="22">
        <v>59</v>
      </c>
      <c r="Q249" s="22" t="s">
        <v>8314</v>
      </c>
      <c r="R249" s="22" t="s">
        <v>8315</v>
      </c>
      <c r="S249" s="27">
        <v>42767</v>
      </c>
      <c r="T249" s="27">
        <v>42797</v>
      </c>
    </row>
    <row r="250" spans="1:20" ht="192" x14ac:dyDescent="0.2">
      <c r="A250" s="22">
        <v>4111</v>
      </c>
      <c r="B250" s="23" t="s">
        <v>4107</v>
      </c>
      <c r="C250" s="23" t="s">
        <v>8214</v>
      </c>
      <c r="D250" s="24">
        <v>3000</v>
      </c>
      <c r="E250" s="25">
        <v>94</v>
      </c>
      <c r="F250" s="26" t="s">
        <v>8220</v>
      </c>
      <c r="G250" s="22" t="s">
        <v>8223</v>
      </c>
      <c r="H250" s="22" t="s">
        <v>8245</v>
      </c>
      <c r="I250" s="22">
        <v>1424747740</v>
      </c>
      <c r="J250" s="22">
        <v>1422155740</v>
      </c>
      <c r="K250" s="22" t="b">
        <v>0</v>
      </c>
      <c r="L250" s="22">
        <v>6</v>
      </c>
      <c r="M250" s="22" t="b">
        <v>0</v>
      </c>
      <c r="N250" s="22" t="s">
        <v>8269</v>
      </c>
      <c r="O250" s="26">
        <v>3</v>
      </c>
      <c r="P250" s="22">
        <v>15.67</v>
      </c>
      <c r="Q250" s="22" t="s">
        <v>8314</v>
      </c>
      <c r="R250" s="22" t="s">
        <v>8315</v>
      </c>
      <c r="S250" s="27">
        <v>42029</v>
      </c>
      <c r="T250" s="27">
        <v>42059</v>
      </c>
    </row>
    <row r="251" spans="1:20" ht="192" x14ac:dyDescent="0.2">
      <c r="A251" s="22">
        <v>4113</v>
      </c>
      <c r="B251" s="23" t="s">
        <v>4109</v>
      </c>
      <c r="C251" s="23" t="s">
        <v>8215</v>
      </c>
      <c r="D251" s="24">
        <v>1500</v>
      </c>
      <c r="E251" s="25">
        <v>3</v>
      </c>
      <c r="F251" s="26" t="s">
        <v>8220</v>
      </c>
      <c r="G251" s="22" t="s">
        <v>8223</v>
      </c>
      <c r="H251" s="22" t="s">
        <v>8245</v>
      </c>
      <c r="I251" s="22">
        <v>1452234840</v>
      </c>
      <c r="J251" s="22">
        <v>1450619123</v>
      </c>
      <c r="K251" s="22" t="b">
        <v>0</v>
      </c>
      <c r="L251" s="22">
        <v>3</v>
      </c>
      <c r="M251" s="22" t="b">
        <v>0</v>
      </c>
      <c r="N251" s="22" t="s">
        <v>8269</v>
      </c>
      <c r="O251" s="26">
        <v>0</v>
      </c>
      <c r="P251" s="22">
        <v>1</v>
      </c>
      <c r="Q251" s="22" t="s">
        <v>8314</v>
      </c>
      <c r="R251" s="22" t="s">
        <v>8315</v>
      </c>
      <c r="S251" s="27">
        <v>42358</v>
      </c>
      <c r="T251" s="27">
        <v>42377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E2EF8-6200-BB40-8978-9A56B54F3DD7}">
  <dimension ref="A274:T686"/>
  <sheetViews>
    <sheetView topLeftCell="A274" workbookViewId="0">
      <selection activeCell="L274" sqref="L1:L1048576"/>
    </sheetView>
  </sheetViews>
  <sheetFormatPr baseColWidth="10" defaultRowHeight="15" x14ac:dyDescent="0.2"/>
  <cols>
    <col min="11" max="11" width="13.83203125" customWidth="1"/>
    <col min="12" max="12" width="24.33203125" customWidth="1"/>
    <col min="13" max="13" width="39.83203125" customWidth="1"/>
    <col min="14" max="14" width="29.1640625" customWidth="1"/>
    <col min="15" max="15" width="23.33203125" customWidth="1"/>
    <col min="16" max="16" width="35.33203125" customWidth="1"/>
    <col min="17" max="17" width="23.83203125" customWidth="1"/>
    <col min="18" max="18" width="29.33203125" customWidth="1"/>
    <col min="19" max="19" width="26" customWidth="1"/>
    <col min="20" max="20" width="35.33203125" customWidth="1"/>
  </cols>
  <sheetData>
    <row r="274" spans="1:20" ht="16" x14ac:dyDescent="0.2">
      <c r="A274" s="1" t="s">
        <v>0</v>
      </c>
      <c r="B274" s="2" t="s">
        <v>1</v>
      </c>
      <c r="C274" s="2" t="s">
        <v>4110</v>
      </c>
      <c r="D274" s="5" t="s">
        <v>8216</v>
      </c>
      <c r="E274" s="7" t="s">
        <v>8217</v>
      </c>
      <c r="F274" s="1" t="s">
        <v>8304</v>
      </c>
      <c r="G274" s="1" t="s">
        <v>8222</v>
      </c>
      <c r="H274" s="1" t="s">
        <v>8244</v>
      </c>
      <c r="I274" s="1" t="s">
        <v>8258</v>
      </c>
      <c r="J274" s="1" t="s">
        <v>8259</v>
      </c>
      <c r="K274" s="1" t="s">
        <v>8260</v>
      </c>
      <c r="L274" s="1" t="s">
        <v>8261</v>
      </c>
      <c r="M274" s="1" t="s">
        <v>8262</v>
      </c>
      <c r="N274" s="1" t="s">
        <v>8307</v>
      </c>
      <c r="O274" s="1" t="s">
        <v>8305</v>
      </c>
      <c r="P274" s="1" t="s">
        <v>8306</v>
      </c>
      <c r="Q274" s="1" t="s">
        <v>8364</v>
      </c>
      <c r="R274" s="1" t="s">
        <v>8308</v>
      </c>
      <c r="S274" s="12" t="s">
        <v>8365</v>
      </c>
      <c r="T274" s="15" t="s">
        <v>8366</v>
      </c>
    </row>
    <row r="275" spans="1:20" ht="224" x14ac:dyDescent="0.2">
      <c r="A275">
        <v>521</v>
      </c>
      <c r="B275" s="3" t="s">
        <v>522</v>
      </c>
      <c r="C275" s="3" t="s">
        <v>4631</v>
      </c>
      <c r="D275" s="6">
        <v>5000</v>
      </c>
      <c r="E275" s="8">
        <v>5232</v>
      </c>
      <c r="F275" t="s">
        <v>8218</v>
      </c>
      <c r="G275" t="s">
        <v>8223</v>
      </c>
      <c r="H275" t="s">
        <v>8245</v>
      </c>
      <c r="I275">
        <v>1477976340</v>
      </c>
      <c r="J275">
        <v>1475460819</v>
      </c>
      <c r="K275" t="b">
        <v>0</v>
      </c>
      <c r="L275">
        <v>56</v>
      </c>
      <c r="M275" t="b">
        <v>1</v>
      </c>
      <c r="N275" t="s">
        <v>8269</v>
      </c>
      <c r="O275">
        <v>105</v>
      </c>
      <c r="P275">
        <v>93.43</v>
      </c>
      <c r="Q275" t="s">
        <v>8314</v>
      </c>
      <c r="R275" t="s">
        <v>8315</v>
      </c>
      <c r="S275" s="13">
        <v>42646.092812499999</v>
      </c>
      <c r="T275" s="13">
        <v>42675.207638888889</v>
      </c>
    </row>
    <row r="276" spans="1:20" ht="144" x14ac:dyDescent="0.2">
      <c r="A276">
        <v>522</v>
      </c>
      <c r="B276" s="3" t="s">
        <v>523</v>
      </c>
      <c r="C276" s="3" t="s">
        <v>4632</v>
      </c>
      <c r="D276" s="6">
        <v>3000</v>
      </c>
      <c r="E276" s="8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>
        <v>115</v>
      </c>
      <c r="P276">
        <v>110.97</v>
      </c>
      <c r="Q276" t="s">
        <v>8314</v>
      </c>
      <c r="R276" t="s">
        <v>8315</v>
      </c>
      <c r="S276" s="13">
        <v>42430.040798611109</v>
      </c>
      <c r="T276" s="13">
        <v>42449.999131944445</v>
      </c>
    </row>
    <row r="277" spans="1:20" ht="192" x14ac:dyDescent="0.2">
      <c r="A277">
        <v>523</v>
      </c>
      <c r="B277" s="3" t="s">
        <v>524</v>
      </c>
      <c r="C277" s="3" t="s">
        <v>4633</v>
      </c>
      <c r="D277" s="6">
        <v>5000</v>
      </c>
      <c r="E277" s="8">
        <v>6030</v>
      </c>
      <c r="F277" t="s">
        <v>8218</v>
      </c>
      <c r="G277" t="s">
        <v>8223</v>
      </c>
      <c r="H277" t="s">
        <v>8245</v>
      </c>
      <c r="I277">
        <v>1442805076</v>
      </c>
      <c r="J277">
        <v>1440213076</v>
      </c>
      <c r="K277" t="b">
        <v>0</v>
      </c>
      <c r="L277">
        <v>84</v>
      </c>
      <c r="M277" t="b">
        <v>1</v>
      </c>
      <c r="N277" t="s">
        <v>8269</v>
      </c>
      <c r="O277">
        <v>121</v>
      </c>
      <c r="P277">
        <v>71.790000000000006</v>
      </c>
      <c r="Q277" t="s">
        <v>8314</v>
      </c>
      <c r="R277" t="s">
        <v>8315</v>
      </c>
      <c r="S277" s="13">
        <v>42238.13282407407</v>
      </c>
      <c r="T277" s="13">
        <v>42268.13282407407</v>
      </c>
    </row>
    <row r="278" spans="1:20" ht="192" x14ac:dyDescent="0.2">
      <c r="A278">
        <v>525</v>
      </c>
      <c r="B278" s="3" t="s">
        <v>526</v>
      </c>
      <c r="C278" s="3" t="s">
        <v>4635</v>
      </c>
      <c r="D278" s="6">
        <v>12000</v>
      </c>
      <c r="E278" s="8">
        <v>12000</v>
      </c>
      <c r="F278" t="s">
        <v>8218</v>
      </c>
      <c r="G278" t="s">
        <v>8223</v>
      </c>
      <c r="H278" t="s">
        <v>8245</v>
      </c>
      <c r="I278">
        <v>1410601041</v>
      </c>
      <c r="J278">
        <v>1406713041</v>
      </c>
      <c r="K278" t="b">
        <v>0</v>
      </c>
      <c r="L278">
        <v>12</v>
      </c>
      <c r="M278" t="b">
        <v>1</v>
      </c>
      <c r="N278" t="s">
        <v>8269</v>
      </c>
      <c r="O278">
        <v>100</v>
      </c>
      <c r="P278">
        <v>1000</v>
      </c>
      <c r="Q278" t="s">
        <v>8314</v>
      </c>
      <c r="R278" t="s">
        <v>8315</v>
      </c>
      <c r="S278" s="13">
        <v>41850.400937500002</v>
      </c>
      <c r="T278" s="13">
        <v>41895.400937500002</v>
      </c>
    </row>
    <row r="279" spans="1:20" ht="208" x14ac:dyDescent="0.2">
      <c r="A279">
        <v>527</v>
      </c>
      <c r="B279" s="3" t="s">
        <v>528</v>
      </c>
      <c r="C279" s="3" t="s">
        <v>4637</v>
      </c>
      <c r="D279" s="6">
        <v>10000</v>
      </c>
      <c r="E279" s="8">
        <v>10085</v>
      </c>
      <c r="F279" t="s">
        <v>8218</v>
      </c>
      <c r="G279" t="s">
        <v>8223</v>
      </c>
      <c r="H279" t="s">
        <v>8245</v>
      </c>
      <c r="I279">
        <v>1487347500</v>
      </c>
      <c r="J279">
        <v>1484715366</v>
      </c>
      <c r="K279" t="b">
        <v>0</v>
      </c>
      <c r="L279">
        <v>158</v>
      </c>
      <c r="M279" t="b">
        <v>1</v>
      </c>
      <c r="N279" t="s">
        <v>8269</v>
      </c>
      <c r="O279">
        <v>101</v>
      </c>
      <c r="P279">
        <v>63.83</v>
      </c>
      <c r="Q279" t="s">
        <v>8314</v>
      </c>
      <c r="R279" t="s">
        <v>8315</v>
      </c>
      <c r="S279" s="13">
        <v>42753.205625000002</v>
      </c>
      <c r="T279" s="13">
        <v>42783.670138888891</v>
      </c>
    </row>
    <row r="280" spans="1:20" ht="80" x14ac:dyDescent="0.2">
      <c r="A280">
        <v>528</v>
      </c>
      <c r="B280" s="3" t="s">
        <v>529</v>
      </c>
      <c r="C280" s="3" t="s">
        <v>4638</v>
      </c>
      <c r="D280" s="6">
        <v>1150</v>
      </c>
      <c r="E280" s="8">
        <v>1330</v>
      </c>
      <c r="F280" t="s">
        <v>8218</v>
      </c>
      <c r="G280" t="s">
        <v>8223</v>
      </c>
      <c r="H280" t="s">
        <v>8245</v>
      </c>
      <c r="I280">
        <v>1434921600</v>
      </c>
      <c r="J280">
        <v>1433109907</v>
      </c>
      <c r="K280" t="b">
        <v>0</v>
      </c>
      <c r="L280">
        <v>30</v>
      </c>
      <c r="M280" t="b">
        <v>1</v>
      </c>
      <c r="N280" t="s">
        <v>8269</v>
      </c>
      <c r="O280">
        <v>116</v>
      </c>
      <c r="P280">
        <v>44.33</v>
      </c>
      <c r="Q280" t="s">
        <v>8314</v>
      </c>
      <c r="R280" t="s">
        <v>8315</v>
      </c>
      <c r="S280" s="13">
        <v>42155.920219907406</v>
      </c>
      <c r="T280" s="13">
        <v>42176.888888888891</v>
      </c>
    </row>
    <row r="281" spans="1:20" ht="224" x14ac:dyDescent="0.2">
      <c r="A281">
        <v>530</v>
      </c>
      <c r="B281" s="3" t="s">
        <v>531</v>
      </c>
      <c r="C281" s="3" t="s">
        <v>4640</v>
      </c>
      <c r="D281" s="6">
        <v>3405</v>
      </c>
      <c r="E281" s="8">
        <v>3670</v>
      </c>
      <c r="F281" t="s">
        <v>8218</v>
      </c>
      <c r="G281" t="s">
        <v>8223</v>
      </c>
      <c r="H281" t="s">
        <v>8245</v>
      </c>
      <c r="I281">
        <v>1435111200</v>
      </c>
      <c r="J281">
        <v>1433254268</v>
      </c>
      <c r="K281" t="b">
        <v>0</v>
      </c>
      <c r="L281">
        <v>29</v>
      </c>
      <c r="M281" t="b">
        <v>1</v>
      </c>
      <c r="N281" t="s">
        <v>8269</v>
      </c>
      <c r="O281">
        <v>108</v>
      </c>
      <c r="P281">
        <v>126.55</v>
      </c>
      <c r="Q281" t="s">
        <v>8314</v>
      </c>
      <c r="R281" t="s">
        <v>8315</v>
      </c>
      <c r="S281" s="13">
        <v>42157.591064814813</v>
      </c>
      <c r="T281" s="13">
        <v>42179.083333333328</v>
      </c>
    </row>
    <row r="282" spans="1:20" ht="240" x14ac:dyDescent="0.2">
      <c r="A282">
        <v>531</v>
      </c>
      <c r="B282" s="3" t="s">
        <v>532</v>
      </c>
      <c r="C282" s="3" t="s">
        <v>4641</v>
      </c>
      <c r="D282" s="6">
        <v>4000</v>
      </c>
      <c r="E282" s="8">
        <v>4000</v>
      </c>
      <c r="F282" t="s">
        <v>8218</v>
      </c>
      <c r="G282" t="s">
        <v>8223</v>
      </c>
      <c r="H282" t="s">
        <v>8245</v>
      </c>
      <c r="I282">
        <v>1481957940</v>
      </c>
      <c r="J282">
        <v>1478050429</v>
      </c>
      <c r="K282" t="b">
        <v>0</v>
      </c>
      <c r="L282">
        <v>31</v>
      </c>
      <c r="M282" t="b">
        <v>1</v>
      </c>
      <c r="N282" t="s">
        <v>8269</v>
      </c>
      <c r="O282">
        <v>100</v>
      </c>
      <c r="P282">
        <v>129.03</v>
      </c>
      <c r="Q282" t="s">
        <v>8314</v>
      </c>
      <c r="R282" t="s">
        <v>8315</v>
      </c>
      <c r="S282" s="13">
        <v>42676.065150462964</v>
      </c>
      <c r="T282" s="13">
        <v>42721.290972222225</v>
      </c>
    </row>
    <row r="283" spans="1:20" ht="208" x14ac:dyDescent="0.2">
      <c r="A283">
        <v>532</v>
      </c>
      <c r="B283" s="3" t="s">
        <v>533</v>
      </c>
      <c r="C283" s="3" t="s">
        <v>4642</v>
      </c>
      <c r="D283" s="6">
        <v>10000</v>
      </c>
      <c r="E283" s="8">
        <v>12325</v>
      </c>
      <c r="F283" t="s">
        <v>8218</v>
      </c>
      <c r="G283" t="s">
        <v>8223</v>
      </c>
      <c r="H283" t="s">
        <v>8245</v>
      </c>
      <c r="I283">
        <v>1463098208</v>
      </c>
      <c r="J283">
        <v>1460506208</v>
      </c>
      <c r="K283" t="b">
        <v>0</v>
      </c>
      <c r="L283">
        <v>173</v>
      </c>
      <c r="M283" t="b">
        <v>1</v>
      </c>
      <c r="N283" t="s">
        <v>8269</v>
      </c>
      <c r="O283">
        <v>123</v>
      </c>
      <c r="P283">
        <v>71.239999999999995</v>
      </c>
      <c r="Q283" t="s">
        <v>8314</v>
      </c>
      <c r="R283" t="s">
        <v>8315</v>
      </c>
      <c r="S283" s="13">
        <v>42473.007037037038</v>
      </c>
      <c r="T283" s="13">
        <v>42503.007037037038</v>
      </c>
    </row>
    <row r="284" spans="1:20" ht="192" x14ac:dyDescent="0.2">
      <c r="A284">
        <v>537</v>
      </c>
      <c r="B284" s="3" t="s">
        <v>538</v>
      </c>
      <c r="C284" s="3" t="s">
        <v>4647</v>
      </c>
      <c r="D284" s="6">
        <v>2000</v>
      </c>
      <c r="E284" s="8">
        <v>2410</v>
      </c>
      <c r="F284" t="s">
        <v>8218</v>
      </c>
      <c r="G284" t="s">
        <v>8223</v>
      </c>
      <c r="H284" t="s">
        <v>8245</v>
      </c>
      <c r="I284">
        <v>1446665191</v>
      </c>
      <c r="J284">
        <v>1444069591</v>
      </c>
      <c r="K284" t="b">
        <v>0</v>
      </c>
      <c r="L284">
        <v>59</v>
      </c>
      <c r="M284" t="b">
        <v>1</v>
      </c>
      <c r="N284" t="s">
        <v>8269</v>
      </c>
      <c r="O284">
        <v>121</v>
      </c>
      <c r="P284">
        <v>40.85</v>
      </c>
      <c r="Q284" t="s">
        <v>8314</v>
      </c>
      <c r="R284" t="s">
        <v>8315</v>
      </c>
      <c r="S284" s="13">
        <v>42282.768414351856</v>
      </c>
      <c r="T284" s="13">
        <v>42312.810081018513</v>
      </c>
    </row>
    <row r="285" spans="1:20" ht="224" x14ac:dyDescent="0.2">
      <c r="A285">
        <v>538</v>
      </c>
      <c r="B285" s="3" t="s">
        <v>539</v>
      </c>
      <c r="C285" s="3" t="s">
        <v>4648</v>
      </c>
      <c r="D285" s="6">
        <v>5000</v>
      </c>
      <c r="E285" s="8">
        <v>15121</v>
      </c>
      <c r="F285" t="s">
        <v>8218</v>
      </c>
      <c r="G285" t="s">
        <v>8223</v>
      </c>
      <c r="H285" t="s">
        <v>8245</v>
      </c>
      <c r="I285">
        <v>1463166263</v>
      </c>
      <c r="J285">
        <v>1460574263</v>
      </c>
      <c r="K285" t="b">
        <v>0</v>
      </c>
      <c r="L285">
        <v>60</v>
      </c>
      <c r="M285" t="b">
        <v>1</v>
      </c>
      <c r="N285" t="s">
        <v>8269</v>
      </c>
      <c r="O285">
        <v>302</v>
      </c>
      <c r="P285">
        <v>252.02</v>
      </c>
      <c r="Q285" t="s">
        <v>8314</v>
      </c>
      <c r="R285" t="s">
        <v>8315</v>
      </c>
      <c r="S285" s="13">
        <v>42473.794710648144</v>
      </c>
      <c r="T285" s="13">
        <v>42503.794710648144</v>
      </c>
    </row>
    <row r="286" spans="1:20" ht="224" x14ac:dyDescent="0.2">
      <c r="A286">
        <v>1284</v>
      </c>
      <c r="B286" s="3" t="s">
        <v>1285</v>
      </c>
      <c r="C286" s="3" t="s">
        <v>5394</v>
      </c>
      <c r="D286" s="6">
        <v>2000</v>
      </c>
      <c r="E286" s="8">
        <v>2020</v>
      </c>
      <c r="F286" t="s">
        <v>8218</v>
      </c>
      <c r="G286" t="s">
        <v>8223</v>
      </c>
      <c r="H286" t="s">
        <v>8245</v>
      </c>
      <c r="I286">
        <v>1483203540</v>
      </c>
      <c r="J286">
        <v>1481175482</v>
      </c>
      <c r="K286" t="b">
        <v>0</v>
      </c>
      <c r="L286">
        <v>31</v>
      </c>
      <c r="M286" t="b">
        <v>1</v>
      </c>
      <c r="N286" t="s">
        <v>8269</v>
      </c>
      <c r="O286">
        <v>101</v>
      </c>
      <c r="P286">
        <v>65.16</v>
      </c>
      <c r="Q286" t="s">
        <v>8314</v>
      </c>
      <c r="R286" t="s">
        <v>8315</v>
      </c>
      <c r="S286" s="13">
        <v>42712.23474537037</v>
      </c>
      <c r="T286" s="13">
        <v>42735.707638888889</v>
      </c>
    </row>
    <row r="287" spans="1:20" ht="208" x14ac:dyDescent="0.2">
      <c r="A287">
        <v>1288</v>
      </c>
      <c r="B287" s="3" t="s">
        <v>1289</v>
      </c>
      <c r="C287" s="3" t="s">
        <v>5398</v>
      </c>
      <c r="D287" s="6">
        <v>4000</v>
      </c>
      <c r="E287" s="8">
        <v>4018</v>
      </c>
      <c r="F287" t="s">
        <v>8218</v>
      </c>
      <c r="G287" t="s">
        <v>8223</v>
      </c>
      <c r="H287" t="s">
        <v>8245</v>
      </c>
      <c r="I287">
        <v>1470801600</v>
      </c>
      <c r="J287">
        <v>1468122163</v>
      </c>
      <c r="K287" t="b">
        <v>0</v>
      </c>
      <c r="L287">
        <v>61</v>
      </c>
      <c r="M287" t="b">
        <v>1</v>
      </c>
      <c r="N287" t="s">
        <v>8269</v>
      </c>
      <c r="O287">
        <v>100</v>
      </c>
      <c r="P287">
        <v>65.87</v>
      </c>
      <c r="Q287" t="s">
        <v>8314</v>
      </c>
      <c r="R287" t="s">
        <v>8315</v>
      </c>
      <c r="S287" s="13">
        <v>42561.154664351852</v>
      </c>
      <c r="T287" s="13">
        <v>42592.166666666672</v>
      </c>
    </row>
    <row r="288" spans="1:20" ht="176" x14ac:dyDescent="0.2">
      <c r="A288">
        <v>1289</v>
      </c>
      <c r="B288" s="3" t="s">
        <v>1290</v>
      </c>
      <c r="C288" s="3" t="s">
        <v>5399</v>
      </c>
      <c r="D288" s="6">
        <v>1500</v>
      </c>
      <c r="E288" s="8">
        <v>1876</v>
      </c>
      <c r="F288" t="s">
        <v>8218</v>
      </c>
      <c r="G288" t="s">
        <v>8223</v>
      </c>
      <c r="H288" t="s">
        <v>8245</v>
      </c>
      <c r="I288">
        <v>1483499645</v>
      </c>
      <c r="J288">
        <v>1480907645</v>
      </c>
      <c r="K288" t="b">
        <v>0</v>
      </c>
      <c r="L288">
        <v>52</v>
      </c>
      <c r="M288" t="b">
        <v>1</v>
      </c>
      <c r="N288" t="s">
        <v>8269</v>
      </c>
      <c r="O288">
        <v>125</v>
      </c>
      <c r="P288">
        <v>36.08</v>
      </c>
      <c r="Q288" t="s">
        <v>8314</v>
      </c>
      <c r="R288" t="s">
        <v>8315</v>
      </c>
      <c r="S288" s="13">
        <v>42709.134780092587</v>
      </c>
      <c r="T288" s="13">
        <v>42739.134780092587</v>
      </c>
    </row>
    <row r="289" spans="1:20" ht="80" x14ac:dyDescent="0.2">
      <c r="A289">
        <v>1290</v>
      </c>
      <c r="B289" s="3" t="s">
        <v>1291</v>
      </c>
      <c r="C289" s="3" t="s">
        <v>5400</v>
      </c>
      <c r="D289" s="6">
        <v>3500</v>
      </c>
      <c r="E289" s="8">
        <v>3800</v>
      </c>
      <c r="F289" t="s">
        <v>8218</v>
      </c>
      <c r="G289" t="s">
        <v>8223</v>
      </c>
      <c r="H289" t="s">
        <v>8245</v>
      </c>
      <c r="I289">
        <v>1429772340</v>
      </c>
      <c r="J289">
        <v>1427121931</v>
      </c>
      <c r="K289" t="b">
        <v>0</v>
      </c>
      <c r="L289">
        <v>86</v>
      </c>
      <c r="M289" t="b">
        <v>1</v>
      </c>
      <c r="N289" t="s">
        <v>8269</v>
      </c>
      <c r="O289">
        <v>109</v>
      </c>
      <c r="P289">
        <v>44.19</v>
      </c>
      <c r="Q289" t="s">
        <v>8314</v>
      </c>
      <c r="R289" t="s">
        <v>8315</v>
      </c>
      <c r="S289" s="13">
        <v>42086.614942129629</v>
      </c>
      <c r="T289" s="13">
        <v>42117.290972222225</v>
      </c>
    </row>
    <row r="290" spans="1:20" ht="208" x14ac:dyDescent="0.2">
      <c r="A290">
        <v>1291</v>
      </c>
      <c r="B290" s="3" t="s">
        <v>1292</v>
      </c>
      <c r="C290" s="3" t="s">
        <v>5401</v>
      </c>
      <c r="D290" s="6">
        <v>3000</v>
      </c>
      <c r="E290" s="8">
        <v>4371</v>
      </c>
      <c r="F290" t="s">
        <v>8218</v>
      </c>
      <c r="G290" t="s">
        <v>8223</v>
      </c>
      <c r="H290" t="s">
        <v>8245</v>
      </c>
      <c r="I290">
        <v>1428390000</v>
      </c>
      <c r="J290">
        <v>1425224391</v>
      </c>
      <c r="K290" t="b">
        <v>0</v>
      </c>
      <c r="L290">
        <v>42</v>
      </c>
      <c r="M290" t="b">
        <v>1</v>
      </c>
      <c r="N290" t="s">
        <v>8269</v>
      </c>
      <c r="O290">
        <v>146</v>
      </c>
      <c r="P290">
        <v>104.07</v>
      </c>
      <c r="Q290" t="s">
        <v>8314</v>
      </c>
      <c r="R290" t="s">
        <v>8315</v>
      </c>
      <c r="S290" s="13">
        <v>42064.652673611112</v>
      </c>
      <c r="T290" s="13">
        <v>42101.291666666672</v>
      </c>
    </row>
    <row r="291" spans="1:20" ht="208" x14ac:dyDescent="0.2">
      <c r="A291">
        <v>1293</v>
      </c>
      <c r="B291" s="3" t="s">
        <v>1294</v>
      </c>
      <c r="C291" s="3" t="s">
        <v>5403</v>
      </c>
      <c r="D291" s="6">
        <v>15000</v>
      </c>
      <c r="E291" s="8">
        <v>15335</v>
      </c>
      <c r="F291" t="s">
        <v>8218</v>
      </c>
      <c r="G291" t="s">
        <v>8223</v>
      </c>
      <c r="H291" t="s">
        <v>8245</v>
      </c>
      <c r="I291">
        <v>1447523371</v>
      </c>
      <c r="J291">
        <v>1444927771</v>
      </c>
      <c r="K291" t="b">
        <v>0</v>
      </c>
      <c r="L291">
        <v>120</v>
      </c>
      <c r="M291" t="b">
        <v>1</v>
      </c>
      <c r="N291" t="s">
        <v>8269</v>
      </c>
      <c r="O291">
        <v>102</v>
      </c>
      <c r="P291">
        <v>127.79</v>
      </c>
      <c r="Q291" t="s">
        <v>8314</v>
      </c>
      <c r="R291" t="s">
        <v>8315</v>
      </c>
      <c r="S291" s="13">
        <v>42292.701053240744</v>
      </c>
      <c r="T291" s="13">
        <v>42322.742719907401</v>
      </c>
    </row>
    <row r="292" spans="1:20" ht="192" x14ac:dyDescent="0.2">
      <c r="A292">
        <v>1297</v>
      </c>
      <c r="B292" s="3" t="s">
        <v>1298</v>
      </c>
      <c r="C292" s="3" t="s">
        <v>5407</v>
      </c>
      <c r="D292" s="6">
        <v>20000</v>
      </c>
      <c r="E292" s="8">
        <v>21905</v>
      </c>
      <c r="F292" t="s">
        <v>8218</v>
      </c>
      <c r="G292" t="s">
        <v>8223</v>
      </c>
      <c r="H292" t="s">
        <v>8245</v>
      </c>
      <c r="I292">
        <v>1462125358</v>
      </c>
      <c r="J292">
        <v>1459533358</v>
      </c>
      <c r="K292" t="b">
        <v>0</v>
      </c>
      <c r="L292">
        <v>238</v>
      </c>
      <c r="M292" t="b">
        <v>1</v>
      </c>
      <c r="N292" t="s">
        <v>8269</v>
      </c>
      <c r="O292">
        <v>110</v>
      </c>
      <c r="P292">
        <v>92.04</v>
      </c>
      <c r="Q292" t="s">
        <v>8314</v>
      </c>
      <c r="R292" t="s">
        <v>8315</v>
      </c>
      <c r="S292" s="13">
        <v>42461.747199074074</v>
      </c>
      <c r="T292" s="13">
        <v>42491.747199074074</v>
      </c>
    </row>
    <row r="293" spans="1:20" ht="160" x14ac:dyDescent="0.2">
      <c r="A293">
        <v>1299</v>
      </c>
      <c r="B293" s="3" t="s">
        <v>1300</v>
      </c>
      <c r="C293" s="3" t="s">
        <v>5409</v>
      </c>
      <c r="D293" s="6">
        <v>3500</v>
      </c>
      <c r="E293" s="8">
        <v>4340</v>
      </c>
      <c r="F293" t="s">
        <v>8218</v>
      </c>
      <c r="G293" t="s">
        <v>8223</v>
      </c>
      <c r="H293" t="s">
        <v>8245</v>
      </c>
      <c r="I293">
        <v>1436902359</v>
      </c>
      <c r="J293">
        <v>1434310359</v>
      </c>
      <c r="K293" t="b">
        <v>0</v>
      </c>
      <c r="L293">
        <v>32</v>
      </c>
      <c r="M293" t="b">
        <v>1</v>
      </c>
      <c r="N293" t="s">
        <v>8269</v>
      </c>
      <c r="O293">
        <v>124</v>
      </c>
      <c r="P293">
        <v>135.63</v>
      </c>
      <c r="Q293" t="s">
        <v>8314</v>
      </c>
      <c r="R293" t="s">
        <v>8315</v>
      </c>
      <c r="S293" s="13">
        <v>42169.814340277779</v>
      </c>
      <c r="T293" s="13">
        <v>42199.814340277779</v>
      </c>
    </row>
    <row r="294" spans="1:20" ht="224" x14ac:dyDescent="0.2">
      <c r="A294">
        <v>1300</v>
      </c>
      <c r="B294" s="3" t="s">
        <v>1301</v>
      </c>
      <c r="C294" s="3" t="s">
        <v>5410</v>
      </c>
      <c r="D294" s="6">
        <v>3000</v>
      </c>
      <c r="E294" s="8">
        <v>4050</v>
      </c>
      <c r="F294" t="s">
        <v>8218</v>
      </c>
      <c r="G294" t="s">
        <v>8223</v>
      </c>
      <c r="H294" t="s">
        <v>8245</v>
      </c>
      <c r="I294">
        <v>1464807420</v>
      </c>
      <c r="J294">
        <v>1461427938</v>
      </c>
      <c r="K294" t="b">
        <v>0</v>
      </c>
      <c r="L294">
        <v>24</v>
      </c>
      <c r="M294" t="b">
        <v>1</v>
      </c>
      <c r="N294" t="s">
        <v>8269</v>
      </c>
      <c r="O294">
        <v>135</v>
      </c>
      <c r="P294">
        <v>168.75</v>
      </c>
      <c r="Q294" t="s">
        <v>8314</v>
      </c>
      <c r="R294" t="s">
        <v>8315</v>
      </c>
      <c r="S294" s="13">
        <v>42483.675208333334</v>
      </c>
      <c r="T294" s="13">
        <v>42522.789583333331</v>
      </c>
    </row>
    <row r="295" spans="1:20" ht="224" x14ac:dyDescent="0.2">
      <c r="A295">
        <v>1301</v>
      </c>
      <c r="B295" s="3" t="s">
        <v>1302</v>
      </c>
      <c r="C295" s="3" t="s">
        <v>5411</v>
      </c>
      <c r="D295" s="6">
        <v>2000</v>
      </c>
      <c r="E295" s="8">
        <v>2055</v>
      </c>
      <c r="F295" t="s">
        <v>8218</v>
      </c>
      <c r="G295" t="s">
        <v>8223</v>
      </c>
      <c r="H295" t="s">
        <v>8245</v>
      </c>
      <c r="I295">
        <v>1437447600</v>
      </c>
      <c r="J295">
        <v>1436551178</v>
      </c>
      <c r="K295" t="b">
        <v>0</v>
      </c>
      <c r="L295">
        <v>29</v>
      </c>
      <c r="M295" t="b">
        <v>1</v>
      </c>
      <c r="N295" t="s">
        <v>8269</v>
      </c>
      <c r="O295">
        <v>103</v>
      </c>
      <c r="P295">
        <v>70.86</v>
      </c>
      <c r="Q295" t="s">
        <v>8314</v>
      </c>
      <c r="R295" t="s">
        <v>8315</v>
      </c>
      <c r="S295" s="13">
        <v>42195.749745370369</v>
      </c>
      <c r="T295" s="13">
        <v>42206.125</v>
      </c>
    </row>
    <row r="296" spans="1:20" ht="144" x14ac:dyDescent="0.2">
      <c r="A296">
        <v>1302</v>
      </c>
      <c r="B296" s="3" t="s">
        <v>1303</v>
      </c>
      <c r="C296" s="3" t="s">
        <v>5412</v>
      </c>
      <c r="D296" s="6">
        <v>2500</v>
      </c>
      <c r="E296" s="8">
        <v>2500</v>
      </c>
      <c r="F296" t="s">
        <v>8218</v>
      </c>
      <c r="G296" t="s">
        <v>8223</v>
      </c>
      <c r="H296" t="s">
        <v>8245</v>
      </c>
      <c r="I296">
        <v>1480559011</v>
      </c>
      <c r="J296">
        <v>1477963411</v>
      </c>
      <c r="K296" t="b">
        <v>0</v>
      </c>
      <c r="L296">
        <v>50</v>
      </c>
      <c r="M296" t="b">
        <v>1</v>
      </c>
      <c r="N296" t="s">
        <v>8269</v>
      </c>
      <c r="O296">
        <v>100</v>
      </c>
      <c r="P296">
        <v>50</v>
      </c>
      <c r="Q296" t="s">
        <v>8314</v>
      </c>
      <c r="R296" t="s">
        <v>8315</v>
      </c>
      <c r="S296" s="13">
        <v>42675.057997685188</v>
      </c>
      <c r="T296" s="13">
        <v>42705.099664351852</v>
      </c>
    </row>
    <row r="297" spans="1:20" ht="160" x14ac:dyDescent="0.2">
      <c r="A297">
        <v>2781</v>
      </c>
      <c r="B297" s="3" t="s">
        <v>2781</v>
      </c>
      <c r="C297" s="3" t="s">
        <v>6891</v>
      </c>
      <c r="D297" s="6">
        <v>1250</v>
      </c>
      <c r="E297" s="8">
        <v>1316</v>
      </c>
      <c r="F297" t="s">
        <v>8218</v>
      </c>
      <c r="G297" t="s">
        <v>8223</v>
      </c>
      <c r="H297" t="s">
        <v>8245</v>
      </c>
      <c r="I297">
        <v>1423724400</v>
      </c>
      <c r="J297">
        <v>1421274954</v>
      </c>
      <c r="K297" t="b">
        <v>0</v>
      </c>
      <c r="L297">
        <v>28</v>
      </c>
      <c r="M297" t="b">
        <v>1</v>
      </c>
      <c r="N297" t="s">
        <v>8269</v>
      </c>
      <c r="O297">
        <v>105</v>
      </c>
      <c r="P297">
        <v>47</v>
      </c>
      <c r="Q297" t="s">
        <v>8314</v>
      </c>
      <c r="R297" t="s">
        <v>8315</v>
      </c>
      <c r="S297" s="13">
        <v>42018.94159722222</v>
      </c>
      <c r="T297" s="13">
        <v>42047.291666666672</v>
      </c>
    </row>
    <row r="298" spans="1:20" ht="160" x14ac:dyDescent="0.2">
      <c r="A298">
        <v>2782</v>
      </c>
      <c r="B298" s="3" t="s">
        <v>2782</v>
      </c>
      <c r="C298" s="3" t="s">
        <v>6892</v>
      </c>
      <c r="D298" s="6">
        <v>1000</v>
      </c>
      <c r="E298" s="8">
        <v>1200</v>
      </c>
      <c r="F298" t="s">
        <v>8218</v>
      </c>
      <c r="G298" t="s">
        <v>8223</v>
      </c>
      <c r="H298" t="s">
        <v>8245</v>
      </c>
      <c r="I298">
        <v>1424149140</v>
      </c>
      <c r="J298">
        <v>1421964718</v>
      </c>
      <c r="K298" t="b">
        <v>0</v>
      </c>
      <c r="L298">
        <v>18</v>
      </c>
      <c r="M298" t="b">
        <v>1</v>
      </c>
      <c r="N298" t="s">
        <v>8269</v>
      </c>
      <c r="O298">
        <v>120</v>
      </c>
      <c r="P298">
        <v>66.67</v>
      </c>
      <c r="Q298" t="s">
        <v>8314</v>
      </c>
      <c r="R298" t="s">
        <v>8315</v>
      </c>
      <c r="S298" s="13">
        <v>42026.924976851849</v>
      </c>
      <c r="T298" s="13">
        <v>42052.207638888889</v>
      </c>
    </row>
    <row r="299" spans="1:20" ht="176" x14ac:dyDescent="0.2">
      <c r="A299">
        <v>2784</v>
      </c>
      <c r="B299" s="3" t="s">
        <v>2784</v>
      </c>
      <c r="C299" s="3" t="s">
        <v>6894</v>
      </c>
      <c r="D299" s="6">
        <v>6000</v>
      </c>
      <c r="E299" s="8">
        <v>7140</v>
      </c>
      <c r="F299" t="s">
        <v>8218</v>
      </c>
      <c r="G299" t="s">
        <v>8223</v>
      </c>
      <c r="H299" t="s">
        <v>8245</v>
      </c>
      <c r="I299">
        <v>1414608843</v>
      </c>
      <c r="J299">
        <v>1412794443</v>
      </c>
      <c r="K299" t="b">
        <v>0</v>
      </c>
      <c r="L299">
        <v>108</v>
      </c>
      <c r="M299" t="b">
        <v>1</v>
      </c>
      <c r="N299" t="s">
        <v>8269</v>
      </c>
      <c r="O299">
        <v>119</v>
      </c>
      <c r="P299">
        <v>66.11</v>
      </c>
      <c r="Q299" t="s">
        <v>8314</v>
      </c>
      <c r="R299" t="s">
        <v>8315</v>
      </c>
      <c r="S299" s="13">
        <v>41920.787534722222</v>
      </c>
      <c r="T299" s="13">
        <v>41941.787534722222</v>
      </c>
    </row>
    <row r="300" spans="1:20" ht="160" x14ac:dyDescent="0.2">
      <c r="A300">
        <v>2785</v>
      </c>
      <c r="B300" s="3" t="s">
        <v>2785</v>
      </c>
      <c r="C300" s="3" t="s">
        <v>6895</v>
      </c>
      <c r="D300" s="6">
        <v>5000</v>
      </c>
      <c r="E300" s="8">
        <v>5234</v>
      </c>
      <c r="F300" t="s">
        <v>8218</v>
      </c>
      <c r="G300" t="s">
        <v>8223</v>
      </c>
      <c r="H300" t="s">
        <v>8245</v>
      </c>
      <c r="I300">
        <v>1470430800</v>
      </c>
      <c r="J300">
        <v>1467865967</v>
      </c>
      <c r="K300" t="b">
        <v>0</v>
      </c>
      <c r="L300">
        <v>142</v>
      </c>
      <c r="M300" t="b">
        <v>1</v>
      </c>
      <c r="N300" t="s">
        <v>8269</v>
      </c>
      <c r="O300">
        <v>105</v>
      </c>
      <c r="P300">
        <v>36.86</v>
      </c>
      <c r="Q300" t="s">
        <v>8314</v>
      </c>
      <c r="R300" t="s">
        <v>8315</v>
      </c>
      <c r="S300" s="13">
        <v>42558.189432870371</v>
      </c>
      <c r="T300" s="13">
        <v>42587.875</v>
      </c>
    </row>
    <row r="301" spans="1:20" ht="192" x14ac:dyDescent="0.2">
      <c r="A301">
        <v>2787</v>
      </c>
      <c r="B301" s="3" t="s">
        <v>2787</v>
      </c>
      <c r="C301" s="3" t="s">
        <v>6897</v>
      </c>
      <c r="D301" s="6">
        <v>1000</v>
      </c>
      <c r="E301" s="8">
        <v>1197</v>
      </c>
      <c r="F301" t="s">
        <v>8218</v>
      </c>
      <c r="G301" t="s">
        <v>8223</v>
      </c>
      <c r="H301" t="s">
        <v>8245</v>
      </c>
      <c r="I301">
        <v>1405658752</v>
      </c>
      <c r="J301">
        <v>1403066752</v>
      </c>
      <c r="K301" t="b">
        <v>0</v>
      </c>
      <c r="L301">
        <v>38</v>
      </c>
      <c r="M301" t="b">
        <v>1</v>
      </c>
      <c r="N301" t="s">
        <v>8269</v>
      </c>
      <c r="O301">
        <v>120</v>
      </c>
      <c r="P301">
        <v>31.5</v>
      </c>
      <c r="Q301" t="s">
        <v>8314</v>
      </c>
      <c r="R301" t="s">
        <v>8315</v>
      </c>
      <c r="S301" s="13">
        <v>41808.198518518519</v>
      </c>
      <c r="T301" s="13">
        <v>41838.198518518519</v>
      </c>
    </row>
    <row r="302" spans="1:20" ht="160" x14ac:dyDescent="0.2">
      <c r="A302">
        <v>2788</v>
      </c>
      <c r="B302" s="3" t="s">
        <v>2788</v>
      </c>
      <c r="C302" s="3" t="s">
        <v>6898</v>
      </c>
      <c r="D302" s="6">
        <v>2000</v>
      </c>
      <c r="E302" s="8">
        <v>2050</v>
      </c>
      <c r="F302" t="s">
        <v>8218</v>
      </c>
      <c r="G302" t="s">
        <v>8223</v>
      </c>
      <c r="H302" t="s">
        <v>8245</v>
      </c>
      <c r="I302">
        <v>1469811043</v>
      </c>
      <c r="J302">
        <v>1467219043</v>
      </c>
      <c r="K302" t="b">
        <v>0</v>
      </c>
      <c r="L302">
        <v>20</v>
      </c>
      <c r="M302" t="b">
        <v>1</v>
      </c>
      <c r="N302" t="s">
        <v>8269</v>
      </c>
      <c r="O302">
        <v>103</v>
      </c>
      <c r="P302">
        <v>102.5</v>
      </c>
      <c r="Q302" t="s">
        <v>8314</v>
      </c>
      <c r="R302" t="s">
        <v>8315</v>
      </c>
      <c r="S302" s="13">
        <v>42550.701886574068</v>
      </c>
      <c r="T302" s="13">
        <v>42580.701886574068</v>
      </c>
    </row>
    <row r="303" spans="1:20" ht="96" x14ac:dyDescent="0.2">
      <c r="A303">
        <v>2789</v>
      </c>
      <c r="B303" s="3" t="s">
        <v>2789</v>
      </c>
      <c r="C303" s="3" t="s">
        <v>6899</v>
      </c>
      <c r="D303" s="6">
        <v>3000</v>
      </c>
      <c r="E303" s="8">
        <v>3035</v>
      </c>
      <c r="F303" t="s">
        <v>8218</v>
      </c>
      <c r="G303" t="s">
        <v>8223</v>
      </c>
      <c r="H303" t="s">
        <v>8245</v>
      </c>
      <c r="I303">
        <v>1426132800</v>
      </c>
      <c r="J303">
        <v>1424477934</v>
      </c>
      <c r="K303" t="b">
        <v>0</v>
      </c>
      <c r="L303">
        <v>24</v>
      </c>
      <c r="M303" t="b">
        <v>1</v>
      </c>
      <c r="N303" t="s">
        <v>8269</v>
      </c>
      <c r="O303">
        <v>101</v>
      </c>
      <c r="P303">
        <v>126.46</v>
      </c>
      <c r="Q303" t="s">
        <v>8314</v>
      </c>
      <c r="R303" t="s">
        <v>8315</v>
      </c>
      <c r="S303" s="13">
        <v>42056.013124999998</v>
      </c>
      <c r="T303" s="13">
        <v>42075.166666666672</v>
      </c>
    </row>
    <row r="304" spans="1:20" ht="192" x14ac:dyDescent="0.2">
      <c r="A304">
        <v>2790</v>
      </c>
      <c r="B304" s="3" t="s">
        <v>2790</v>
      </c>
      <c r="C304" s="3" t="s">
        <v>6900</v>
      </c>
      <c r="D304" s="6">
        <v>3000</v>
      </c>
      <c r="E304" s="8">
        <v>3160</v>
      </c>
      <c r="F304" t="s">
        <v>8218</v>
      </c>
      <c r="G304" t="s">
        <v>8223</v>
      </c>
      <c r="H304" t="s">
        <v>8245</v>
      </c>
      <c r="I304">
        <v>1423693903</v>
      </c>
      <c r="J304">
        <v>1421101903</v>
      </c>
      <c r="K304" t="b">
        <v>0</v>
      </c>
      <c r="L304">
        <v>66</v>
      </c>
      <c r="M304" t="b">
        <v>1</v>
      </c>
      <c r="N304" t="s">
        <v>8269</v>
      </c>
      <c r="O304">
        <v>105</v>
      </c>
      <c r="P304">
        <v>47.88</v>
      </c>
      <c r="Q304" t="s">
        <v>8314</v>
      </c>
      <c r="R304" t="s">
        <v>8315</v>
      </c>
      <c r="S304" s="13">
        <v>42016.938692129625</v>
      </c>
      <c r="T304" s="13">
        <v>42046.938692129625</v>
      </c>
    </row>
    <row r="305" spans="1:20" ht="208" x14ac:dyDescent="0.2">
      <c r="A305">
        <v>2791</v>
      </c>
      <c r="B305" s="3" t="s">
        <v>2791</v>
      </c>
      <c r="C305" s="3" t="s">
        <v>6901</v>
      </c>
      <c r="D305" s="6">
        <v>2000</v>
      </c>
      <c r="E305" s="8">
        <v>2050</v>
      </c>
      <c r="F305" t="s">
        <v>8218</v>
      </c>
      <c r="G305" t="s">
        <v>8223</v>
      </c>
      <c r="H305" t="s">
        <v>8245</v>
      </c>
      <c r="I305">
        <v>1473393600</v>
      </c>
      <c r="J305">
        <v>1470778559</v>
      </c>
      <c r="K305" t="b">
        <v>0</v>
      </c>
      <c r="L305">
        <v>28</v>
      </c>
      <c r="M305" t="b">
        <v>1</v>
      </c>
      <c r="N305" t="s">
        <v>8269</v>
      </c>
      <c r="O305">
        <v>103</v>
      </c>
      <c r="P305">
        <v>73.209999999999994</v>
      </c>
      <c r="Q305" t="s">
        <v>8314</v>
      </c>
      <c r="R305" t="s">
        <v>8315</v>
      </c>
      <c r="S305" s="13">
        <v>42591.899988425925</v>
      </c>
      <c r="T305" s="13">
        <v>42622.166666666672</v>
      </c>
    </row>
    <row r="306" spans="1:20" ht="192" x14ac:dyDescent="0.2">
      <c r="A306">
        <v>2792</v>
      </c>
      <c r="B306" s="3" t="s">
        <v>2792</v>
      </c>
      <c r="C306" s="3" t="s">
        <v>6902</v>
      </c>
      <c r="D306" s="6">
        <v>2000</v>
      </c>
      <c r="E306" s="8">
        <v>2152</v>
      </c>
      <c r="F306" t="s">
        <v>8218</v>
      </c>
      <c r="G306" t="s">
        <v>8223</v>
      </c>
      <c r="H306" t="s">
        <v>8245</v>
      </c>
      <c r="I306">
        <v>1439357559</v>
      </c>
      <c r="J306">
        <v>1435469559</v>
      </c>
      <c r="K306" t="b">
        <v>0</v>
      </c>
      <c r="L306">
        <v>24</v>
      </c>
      <c r="M306" t="b">
        <v>1</v>
      </c>
      <c r="N306" t="s">
        <v>8269</v>
      </c>
      <c r="O306">
        <v>108</v>
      </c>
      <c r="P306">
        <v>89.67</v>
      </c>
      <c r="Q306" t="s">
        <v>8314</v>
      </c>
      <c r="R306" t="s">
        <v>8315</v>
      </c>
      <c r="S306" s="13">
        <v>42183.231006944443</v>
      </c>
      <c r="T306" s="13">
        <v>42228.231006944443</v>
      </c>
    </row>
    <row r="307" spans="1:20" ht="176" x14ac:dyDescent="0.2">
      <c r="A307">
        <v>2795</v>
      </c>
      <c r="B307" s="3" t="s">
        <v>2795</v>
      </c>
      <c r="C307" s="3" t="s">
        <v>6905</v>
      </c>
      <c r="D307" s="6">
        <v>700</v>
      </c>
      <c r="E307" s="8">
        <v>730</v>
      </c>
      <c r="F307" t="s">
        <v>8218</v>
      </c>
      <c r="G307" t="s">
        <v>8223</v>
      </c>
      <c r="H307" t="s">
        <v>8245</v>
      </c>
      <c r="I307">
        <v>1402095600</v>
      </c>
      <c r="J307">
        <v>1400675841</v>
      </c>
      <c r="K307" t="b">
        <v>0</v>
      </c>
      <c r="L307">
        <v>20</v>
      </c>
      <c r="M307" t="b">
        <v>1</v>
      </c>
      <c r="N307" t="s">
        <v>8269</v>
      </c>
      <c r="O307">
        <v>104</v>
      </c>
      <c r="P307">
        <v>36.5</v>
      </c>
      <c r="Q307" t="s">
        <v>8314</v>
      </c>
      <c r="R307" t="s">
        <v>8315</v>
      </c>
      <c r="S307" s="13">
        <v>41780.525937500002</v>
      </c>
      <c r="T307" s="13">
        <v>41796.958333333336</v>
      </c>
    </row>
    <row r="308" spans="1:20" ht="208" x14ac:dyDescent="0.2">
      <c r="A308">
        <v>2803</v>
      </c>
      <c r="B308" s="3" t="s">
        <v>2803</v>
      </c>
      <c r="C308" s="3" t="s">
        <v>6913</v>
      </c>
      <c r="D308" s="6">
        <v>10000</v>
      </c>
      <c r="E308" s="8">
        <v>12795</v>
      </c>
      <c r="F308" t="s">
        <v>8218</v>
      </c>
      <c r="G308" t="s">
        <v>8223</v>
      </c>
      <c r="H308" t="s">
        <v>8245</v>
      </c>
      <c r="I308">
        <v>1437004800</v>
      </c>
      <c r="J308">
        <v>1433295276</v>
      </c>
      <c r="K308" t="b">
        <v>0</v>
      </c>
      <c r="L308">
        <v>141</v>
      </c>
      <c r="M308" t="b">
        <v>1</v>
      </c>
      <c r="N308" t="s">
        <v>8269</v>
      </c>
      <c r="O308">
        <v>128</v>
      </c>
      <c r="P308">
        <v>90.74</v>
      </c>
      <c r="Q308" t="s">
        <v>8314</v>
      </c>
      <c r="R308" t="s">
        <v>8315</v>
      </c>
      <c r="S308" s="13">
        <v>42158.065694444449</v>
      </c>
      <c r="T308" s="13">
        <v>42201</v>
      </c>
    </row>
    <row r="309" spans="1:20" ht="64" x14ac:dyDescent="0.2">
      <c r="A309">
        <v>2807</v>
      </c>
      <c r="B309" s="3" t="s">
        <v>2807</v>
      </c>
      <c r="C309" s="3" t="s">
        <v>6917</v>
      </c>
      <c r="D309" s="6">
        <v>5000</v>
      </c>
      <c r="E309" s="8">
        <v>6300</v>
      </c>
      <c r="F309" t="s">
        <v>8218</v>
      </c>
      <c r="G309" t="s">
        <v>8223</v>
      </c>
      <c r="H309" t="s">
        <v>8245</v>
      </c>
      <c r="I309">
        <v>1435611438</v>
      </c>
      <c r="J309">
        <v>1433019438</v>
      </c>
      <c r="K309" t="b">
        <v>0</v>
      </c>
      <c r="L309">
        <v>93</v>
      </c>
      <c r="M309" t="b">
        <v>1</v>
      </c>
      <c r="N309" t="s">
        <v>8269</v>
      </c>
      <c r="O309">
        <v>126</v>
      </c>
      <c r="P309">
        <v>67.739999999999995</v>
      </c>
      <c r="Q309" t="s">
        <v>8314</v>
      </c>
      <c r="R309" t="s">
        <v>8315</v>
      </c>
      <c r="S309" s="13">
        <v>42154.873124999998</v>
      </c>
      <c r="T309" s="13">
        <v>42184.873124999998</v>
      </c>
    </row>
    <row r="310" spans="1:20" ht="208" x14ac:dyDescent="0.2">
      <c r="A310">
        <v>2808</v>
      </c>
      <c r="B310" s="3" t="s">
        <v>2808</v>
      </c>
      <c r="C310" s="3" t="s">
        <v>6918</v>
      </c>
      <c r="D310" s="6">
        <v>4500</v>
      </c>
      <c r="E310" s="8">
        <v>4511</v>
      </c>
      <c r="F310" t="s">
        <v>8218</v>
      </c>
      <c r="G310" t="s">
        <v>8223</v>
      </c>
      <c r="H310" t="s">
        <v>8245</v>
      </c>
      <c r="I310">
        <v>1440274735</v>
      </c>
      <c r="J310">
        <v>1437682735</v>
      </c>
      <c r="K310" t="b">
        <v>0</v>
      </c>
      <c r="L310">
        <v>69</v>
      </c>
      <c r="M310" t="b">
        <v>1</v>
      </c>
      <c r="N310" t="s">
        <v>8269</v>
      </c>
      <c r="O310">
        <v>100</v>
      </c>
      <c r="P310">
        <v>65.38</v>
      </c>
      <c r="Q310" t="s">
        <v>8314</v>
      </c>
      <c r="R310" t="s">
        <v>8315</v>
      </c>
      <c r="S310" s="13">
        <v>42208.84646990741</v>
      </c>
      <c r="T310" s="13">
        <v>42238.84646990741</v>
      </c>
    </row>
    <row r="311" spans="1:20" ht="224" x14ac:dyDescent="0.2">
      <c r="A311">
        <v>2809</v>
      </c>
      <c r="B311" s="3" t="s">
        <v>2809</v>
      </c>
      <c r="C311" s="3" t="s">
        <v>6919</v>
      </c>
      <c r="D311" s="6">
        <v>2500</v>
      </c>
      <c r="E311" s="8">
        <v>2560</v>
      </c>
      <c r="F311" t="s">
        <v>8218</v>
      </c>
      <c r="G311" t="s">
        <v>8223</v>
      </c>
      <c r="H311" t="s">
        <v>8245</v>
      </c>
      <c r="I311">
        <v>1459348740</v>
      </c>
      <c r="J311">
        <v>1458647725</v>
      </c>
      <c r="K311" t="b">
        <v>0</v>
      </c>
      <c r="L311">
        <v>21</v>
      </c>
      <c r="M311" t="b">
        <v>1</v>
      </c>
      <c r="N311" t="s">
        <v>8269</v>
      </c>
      <c r="O311">
        <v>102</v>
      </c>
      <c r="P311">
        <v>121.9</v>
      </c>
      <c r="Q311" t="s">
        <v>8314</v>
      </c>
      <c r="R311" t="s">
        <v>8315</v>
      </c>
      <c r="S311" s="13">
        <v>42451.496817129635</v>
      </c>
      <c r="T311" s="13">
        <v>42459.610416666663</v>
      </c>
    </row>
    <row r="312" spans="1:20" ht="208" x14ac:dyDescent="0.2">
      <c r="A312">
        <v>2810</v>
      </c>
      <c r="B312" s="3" t="s">
        <v>2810</v>
      </c>
      <c r="C312" s="3" t="s">
        <v>6920</v>
      </c>
      <c r="D312" s="6">
        <v>2500</v>
      </c>
      <c r="E312" s="8">
        <v>2705</v>
      </c>
      <c r="F312" t="s">
        <v>8218</v>
      </c>
      <c r="G312" t="s">
        <v>8223</v>
      </c>
      <c r="H312" t="s">
        <v>8245</v>
      </c>
      <c r="I312">
        <v>1401595140</v>
      </c>
      <c r="J312">
        <v>1398828064</v>
      </c>
      <c r="K312" t="b">
        <v>0</v>
      </c>
      <c r="L312">
        <v>57</v>
      </c>
      <c r="M312" t="b">
        <v>1</v>
      </c>
      <c r="N312" t="s">
        <v>8269</v>
      </c>
      <c r="O312">
        <v>108</v>
      </c>
      <c r="P312">
        <v>47.46</v>
      </c>
      <c r="Q312" t="s">
        <v>8314</v>
      </c>
      <c r="R312" t="s">
        <v>8315</v>
      </c>
      <c r="S312" s="13">
        <v>41759.13962962963</v>
      </c>
      <c r="T312" s="13">
        <v>41791.165972222225</v>
      </c>
    </row>
    <row r="313" spans="1:20" ht="192" x14ac:dyDescent="0.2">
      <c r="A313">
        <v>2813</v>
      </c>
      <c r="B313" s="3" t="s">
        <v>2813</v>
      </c>
      <c r="C313" s="3" t="s">
        <v>6923</v>
      </c>
      <c r="D313" s="6">
        <v>2800</v>
      </c>
      <c r="E313" s="8">
        <v>3572.12</v>
      </c>
      <c r="F313" t="s">
        <v>8218</v>
      </c>
      <c r="G313" t="s">
        <v>8223</v>
      </c>
      <c r="H313" t="s">
        <v>8245</v>
      </c>
      <c r="I313">
        <v>1481737761</v>
      </c>
      <c r="J313">
        <v>1479577761</v>
      </c>
      <c r="K313" t="b">
        <v>0</v>
      </c>
      <c r="L313">
        <v>96</v>
      </c>
      <c r="M313" t="b">
        <v>1</v>
      </c>
      <c r="N313" t="s">
        <v>8269</v>
      </c>
      <c r="O313">
        <v>128</v>
      </c>
      <c r="P313">
        <v>37.21</v>
      </c>
      <c r="Q313" t="s">
        <v>8314</v>
      </c>
      <c r="R313" t="s">
        <v>8315</v>
      </c>
      <c r="S313" s="13">
        <v>42693.742604166662</v>
      </c>
      <c r="T313" s="13">
        <v>42718.742604166662</v>
      </c>
    </row>
    <row r="314" spans="1:20" ht="192" x14ac:dyDescent="0.2">
      <c r="A314">
        <v>2818</v>
      </c>
      <c r="B314" s="3" t="s">
        <v>2818</v>
      </c>
      <c r="C314" s="3" t="s">
        <v>6928</v>
      </c>
      <c r="D314" s="6">
        <v>10000</v>
      </c>
      <c r="E314" s="8">
        <v>10603</v>
      </c>
      <c r="F314" t="s">
        <v>8218</v>
      </c>
      <c r="G314" t="s">
        <v>8223</v>
      </c>
      <c r="H314" t="s">
        <v>8245</v>
      </c>
      <c r="I314">
        <v>1443018086</v>
      </c>
      <c r="J314">
        <v>1441290086</v>
      </c>
      <c r="K314" t="b">
        <v>0</v>
      </c>
      <c r="L314">
        <v>102</v>
      </c>
      <c r="M314" t="b">
        <v>1</v>
      </c>
      <c r="N314" t="s">
        <v>8269</v>
      </c>
      <c r="O314">
        <v>106</v>
      </c>
      <c r="P314">
        <v>103.95</v>
      </c>
      <c r="Q314" t="s">
        <v>8314</v>
      </c>
      <c r="R314" t="s">
        <v>8315</v>
      </c>
      <c r="S314" s="13">
        <v>42250.598217592589</v>
      </c>
      <c r="T314" s="13">
        <v>42270.598217592589</v>
      </c>
    </row>
    <row r="315" spans="1:20" ht="224" x14ac:dyDescent="0.2">
      <c r="A315">
        <v>2822</v>
      </c>
      <c r="B315" s="3" t="s">
        <v>2822</v>
      </c>
      <c r="C315" s="3" t="s">
        <v>6932</v>
      </c>
      <c r="D315" s="6">
        <v>6000</v>
      </c>
      <c r="E315" s="8">
        <v>6000</v>
      </c>
      <c r="F315" t="s">
        <v>8218</v>
      </c>
      <c r="G315" t="s">
        <v>8223</v>
      </c>
      <c r="H315" t="s">
        <v>8245</v>
      </c>
      <c r="I315">
        <v>1427469892</v>
      </c>
      <c r="J315">
        <v>1424881492</v>
      </c>
      <c r="K315" t="b">
        <v>0</v>
      </c>
      <c r="L315">
        <v>94</v>
      </c>
      <c r="M315" t="b">
        <v>1</v>
      </c>
      <c r="N315" t="s">
        <v>8269</v>
      </c>
      <c r="O315">
        <v>100</v>
      </c>
      <c r="P315">
        <v>63.83</v>
      </c>
      <c r="Q315" t="s">
        <v>8314</v>
      </c>
      <c r="R315" t="s">
        <v>8315</v>
      </c>
      <c r="S315" s="13">
        <v>42060.683935185181</v>
      </c>
      <c r="T315" s="13">
        <v>42090.642268518524</v>
      </c>
    </row>
    <row r="316" spans="1:20" ht="144" x14ac:dyDescent="0.2">
      <c r="A316">
        <v>2824</v>
      </c>
      <c r="B316" s="3" t="s">
        <v>2824</v>
      </c>
      <c r="C316" s="3" t="s">
        <v>6934</v>
      </c>
      <c r="D316" s="6">
        <v>650</v>
      </c>
      <c r="E316" s="8">
        <v>760</v>
      </c>
      <c r="F316" t="s">
        <v>8218</v>
      </c>
      <c r="G316" t="s">
        <v>8223</v>
      </c>
      <c r="H316" t="s">
        <v>8245</v>
      </c>
      <c r="I316">
        <v>1434159780</v>
      </c>
      <c r="J316">
        <v>1431412196</v>
      </c>
      <c r="K316" t="b">
        <v>0</v>
      </c>
      <c r="L316">
        <v>15</v>
      </c>
      <c r="M316" t="b">
        <v>1</v>
      </c>
      <c r="N316" t="s">
        <v>8269</v>
      </c>
      <c r="O316">
        <v>117</v>
      </c>
      <c r="P316">
        <v>50.67</v>
      </c>
      <c r="Q316" t="s">
        <v>8314</v>
      </c>
      <c r="R316" t="s">
        <v>8315</v>
      </c>
      <c r="S316" s="13">
        <v>42136.270787037036</v>
      </c>
      <c r="T316" s="13">
        <v>42168.071527777778</v>
      </c>
    </row>
    <row r="317" spans="1:20" ht="224" x14ac:dyDescent="0.2">
      <c r="A317">
        <v>2826</v>
      </c>
      <c r="B317" s="3" t="s">
        <v>2826</v>
      </c>
      <c r="C317" s="3" t="s">
        <v>6936</v>
      </c>
      <c r="D317" s="6">
        <v>2000</v>
      </c>
      <c r="E317" s="8">
        <v>2155</v>
      </c>
      <c r="F317" t="s">
        <v>8218</v>
      </c>
      <c r="G317" t="s">
        <v>8223</v>
      </c>
      <c r="H317" t="s">
        <v>8245</v>
      </c>
      <c r="I317">
        <v>1436511600</v>
      </c>
      <c r="J317">
        <v>1434415812</v>
      </c>
      <c r="K317" t="b">
        <v>0</v>
      </c>
      <c r="L317">
        <v>19</v>
      </c>
      <c r="M317" t="b">
        <v>1</v>
      </c>
      <c r="N317" t="s">
        <v>8269</v>
      </c>
      <c r="O317">
        <v>108</v>
      </c>
      <c r="P317">
        <v>113.42</v>
      </c>
      <c r="Q317" t="s">
        <v>8314</v>
      </c>
      <c r="R317" t="s">
        <v>8315</v>
      </c>
      <c r="S317" s="13">
        <v>42171.034861111111</v>
      </c>
      <c r="T317" s="13">
        <v>42195.291666666672</v>
      </c>
    </row>
    <row r="318" spans="1:20" ht="224" x14ac:dyDescent="0.2">
      <c r="A318">
        <v>2827</v>
      </c>
      <c r="B318" s="3" t="s">
        <v>2827</v>
      </c>
      <c r="C318" s="3" t="s">
        <v>6937</v>
      </c>
      <c r="D318" s="6">
        <v>2000</v>
      </c>
      <c r="E318" s="8">
        <v>2405</v>
      </c>
      <c r="F318" t="s">
        <v>8218</v>
      </c>
      <c r="G318" t="s">
        <v>8223</v>
      </c>
      <c r="H318" t="s">
        <v>8245</v>
      </c>
      <c r="I318">
        <v>1464971400</v>
      </c>
      <c r="J318">
        <v>1462379066</v>
      </c>
      <c r="K318" t="b">
        <v>0</v>
      </c>
      <c r="L318">
        <v>23</v>
      </c>
      <c r="M318" t="b">
        <v>1</v>
      </c>
      <c r="N318" t="s">
        <v>8269</v>
      </c>
      <c r="O318">
        <v>120</v>
      </c>
      <c r="P318">
        <v>104.57</v>
      </c>
      <c r="Q318" t="s">
        <v>8314</v>
      </c>
      <c r="R318" t="s">
        <v>8315</v>
      </c>
      <c r="S318" s="13">
        <v>42494.683634259258</v>
      </c>
      <c r="T318" s="13">
        <v>42524.6875</v>
      </c>
    </row>
    <row r="319" spans="1:20" ht="144" x14ac:dyDescent="0.2">
      <c r="A319">
        <v>2830</v>
      </c>
      <c r="B319" s="3" t="s">
        <v>2830</v>
      </c>
      <c r="C319" s="3" t="s">
        <v>6940</v>
      </c>
      <c r="D319" s="6">
        <v>3000</v>
      </c>
      <c r="E319" s="8">
        <v>3000</v>
      </c>
      <c r="F319" t="s">
        <v>8218</v>
      </c>
      <c r="G319" t="s">
        <v>8223</v>
      </c>
      <c r="H319" t="s">
        <v>8245</v>
      </c>
      <c r="I319">
        <v>1399867140</v>
      </c>
      <c r="J319">
        <v>1398802148</v>
      </c>
      <c r="K319" t="b">
        <v>0</v>
      </c>
      <c r="L319">
        <v>11</v>
      </c>
      <c r="M319" t="b">
        <v>1</v>
      </c>
      <c r="N319" t="s">
        <v>8269</v>
      </c>
      <c r="O319">
        <v>100</v>
      </c>
      <c r="P319">
        <v>272.73</v>
      </c>
      <c r="Q319" t="s">
        <v>8314</v>
      </c>
      <c r="R319" t="s">
        <v>8315</v>
      </c>
      <c r="S319" s="13">
        <v>41758.839675925927</v>
      </c>
      <c r="T319" s="13">
        <v>41771.165972222225</v>
      </c>
    </row>
    <row r="320" spans="1:20" ht="144" x14ac:dyDescent="0.2">
      <c r="A320">
        <v>2831</v>
      </c>
      <c r="B320" s="3" t="s">
        <v>2831</v>
      </c>
      <c r="C320" s="3" t="s">
        <v>6941</v>
      </c>
      <c r="D320" s="6">
        <v>3000</v>
      </c>
      <c r="E320" s="8">
        <v>3320</v>
      </c>
      <c r="F320" t="s">
        <v>8218</v>
      </c>
      <c r="G320" t="s">
        <v>8223</v>
      </c>
      <c r="H320" t="s">
        <v>8245</v>
      </c>
      <c r="I320">
        <v>1437076070</v>
      </c>
      <c r="J320">
        <v>1434484070</v>
      </c>
      <c r="K320" t="b">
        <v>0</v>
      </c>
      <c r="L320">
        <v>52</v>
      </c>
      <c r="M320" t="b">
        <v>1</v>
      </c>
      <c r="N320" t="s">
        <v>8269</v>
      </c>
      <c r="O320">
        <v>111</v>
      </c>
      <c r="P320">
        <v>63.85</v>
      </c>
      <c r="Q320" t="s">
        <v>8314</v>
      </c>
      <c r="R320" t="s">
        <v>8315</v>
      </c>
      <c r="S320" s="13">
        <v>42171.824884259258</v>
      </c>
      <c r="T320" s="13">
        <v>42201.824884259258</v>
      </c>
    </row>
    <row r="321" spans="1:20" ht="64" x14ac:dyDescent="0.2">
      <c r="A321">
        <v>2833</v>
      </c>
      <c r="B321" s="3" t="s">
        <v>2833</v>
      </c>
      <c r="C321" s="3" t="s">
        <v>6943</v>
      </c>
      <c r="D321" s="6">
        <v>2700</v>
      </c>
      <c r="E321" s="8">
        <v>2923</v>
      </c>
      <c r="F321" t="s">
        <v>8218</v>
      </c>
      <c r="G321" t="s">
        <v>8223</v>
      </c>
      <c r="H321" t="s">
        <v>8245</v>
      </c>
      <c r="I321">
        <v>1444528800</v>
      </c>
      <c r="J321">
        <v>1442804633</v>
      </c>
      <c r="K321" t="b">
        <v>0</v>
      </c>
      <c r="L321">
        <v>35</v>
      </c>
      <c r="M321" t="b">
        <v>1</v>
      </c>
      <c r="N321" t="s">
        <v>8269</v>
      </c>
      <c r="O321">
        <v>108</v>
      </c>
      <c r="P321">
        <v>83.51</v>
      </c>
      <c r="Q321" t="s">
        <v>8314</v>
      </c>
      <c r="R321" t="s">
        <v>8315</v>
      </c>
      <c r="S321" s="13">
        <v>42268.127696759257</v>
      </c>
      <c r="T321" s="13">
        <v>42288.083333333328</v>
      </c>
    </row>
    <row r="322" spans="1:20" ht="224" x14ac:dyDescent="0.2">
      <c r="A322">
        <v>2836</v>
      </c>
      <c r="B322" s="3" t="s">
        <v>2836</v>
      </c>
      <c r="C322" s="3" t="s">
        <v>6946</v>
      </c>
      <c r="D322" s="6">
        <v>450</v>
      </c>
      <c r="E322" s="8">
        <v>485</v>
      </c>
      <c r="F322" t="s">
        <v>8218</v>
      </c>
      <c r="G322" t="s">
        <v>8223</v>
      </c>
      <c r="H322" t="s">
        <v>8245</v>
      </c>
      <c r="I322">
        <v>1487393940</v>
      </c>
      <c r="J322">
        <v>1484115418</v>
      </c>
      <c r="K322" t="b">
        <v>0</v>
      </c>
      <c r="L322">
        <v>11</v>
      </c>
      <c r="M322" t="b">
        <v>1</v>
      </c>
      <c r="N322" t="s">
        <v>8269</v>
      </c>
      <c r="O322">
        <v>108</v>
      </c>
      <c r="P322">
        <v>44.09</v>
      </c>
      <c r="Q322" t="s">
        <v>8314</v>
      </c>
      <c r="R322" t="s">
        <v>8315</v>
      </c>
      <c r="S322" s="13">
        <v>42746.261782407411</v>
      </c>
      <c r="T322" s="13">
        <v>42784.207638888889</v>
      </c>
    </row>
    <row r="323" spans="1:20" ht="192" x14ac:dyDescent="0.2">
      <c r="A323">
        <v>2838</v>
      </c>
      <c r="B323" s="3" t="s">
        <v>2838</v>
      </c>
      <c r="C323" s="3" t="s">
        <v>6948</v>
      </c>
      <c r="D323" s="6">
        <v>2000</v>
      </c>
      <c r="E323" s="8">
        <v>2405</v>
      </c>
      <c r="F323" t="s">
        <v>8218</v>
      </c>
      <c r="G323" t="s">
        <v>8223</v>
      </c>
      <c r="H323" t="s">
        <v>8245</v>
      </c>
      <c r="I323">
        <v>1407967200</v>
      </c>
      <c r="J323">
        <v>1406039696</v>
      </c>
      <c r="K323" t="b">
        <v>0</v>
      </c>
      <c r="L323">
        <v>54</v>
      </c>
      <c r="M323" t="b">
        <v>1</v>
      </c>
      <c r="N323" t="s">
        <v>8269</v>
      </c>
      <c r="O323">
        <v>120</v>
      </c>
      <c r="P323">
        <v>44.54</v>
      </c>
      <c r="Q323" t="s">
        <v>8314</v>
      </c>
      <c r="R323" t="s">
        <v>8315</v>
      </c>
      <c r="S323" s="13">
        <v>41842.607592592591</v>
      </c>
      <c r="T323" s="13">
        <v>41864.916666666664</v>
      </c>
    </row>
    <row r="324" spans="1:20" ht="208" x14ac:dyDescent="0.2">
      <c r="A324">
        <v>2839</v>
      </c>
      <c r="B324" s="3" t="s">
        <v>2839</v>
      </c>
      <c r="C324" s="3" t="s">
        <v>6949</v>
      </c>
      <c r="D324" s="6">
        <v>3500</v>
      </c>
      <c r="E324" s="8">
        <v>3900</v>
      </c>
      <c r="F324" t="s">
        <v>8218</v>
      </c>
      <c r="G324" t="s">
        <v>8223</v>
      </c>
      <c r="H324" t="s">
        <v>8245</v>
      </c>
      <c r="I324">
        <v>1408942740</v>
      </c>
      <c r="J324">
        <v>1406958354</v>
      </c>
      <c r="K324" t="b">
        <v>0</v>
      </c>
      <c r="L324">
        <v>31</v>
      </c>
      <c r="M324" t="b">
        <v>1</v>
      </c>
      <c r="N324" t="s">
        <v>8269</v>
      </c>
      <c r="O324">
        <v>111</v>
      </c>
      <c r="P324">
        <v>125.81</v>
      </c>
      <c r="Q324" t="s">
        <v>8314</v>
      </c>
      <c r="R324" t="s">
        <v>8315</v>
      </c>
      <c r="S324" s="13">
        <v>41853.240208333329</v>
      </c>
      <c r="T324" s="13">
        <v>41876.207638888889</v>
      </c>
    </row>
    <row r="325" spans="1:20" ht="208" x14ac:dyDescent="0.2">
      <c r="A325">
        <v>2961</v>
      </c>
      <c r="B325" s="3" t="s">
        <v>2961</v>
      </c>
      <c r="C325" s="3" t="s">
        <v>7071</v>
      </c>
      <c r="D325" s="6">
        <v>5000</v>
      </c>
      <c r="E325" s="8">
        <v>5481</v>
      </c>
      <c r="F325" t="s">
        <v>8218</v>
      </c>
      <c r="G325" t="s">
        <v>8223</v>
      </c>
      <c r="H325" t="s">
        <v>8245</v>
      </c>
      <c r="I325">
        <v>1427342400</v>
      </c>
      <c r="J325">
        <v>1424927159</v>
      </c>
      <c r="K325" t="b">
        <v>0</v>
      </c>
      <c r="L325">
        <v>108</v>
      </c>
      <c r="M325" t="b">
        <v>1</v>
      </c>
      <c r="N325" t="s">
        <v>8269</v>
      </c>
      <c r="O325">
        <v>110</v>
      </c>
      <c r="P325">
        <v>50.75</v>
      </c>
      <c r="Q325" t="s">
        <v>8314</v>
      </c>
      <c r="R325" t="s">
        <v>8315</v>
      </c>
      <c r="S325" s="13">
        <v>42061.212488425925</v>
      </c>
      <c r="T325" s="13">
        <v>42089.166666666672</v>
      </c>
    </row>
    <row r="326" spans="1:20" ht="208" x14ac:dyDescent="0.2">
      <c r="A326">
        <v>2962</v>
      </c>
      <c r="B326" s="3" t="s">
        <v>2962</v>
      </c>
      <c r="C326" s="3" t="s">
        <v>7072</v>
      </c>
      <c r="D326" s="6">
        <v>1000</v>
      </c>
      <c r="E326" s="8">
        <v>1218</v>
      </c>
      <c r="F326" t="s">
        <v>8218</v>
      </c>
      <c r="G326" t="s">
        <v>8223</v>
      </c>
      <c r="H326" t="s">
        <v>8245</v>
      </c>
      <c r="I326">
        <v>1425193140</v>
      </c>
      <c r="J326">
        <v>1422769906</v>
      </c>
      <c r="K326" t="b">
        <v>0</v>
      </c>
      <c r="L326">
        <v>20</v>
      </c>
      <c r="M326" t="b">
        <v>1</v>
      </c>
      <c r="N326" t="s">
        <v>8269</v>
      </c>
      <c r="O326">
        <v>122</v>
      </c>
      <c r="P326">
        <v>60.9</v>
      </c>
      <c r="Q326" t="s">
        <v>8314</v>
      </c>
      <c r="R326" t="s">
        <v>8315</v>
      </c>
      <c r="S326" s="13">
        <v>42036.24428240741</v>
      </c>
      <c r="T326" s="13">
        <v>42064.290972222225</v>
      </c>
    </row>
    <row r="327" spans="1:20" ht="208" x14ac:dyDescent="0.2">
      <c r="A327">
        <v>2963</v>
      </c>
      <c r="B327" s="3" t="s">
        <v>2963</v>
      </c>
      <c r="C327" s="3" t="s">
        <v>7073</v>
      </c>
      <c r="D327" s="6">
        <v>10000</v>
      </c>
      <c r="E327" s="8">
        <v>10685</v>
      </c>
      <c r="F327" t="s">
        <v>8218</v>
      </c>
      <c r="G327" t="s">
        <v>8223</v>
      </c>
      <c r="H327" t="s">
        <v>8245</v>
      </c>
      <c r="I327">
        <v>1435835824</v>
      </c>
      <c r="J327">
        <v>1433243824</v>
      </c>
      <c r="K327" t="b">
        <v>0</v>
      </c>
      <c r="L327">
        <v>98</v>
      </c>
      <c r="M327" t="b">
        <v>1</v>
      </c>
      <c r="N327" t="s">
        <v>8269</v>
      </c>
      <c r="O327">
        <v>107</v>
      </c>
      <c r="P327">
        <v>109.03</v>
      </c>
      <c r="Q327" t="s">
        <v>8314</v>
      </c>
      <c r="R327" t="s">
        <v>8315</v>
      </c>
      <c r="S327" s="13">
        <v>42157.470185185186</v>
      </c>
      <c r="T327" s="13">
        <v>42187.470185185186</v>
      </c>
    </row>
    <row r="328" spans="1:20" ht="192" x14ac:dyDescent="0.2">
      <c r="A328">
        <v>2964</v>
      </c>
      <c r="B328" s="3" t="s">
        <v>2964</v>
      </c>
      <c r="C328" s="3" t="s">
        <v>7074</v>
      </c>
      <c r="D328" s="6">
        <v>5000</v>
      </c>
      <c r="E328" s="8">
        <v>5035.6899999999996</v>
      </c>
      <c r="F328" t="s">
        <v>8218</v>
      </c>
      <c r="G328" t="s">
        <v>8223</v>
      </c>
      <c r="H328" t="s">
        <v>8245</v>
      </c>
      <c r="I328">
        <v>1407360720</v>
      </c>
      <c r="J328">
        <v>1404769819</v>
      </c>
      <c r="K328" t="b">
        <v>0</v>
      </c>
      <c r="L328">
        <v>196</v>
      </c>
      <c r="M328" t="b">
        <v>1</v>
      </c>
      <c r="N328" t="s">
        <v>8269</v>
      </c>
      <c r="O328">
        <v>101</v>
      </c>
      <c r="P328">
        <v>25.69</v>
      </c>
      <c r="Q328" t="s">
        <v>8314</v>
      </c>
      <c r="R328" t="s">
        <v>8315</v>
      </c>
      <c r="S328" s="13">
        <v>41827.909942129627</v>
      </c>
      <c r="T328" s="13">
        <v>41857.897222222222</v>
      </c>
    </row>
    <row r="329" spans="1:20" ht="208" x14ac:dyDescent="0.2">
      <c r="A329">
        <v>2965</v>
      </c>
      <c r="B329" s="3" t="s">
        <v>2965</v>
      </c>
      <c r="C329" s="3" t="s">
        <v>7075</v>
      </c>
      <c r="D329" s="6">
        <v>1500</v>
      </c>
      <c r="E329" s="8">
        <v>1635</v>
      </c>
      <c r="F329" t="s">
        <v>8218</v>
      </c>
      <c r="G329" t="s">
        <v>8223</v>
      </c>
      <c r="H329" t="s">
        <v>8245</v>
      </c>
      <c r="I329">
        <v>1436290233</v>
      </c>
      <c r="J329">
        <v>1433698233</v>
      </c>
      <c r="K329" t="b">
        <v>0</v>
      </c>
      <c r="L329">
        <v>39</v>
      </c>
      <c r="M329" t="b">
        <v>1</v>
      </c>
      <c r="N329" t="s">
        <v>8269</v>
      </c>
      <c r="O329">
        <v>109</v>
      </c>
      <c r="P329">
        <v>41.92</v>
      </c>
      <c r="Q329" t="s">
        <v>8314</v>
      </c>
      <c r="R329" t="s">
        <v>8315</v>
      </c>
      <c r="S329" s="13">
        <v>42162.729548611111</v>
      </c>
      <c r="T329" s="13">
        <v>42192.729548611111</v>
      </c>
    </row>
    <row r="330" spans="1:20" ht="208" x14ac:dyDescent="0.2">
      <c r="A330">
        <v>2966</v>
      </c>
      <c r="B330" s="3" t="s">
        <v>2966</v>
      </c>
      <c r="C330" s="3" t="s">
        <v>7076</v>
      </c>
      <c r="D330" s="6">
        <v>10000</v>
      </c>
      <c r="E330" s="8">
        <v>11363</v>
      </c>
      <c r="F330" t="s">
        <v>8218</v>
      </c>
      <c r="G330" t="s">
        <v>8223</v>
      </c>
      <c r="H330" t="s">
        <v>8245</v>
      </c>
      <c r="I330">
        <v>1442425412</v>
      </c>
      <c r="J330">
        <v>1439833412</v>
      </c>
      <c r="K330" t="b">
        <v>0</v>
      </c>
      <c r="L330">
        <v>128</v>
      </c>
      <c r="M330" t="b">
        <v>1</v>
      </c>
      <c r="N330" t="s">
        <v>8269</v>
      </c>
      <c r="O330">
        <v>114</v>
      </c>
      <c r="P330">
        <v>88.77</v>
      </c>
      <c r="Q330" t="s">
        <v>8314</v>
      </c>
      <c r="R330" t="s">
        <v>8315</v>
      </c>
      <c r="S330" s="13">
        <v>42233.738564814819</v>
      </c>
      <c r="T330" s="13">
        <v>42263.738564814819</v>
      </c>
    </row>
    <row r="331" spans="1:20" ht="160" x14ac:dyDescent="0.2">
      <c r="A331">
        <v>2967</v>
      </c>
      <c r="B331" s="3" t="s">
        <v>2967</v>
      </c>
      <c r="C331" s="3" t="s">
        <v>7077</v>
      </c>
      <c r="D331" s="6">
        <v>5000</v>
      </c>
      <c r="E331" s="8">
        <v>5696</v>
      </c>
      <c r="F331" t="s">
        <v>8218</v>
      </c>
      <c r="G331" t="s">
        <v>8223</v>
      </c>
      <c r="H331" t="s">
        <v>8245</v>
      </c>
      <c r="I331">
        <v>1425872692</v>
      </c>
      <c r="J331">
        <v>1423284292</v>
      </c>
      <c r="K331" t="b">
        <v>0</v>
      </c>
      <c r="L331">
        <v>71</v>
      </c>
      <c r="M331" t="b">
        <v>1</v>
      </c>
      <c r="N331" t="s">
        <v>8269</v>
      </c>
      <c r="O331">
        <v>114</v>
      </c>
      <c r="P331">
        <v>80.23</v>
      </c>
      <c r="Q331" t="s">
        <v>8314</v>
      </c>
      <c r="R331" t="s">
        <v>8315</v>
      </c>
      <c r="S331" s="13">
        <v>42042.197824074072</v>
      </c>
      <c r="T331" s="13">
        <v>42072.156157407408</v>
      </c>
    </row>
    <row r="332" spans="1:20" ht="128" x14ac:dyDescent="0.2">
      <c r="A332">
        <v>2968</v>
      </c>
      <c r="B332" s="3" t="s">
        <v>2968</v>
      </c>
      <c r="C332" s="3" t="s">
        <v>7078</v>
      </c>
      <c r="D332" s="6">
        <v>3500</v>
      </c>
      <c r="E332" s="8">
        <v>3710</v>
      </c>
      <c r="F332" t="s">
        <v>8218</v>
      </c>
      <c r="G332" t="s">
        <v>8223</v>
      </c>
      <c r="H332" t="s">
        <v>8245</v>
      </c>
      <c r="I332">
        <v>1471406340</v>
      </c>
      <c r="J332">
        <v>1470227660</v>
      </c>
      <c r="K332" t="b">
        <v>0</v>
      </c>
      <c r="L332">
        <v>47</v>
      </c>
      <c r="M332" t="b">
        <v>1</v>
      </c>
      <c r="N332" t="s">
        <v>8269</v>
      </c>
      <c r="O332">
        <v>106</v>
      </c>
      <c r="P332">
        <v>78.94</v>
      </c>
      <c r="Q332" t="s">
        <v>8314</v>
      </c>
      <c r="R332" t="s">
        <v>8315</v>
      </c>
      <c r="S332" s="13">
        <v>42585.523842592593</v>
      </c>
      <c r="T332" s="13">
        <v>42599.165972222225</v>
      </c>
    </row>
    <row r="333" spans="1:20" ht="192" x14ac:dyDescent="0.2">
      <c r="A333">
        <v>2970</v>
      </c>
      <c r="B333" s="3" t="s">
        <v>2970</v>
      </c>
      <c r="C333" s="3" t="s">
        <v>7080</v>
      </c>
      <c r="D333" s="6">
        <v>6000</v>
      </c>
      <c r="E333" s="8">
        <v>6360</v>
      </c>
      <c r="F333" t="s">
        <v>8218</v>
      </c>
      <c r="G333" t="s">
        <v>8223</v>
      </c>
      <c r="H333" t="s">
        <v>8245</v>
      </c>
      <c r="I333">
        <v>1405699451</v>
      </c>
      <c r="J333">
        <v>1403107451</v>
      </c>
      <c r="K333" t="b">
        <v>0</v>
      </c>
      <c r="L333">
        <v>91</v>
      </c>
      <c r="M333" t="b">
        <v>1</v>
      </c>
      <c r="N333" t="s">
        <v>8269</v>
      </c>
      <c r="O333">
        <v>106</v>
      </c>
      <c r="P333">
        <v>69.89</v>
      </c>
      <c r="Q333" t="s">
        <v>8314</v>
      </c>
      <c r="R333" t="s">
        <v>8315</v>
      </c>
      <c r="S333" s="13">
        <v>41808.669571759259</v>
      </c>
      <c r="T333" s="13">
        <v>41838.669571759259</v>
      </c>
    </row>
    <row r="334" spans="1:20" ht="208" x14ac:dyDescent="0.2">
      <c r="A334">
        <v>2971</v>
      </c>
      <c r="B334" s="3" t="s">
        <v>2971</v>
      </c>
      <c r="C334" s="3" t="s">
        <v>7081</v>
      </c>
      <c r="D334" s="6">
        <v>3200</v>
      </c>
      <c r="E334" s="8">
        <v>3205</v>
      </c>
      <c r="F334" t="s">
        <v>8218</v>
      </c>
      <c r="G334" t="s">
        <v>8223</v>
      </c>
      <c r="H334" t="s">
        <v>8245</v>
      </c>
      <c r="I334">
        <v>1409500078</v>
      </c>
      <c r="J334">
        <v>1406908078</v>
      </c>
      <c r="K334" t="b">
        <v>0</v>
      </c>
      <c r="L334">
        <v>43</v>
      </c>
      <c r="M334" t="b">
        <v>1</v>
      </c>
      <c r="N334" t="s">
        <v>8269</v>
      </c>
      <c r="O334">
        <v>100</v>
      </c>
      <c r="P334">
        <v>74.53</v>
      </c>
      <c r="Q334" t="s">
        <v>8314</v>
      </c>
      <c r="R334" t="s">
        <v>8315</v>
      </c>
      <c r="S334" s="13">
        <v>41852.658310185187</v>
      </c>
      <c r="T334" s="13">
        <v>41882.658310185187</v>
      </c>
    </row>
    <row r="335" spans="1:20" ht="128" x14ac:dyDescent="0.2">
      <c r="A335">
        <v>2972</v>
      </c>
      <c r="B335" s="3" t="s">
        <v>2972</v>
      </c>
      <c r="C335" s="3" t="s">
        <v>7082</v>
      </c>
      <c r="D335" s="6">
        <v>2000</v>
      </c>
      <c r="E335" s="8">
        <v>2107</v>
      </c>
      <c r="F335" t="s">
        <v>8218</v>
      </c>
      <c r="G335" t="s">
        <v>8223</v>
      </c>
      <c r="H335" t="s">
        <v>8245</v>
      </c>
      <c r="I335">
        <v>1480899600</v>
      </c>
      <c r="J335">
        <v>1479609520</v>
      </c>
      <c r="K335" t="b">
        <v>0</v>
      </c>
      <c r="L335">
        <v>17</v>
      </c>
      <c r="M335" t="b">
        <v>1</v>
      </c>
      <c r="N335" t="s">
        <v>8269</v>
      </c>
      <c r="O335">
        <v>105</v>
      </c>
      <c r="P335">
        <v>123.94</v>
      </c>
      <c r="Q335" t="s">
        <v>8314</v>
      </c>
      <c r="R335" t="s">
        <v>8315</v>
      </c>
      <c r="S335" s="13">
        <v>42694.110185185185</v>
      </c>
      <c r="T335" s="13">
        <v>42709.041666666672</v>
      </c>
    </row>
    <row r="336" spans="1:20" ht="192" x14ac:dyDescent="0.2">
      <c r="A336">
        <v>2973</v>
      </c>
      <c r="B336" s="3" t="s">
        <v>2973</v>
      </c>
      <c r="C336" s="3" t="s">
        <v>7083</v>
      </c>
      <c r="D336" s="6">
        <v>5000</v>
      </c>
      <c r="E336" s="8">
        <v>8740</v>
      </c>
      <c r="F336" t="s">
        <v>8218</v>
      </c>
      <c r="G336" t="s">
        <v>8223</v>
      </c>
      <c r="H336" t="s">
        <v>8245</v>
      </c>
      <c r="I336">
        <v>1451620800</v>
      </c>
      <c r="J336">
        <v>1449171508</v>
      </c>
      <c r="K336" t="b">
        <v>0</v>
      </c>
      <c r="L336">
        <v>33</v>
      </c>
      <c r="M336" t="b">
        <v>1</v>
      </c>
      <c r="N336" t="s">
        <v>8269</v>
      </c>
      <c r="O336">
        <v>175</v>
      </c>
      <c r="P336">
        <v>264.85000000000002</v>
      </c>
      <c r="Q336" t="s">
        <v>8314</v>
      </c>
      <c r="R336" t="s">
        <v>8315</v>
      </c>
      <c r="S336" s="13">
        <v>42341.818379629629</v>
      </c>
      <c r="T336" s="13">
        <v>42370.166666666672</v>
      </c>
    </row>
    <row r="337" spans="1:20" ht="208" x14ac:dyDescent="0.2">
      <c r="A337">
        <v>2974</v>
      </c>
      <c r="B337" s="3" t="s">
        <v>2974</v>
      </c>
      <c r="C337" s="3" t="s">
        <v>7084</v>
      </c>
      <c r="D337" s="6">
        <v>5000</v>
      </c>
      <c r="E337" s="8">
        <v>5100</v>
      </c>
      <c r="F337" t="s">
        <v>8218</v>
      </c>
      <c r="G337" t="s">
        <v>8223</v>
      </c>
      <c r="H337" t="s">
        <v>8245</v>
      </c>
      <c r="I337">
        <v>1411695300</v>
      </c>
      <c r="J337">
        <v>1409275671</v>
      </c>
      <c r="K337" t="b">
        <v>0</v>
      </c>
      <c r="L337">
        <v>87</v>
      </c>
      <c r="M337" t="b">
        <v>1</v>
      </c>
      <c r="N337" t="s">
        <v>8269</v>
      </c>
      <c r="O337">
        <v>102</v>
      </c>
      <c r="P337">
        <v>58.62</v>
      </c>
      <c r="Q337" t="s">
        <v>8314</v>
      </c>
      <c r="R337" t="s">
        <v>8315</v>
      </c>
      <c r="S337" s="13">
        <v>41880.061006944445</v>
      </c>
      <c r="T337" s="13">
        <v>41908.065972222219</v>
      </c>
    </row>
    <row r="338" spans="1:20" ht="224" x14ac:dyDescent="0.2">
      <c r="A338">
        <v>2975</v>
      </c>
      <c r="B338" s="3" t="s">
        <v>2975</v>
      </c>
      <c r="C338" s="3" t="s">
        <v>7085</v>
      </c>
      <c r="D338" s="6">
        <v>8000</v>
      </c>
      <c r="E338" s="8">
        <v>8010</v>
      </c>
      <c r="F338" t="s">
        <v>8218</v>
      </c>
      <c r="G338" t="s">
        <v>8223</v>
      </c>
      <c r="H338" t="s">
        <v>8245</v>
      </c>
      <c r="I338">
        <v>1417057200</v>
      </c>
      <c r="J338">
        <v>1414599886</v>
      </c>
      <c r="K338" t="b">
        <v>0</v>
      </c>
      <c r="L338">
        <v>113</v>
      </c>
      <c r="M338" t="b">
        <v>1</v>
      </c>
      <c r="N338" t="s">
        <v>8269</v>
      </c>
      <c r="O338">
        <v>100</v>
      </c>
      <c r="P338">
        <v>70.88</v>
      </c>
      <c r="Q338" t="s">
        <v>8314</v>
      </c>
      <c r="R338" t="s">
        <v>8315</v>
      </c>
      <c r="S338" s="13">
        <v>41941.683865740742</v>
      </c>
      <c r="T338" s="13">
        <v>41970.125</v>
      </c>
    </row>
    <row r="339" spans="1:20" ht="272" x14ac:dyDescent="0.2">
      <c r="A339">
        <v>2977</v>
      </c>
      <c r="B339" s="3" t="s">
        <v>2977</v>
      </c>
      <c r="C339" s="3" t="s">
        <v>7087</v>
      </c>
      <c r="D339" s="6">
        <v>3000</v>
      </c>
      <c r="E339" s="8">
        <v>3407</v>
      </c>
      <c r="F339" t="s">
        <v>8218</v>
      </c>
      <c r="G339" t="s">
        <v>8223</v>
      </c>
      <c r="H339" t="s">
        <v>8245</v>
      </c>
      <c r="I339">
        <v>1427076840</v>
      </c>
      <c r="J339">
        <v>1421960934</v>
      </c>
      <c r="K339" t="b">
        <v>0</v>
      </c>
      <c r="L339">
        <v>30</v>
      </c>
      <c r="M339" t="b">
        <v>1</v>
      </c>
      <c r="N339" t="s">
        <v>8269</v>
      </c>
      <c r="O339">
        <v>114</v>
      </c>
      <c r="P339">
        <v>113.57</v>
      </c>
      <c r="Q339" t="s">
        <v>8314</v>
      </c>
      <c r="R339" t="s">
        <v>8315</v>
      </c>
      <c r="S339" s="13">
        <v>42026.88118055556</v>
      </c>
      <c r="T339" s="13">
        <v>42086.093055555553</v>
      </c>
    </row>
    <row r="340" spans="1:20" ht="208" x14ac:dyDescent="0.2">
      <c r="A340">
        <v>2978</v>
      </c>
      <c r="B340" s="3" t="s">
        <v>2978</v>
      </c>
      <c r="C340" s="3" t="s">
        <v>7088</v>
      </c>
      <c r="D340" s="6">
        <v>750</v>
      </c>
      <c r="E340" s="8">
        <v>971</v>
      </c>
      <c r="F340" t="s">
        <v>8218</v>
      </c>
      <c r="G340" t="s">
        <v>8223</v>
      </c>
      <c r="H340" t="s">
        <v>8245</v>
      </c>
      <c r="I340">
        <v>1413784740</v>
      </c>
      <c r="J340">
        <v>1412954547</v>
      </c>
      <c r="K340" t="b">
        <v>0</v>
      </c>
      <c r="L340">
        <v>16</v>
      </c>
      <c r="M340" t="b">
        <v>1</v>
      </c>
      <c r="N340" t="s">
        <v>8269</v>
      </c>
      <c r="O340">
        <v>129</v>
      </c>
      <c r="P340">
        <v>60.69</v>
      </c>
      <c r="Q340" t="s">
        <v>8314</v>
      </c>
      <c r="R340" t="s">
        <v>8315</v>
      </c>
      <c r="S340" s="13">
        <v>41922.640590277777</v>
      </c>
      <c r="T340" s="13">
        <v>41932.249305555553</v>
      </c>
    </row>
    <row r="341" spans="1:20" ht="208" x14ac:dyDescent="0.2">
      <c r="A341">
        <v>2979</v>
      </c>
      <c r="B341" s="3" t="s">
        <v>2979</v>
      </c>
      <c r="C341" s="3" t="s">
        <v>7089</v>
      </c>
      <c r="D341" s="6">
        <v>5000</v>
      </c>
      <c r="E341" s="8">
        <v>5070</v>
      </c>
      <c r="F341" t="s">
        <v>8218</v>
      </c>
      <c r="G341" t="s">
        <v>8223</v>
      </c>
      <c r="H341" t="s">
        <v>8245</v>
      </c>
      <c r="I341">
        <v>1420524000</v>
      </c>
      <c r="J341">
        <v>1419104823</v>
      </c>
      <c r="K341" t="b">
        <v>0</v>
      </c>
      <c r="L341">
        <v>46</v>
      </c>
      <c r="M341" t="b">
        <v>1</v>
      </c>
      <c r="N341" t="s">
        <v>8269</v>
      </c>
      <c r="O341">
        <v>101</v>
      </c>
      <c r="P341">
        <v>110.22</v>
      </c>
      <c r="Q341" t="s">
        <v>8314</v>
      </c>
      <c r="R341" t="s">
        <v>8315</v>
      </c>
      <c r="S341" s="13">
        <v>41993.824340277773</v>
      </c>
      <c r="T341" s="13">
        <v>42010.25</v>
      </c>
    </row>
    <row r="342" spans="1:20" ht="160" x14ac:dyDescent="0.2">
      <c r="A342">
        <v>2980</v>
      </c>
      <c r="B342" s="3" t="s">
        <v>2980</v>
      </c>
      <c r="C342" s="3" t="s">
        <v>7090</v>
      </c>
      <c r="D342" s="6">
        <v>3000</v>
      </c>
      <c r="E342" s="8">
        <v>3275</v>
      </c>
      <c r="F342" t="s">
        <v>8218</v>
      </c>
      <c r="G342" t="s">
        <v>8223</v>
      </c>
      <c r="H342" t="s">
        <v>8245</v>
      </c>
      <c r="I342">
        <v>1440381600</v>
      </c>
      <c r="J342">
        <v>1438639130</v>
      </c>
      <c r="K342" t="b">
        <v>0</v>
      </c>
      <c r="L342">
        <v>24</v>
      </c>
      <c r="M342" t="b">
        <v>1</v>
      </c>
      <c r="N342" t="s">
        <v>8269</v>
      </c>
      <c r="O342">
        <v>109</v>
      </c>
      <c r="P342">
        <v>136.46</v>
      </c>
      <c r="Q342" t="s">
        <v>8314</v>
      </c>
      <c r="R342" t="s">
        <v>8315</v>
      </c>
      <c r="S342" s="13">
        <v>42219.915856481486</v>
      </c>
      <c r="T342" s="13">
        <v>42240.083333333328</v>
      </c>
    </row>
    <row r="343" spans="1:20" ht="208" x14ac:dyDescent="0.2">
      <c r="A343">
        <v>3147</v>
      </c>
      <c r="B343" s="3" t="s">
        <v>3147</v>
      </c>
      <c r="C343" s="3" t="s">
        <v>7257</v>
      </c>
      <c r="D343" s="6">
        <v>20000</v>
      </c>
      <c r="E343" s="8">
        <v>23505</v>
      </c>
      <c r="F343" t="s">
        <v>8218</v>
      </c>
      <c r="G343" t="s">
        <v>8223</v>
      </c>
      <c r="H343" t="s">
        <v>8245</v>
      </c>
      <c r="I343">
        <v>1415319355</v>
      </c>
      <c r="J343">
        <v>1411859755</v>
      </c>
      <c r="K343" t="b">
        <v>1</v>
      </c>
      <c r="L343">
        <v>213</v>
      </c>
      <c r="M343" t="b">
        <v>1</v>
      </c>
      <c r="N343" t="s">
        <v>8269</v>
      </c>
      <c r="O343">
        <v>118</v>
      </c>
      <c r="P343">
        <v>110.35</v>
      </c>
      <c r="Q343" t="s">
        <v>8314</v>
      </c>
      <c r="R343" t="s">
        <v>8315</v>
      </c>
      <c r="S343" s="13">
        <v>41909.969386574077</v>
      </c>
      <c r="T343" s="13">
        <v>41950.011053240742</v>
      </c>
    </row>
    <row r="344" spans="1:20" ht="96" x14ac:dyDescent="0.2">
      <c r="A344">
        <v>3148</v>
      </c>
      <c r="B344" s="3" t="s">
        <v>3148</v>
      </c>
      <c r="C344" s="3" t="s">
        <v>7258</v>
      </c>
      <c r="D344" s="6">
        <v>1800</v>
      </c>
      <c r="E344" s="8">
        <v>2361</v>
      </c>
      <c r="F344" t="s">
        <v>8218</v>
      </c>
      <c r="G344" t="s">
        <v>8223</v>
      </c>
      <c r="H344" t="s">
        <v>8245</v>
      </c>
      <c r="I344">
        <v>1412136000</v>
      </c>
      <c r="J344">
        <v>1410278284</v>
      </c>
      <c r="K344" t="b">
        <v>1</v>
      </c>
      <c r="L344">
        <v>57</v>
      </c>
      <c r="M344" t="b">
        <v>1</v>
      </c>
      <c r="N344" t="s">
        <v>8269</v>
      </c>
      <c r="O344">
        <v>131</v>
      </c>
      <c r="P344">
        <v>41.42</v>
      </c>
      <c r="Q344" t="s">
        <v>8314</v>
      </c>
      <c r="R344" t="s">
        <v>8315</v>
      </c>
      <c r="S344" s="13">
        <v>41891.665324074071</v>
      </c>
      <c r="T344" s="13">
        <v>41913.166666666664</v>
      </c>
    </row>
    <row r="345" spans="1:20" ht="224" x14ac:dyDescent="0.2">
      <c r="A345">
        <v>3149</v>
      </c>
      <c r="B345" s="3" t="s">
        <v>3149</v>
      </c>
      <c r="C345" s="3" t="s">
        <v>7259</v>
      </c>
      <c r="D345" s="6">
        <v>1250</v>
      </c>
      <c r="E345" s="8">
        <v>1300</v>
      </c>
      <c r="F345" t="s">
        <v>8218</v>
      </c>
      <c r="G345" t="s">
        <v>8223</v>
      </c>
      <c r="H345" t="s">
        <v>8245</v>
      </c>
      <c r="I345">
        <v>1354845600</v>
      </c>
      <c r="J345">
        <v>1352766300</v>
      </c>
      <c r="K345" t="b">
        <v>1</v>
      </c>
      <c r="L345">
        <v>25</v>
      </c>
      <c r="M345" t="b">
        <v>1</v>
      </c>
      <c r="N345" t="s">
        <v>8269</v>
      </c>
      <c r="O345">
        <v>104</v>
      </c>
      <c r="P345">
        <v>52</v>
      </c>
      <c r="Q345" t="s">
        <v>8314</v>
      </c>
      <c r="R345" t="s">
        <v>8315</v>
      </c>
      <c r="S345" s="13">
        <v>41226.017361111109</v>
      </c>
      <c r="T345" s="13">
        <v>41250.083333333336</v>
      </c>
    </row>
    <row r="346" spans="1:20" ht="240" x14ac:dyDescent="0.2">
      <c r="A346">
        <v>3150</v>
      </c>
      <c r="B346" s="3" t="s">
        <v>3150</v>
      </c>
      <c r="C346" s="3" t="s">
        <v>7260</v>
      </c>
      <c r="D346" s="6">
        <v>3500</v>
      </c>
      <c r="E346" s="8">
        <v>3535</v>
      </c>
      <c r="F346" t="s">
        <v>8218</v>
      </c>
      <c r="G346" t="s">
        <v>8223</v>
      </c>
      <c r="H346" t="s">
        <v>8245</v>
      </c>
      <c r="I346">
        <v>1295928000</v>
      </c>
      <c r="J346">
        <v>1288160403</v>
      </c>
      <c r="K346" t="b">
        <v>1</v>
      </c>
      <c r="L346">
        <v>104</v>
      </c>
      <c r="M346" t="b">
        <v>1</v>
      </c>
      <c r="N346" t="s">
        <v>8269</v>
      </c>
      <c r="O346">
        <v>101</v>
      </c>
      <c r="P346">
        <v>33.99</v>
      </c>
      <c r="Q346" t="s">
        <v>8314</v>
      </c>
      <c r="R346" t="s">
        <v>8315</v>
      </c>
      <c r="S346" s="13">
        <v>40478.263923611114</v>
      </c>
      <c r="T346" s="13">
        <v>40568.166666666664</v>
      </c>
    </row>
    <row r="347" spans="1:20" ht="176" x14ac:dyDescent="0.2">
      <c r="A347">
        <v>3151</v>
      </c>
      <c r="B347" s="3" t="s">
        <v>3151</v>
      </c>
      <c r="C347" s="3" t="s">
        <v>7261</v>
      </c>
      <c r="D347" s="6">
        <v>3500</v>
      </c>
      <c r="E347" s="8">
        <v>3514</v>
      </c>
      <c r="F347" t="s">
        <v>8218</v>
      </c>
      <c r="G347" t="s">
        <v>8223</v>
      </c>
      <c r="H347" t="s">
        <v>8245</v>
      </c>
      <c r="I347">
        <v>1410379774</v>
      </c>
      <c r="J347">
        <v>1407787774</v>
      </c>
      <c r="K347" t="b">
        <v>1</v>
      </c>
      <c r="L347">
        <v>34</v>
      </c>
      <c r="M347" t="b">
        <v>1</v>
      </c>
      <c r="N347" t="s">
        <v>8269</v>
      </c>
      <c r="O347">
        <v>100</v>
      </c>
      <c r="P347">
        <v>103.35</v>
      </c>
      <c r="Q347" t="s">
        <v>8314</v>
      </c>
      <c r="R347" t="s">
        <v>8315</v>
      </c>
      <c r="S347" s="13">
        <v>41862.83997685185</v>
      </c>
      <c r="T347" s="13">
        <v>41892.83997685185</v>
      </c>
    </row>
    <row r="348" spans="1:20" ht="176" x14ac:dyDescent="0.2">
      <c r="A348">
        <v>3153</v>
      </c>
      <c r="B348" s="3" t="s">
        <v>3153</v>
      </c>
      <c r="C348" s="3" t="s">
        <v>7263</v>
      </c>
      <c r="D348" s="6">
        <v>3000</v>
      </c>
      <c r="E348" s="8">
        <v>10067.5</v>
      </c>
      <c r="F348" t="s">
        <v>8218</v>
      </c>
      <c r="G348" t="s">
        <v>8223</v>
      </c>
      <c r="H348" t="s">
        <v>8245</v>
      </c>
      <c r="I348">
        <v>1304225940</v>
      </c>
      <c r="J348">
        <v>1301542937</v>
      </c>
      <c r="K348" t="b">
        <v>1</v>
      </c>
      <c r="L348">
        <v>241</v>
      </c>
      <c r="M348" t="b">
        <v>1</v>
      </c>
      <c r="N348" t="s">
        <v>8269</v>
      </c>
      <c r="O348">
        <v>336</v>
      </c>
      <c r="P348">
        <v>41.77</v>
      </c>
      <c r="Q348" t="s">
        <v>8314</v>
      </c>
      <c r="R348" t="s">
        <v>8315</v>
      </c>
      <c r="S348" s="13">
        <v>40633.154363425929</v>
      </c>
      <c r="T348" s="13">
        <v>40664.207638888889</v>
      </c>
    </row>
    <row r="349" spans="1:20" ht="208" x14ac:dyDescent="0.2">
      <c r="A349">
        <v>3154</v>
      </c>
      <c r="B349" s="3" t="s">
        <v>3154</v>
      </c>
      <c r="C349" s="3" t="s">
        <v>7264</v>
      </c>
      <c r="D349" s="6">
        <v>7000</v>
      </c>
      <c r="E349" s="8">
        <v>7905</v>
      </c>
      <c r="F349" t="s">
        <v>8218</v>
      </c>
      <c r="G349" t="s">
        <v>8223</v>
      </c>
      <c r="H349" t="s">
        <v>8245</v>
      </c>
      <c r="I349">
        <v>1333310458</v>
      </c>
      <c r="J349">
        <v>1330722058</v>
      </c>
      <c r="K349" t="b">
        <v>1</v>
      </c>
      <c r="L349">
        <v>123</v>
      </c>
      <c r="M349" t="b">
        <v>1</v>
      </c>
      <c r="N349" t="s">
        <v>8269</v>
      </c>
      <c r="O349">
        <v>113</v>
      </c>
      <c r="P349">
        <v>64.27</v>
      </c>
      <c r="Q349" t="s">
        <v>8314</v>
      </c>
      <c r="R349" t="s">
        <v>8315</v>
      </c>
      <c r="S349" s="13">
        <v>40970.875671296293</v>
      </c>
      <c r="T349" s="13">
        <v>41000.834004629629</v>
      </c>
    </row>
    <row r="350" spans="1:20" ht="224" x14ac:dyDescent="0.2">
      <c r="A350">
        <v>3156</v>
      </c>
      <c r="B350" s="3" t="s">
        <v>3156</v>
      </c>
      <c r="C350" s="3" t="s">
        <v>7266</v>
      </c>
      <c r="D350" s="6">
        <v>5500</v>
      </c>
      <c r="E350" s="8">
        <v>5600</v>
      </c>
      <c r="F350" t="s">
        <v>8218</v>
      </c>
      <c r="G350" t="s">
        <v>8223</v>
      </c>
      <c r="H350" t="s">
        <v>8245</v>
      </c>
      <c r="I350">
        <v>1338591144</v>
      </c>
      <c r="J350">
        <v>1335567144</v>
      </c>
      <c r="K350" t="b">
        <v>1</v>
      </c>
      <c r="L350">
        <v>89</v>
      </c>
      <c r="M350" t="b">
        <v>1</v>
      </c>
      <c r="N350" t="s">
        <v>8269</v>
      </c>
      <c r="O350">
        <v>102</v>
      </c>
      <c r="P350">
        <v>62.92</v>
      </c>
      <c r="Q350" t="s">
        <v>8314</v>
      </c>
      <c r="R350" t="s">
        <v>8315</v>
      </c>
      <c r="S350" s="13">
        <v>41026.953055555554</v>
      </c>
      <c r="T350" s="13">
        <v>41061.953055555554</v>
      </c>
    </row>
    <row r="351" spans="1:20" ht="96" x14ac:dyDescent="0.2">
      <c r="A351">
        <v>3157</v>
      </c>
      <c r="B351" s="3" t="s">
        <v>3157</v>
      </c>
      <c r="C351" s="3" t="s">
        <v>7267</v>
      </c>
      <c r="D351" s="6">
        <v>4000</v>
      </c>
      <c r="E351" s="8">
        <v>4040</v>
      </c>
      <c r="F351" t="s">
        <v>8218</v>
      </c>
      <c r="G351" t="s">
        <v>8223</v>
      </c>
      <c r="H351" t="s">
        <v>8245</v>
      </c>
      <c r="I351">
        <v>1405746000</v>
      </c>
      <c r="J351">
        <v>1404932105</v>
      </c>
      <c r="K351" t="b">
        <v>1</v>
      </c>
      <c r="L351">
        <v>41</v>
      </c>
      <c r="M351" t="b">
        <v>1</v>
      </c>
      <c r="N351" t="s">
        <v>8269</v>
      </c>
      <c r="O351">
        <v>101</v>
      </c>
      <c r="P351">
        <v>98.54</v>
      </c>
      <c r="Q351" t="s">
        <v>8314</v>
      </c>
      <c r="R351" t="s">
        <v>8315</v>
      </c>
      <c r="S351" s="13">
        <v>41829.788252314815</v>
      </c>
      <c r="T351" s="13">
        <v>41839.208333333336</v>
      </c>
    </row>
    <row r="352" spans="1:20" ht="96" x14ac:dyDescent="0.2">
      <c r="A352">
        <v>3158</v>
      </c>
      <c r="B352" s="3" t="s">
        <v>3158</v>
      </c>
      <c r="C352" s="3" t="s">
        <v>7268</v>
      </c>
      <c r="D352" s="6">
        <v>5000</v>
      </c>
      <c r="E352" s="8">
        <v>5700</v>
      </c>
      <c r="F352" t="s">
        <v>8218</v>
      </c>
      <c r="G352" t="s">
        <v>8223</v>
      </c>
      <c r="H352" t="s">
        <v>8245</v>
      </c>
      <c r="I352">
        <v>1374523752</v>
      </c>
      <c r="J352">
        <v>1371931752</v>
      </c>
      <c r="K352" t="b">
        <v>1</v>
      </c>
      <c r="L352">
        <v>69</v>
      </c>
      <c r="M352" t="b">
        <v>1</v>
      </c>
      <c r="N352" t="s">
        <v>8269</v>
      </c>
      <c r="O352">
        <v>114</v>
      </c>
      <c r="P352">
        <v>82.61</v>
      </c>
      <c r="Q352" t="s">
        <v>8314</v>
      </c>
      <c r="R352" t="s">
        <v>8315</v>
      </c>
      <c r="S352" s="13">
        <v>41447.839722222219</v>
      </c>
      <c r="T352" s="13">
        <v>41477.839722222219</v>
      </c>
    </row>
    <row r="353" spans="1:20" ht="160" x14ac:dyDescent="0.2">
      <c r="A353">
        <v>3159</v>
      </c>
      <c r="B353" s="3" t="s">
        <v>3159</v>
      </c>
      <c r="C353" s="3" t="s">
        <v>7269</v>
      </c>
      <c r="D353" s="6">
        <v>1500</v>
      </c>
      <c r="E353" s="8">
        <v>2002.22</v>
      </c>
      <c r="F353" t="s">
        <v>8218</v>
      </c>
      <c r="G353" t="s">
        <v>8223</v>
      </c>
      <c r="H353" t="s">
        <v>8245</v>
      </c>
      <c r="I353">
        <v>1326927600</v>
      </c>
      <c r="J353">
        <v>1323221761</v>
      </c>
      <c r="K353" t="b">
        <v>1</v>
      </c>
      <c r="L353">
        <v>52</v>
      </c>
      <c r="M353" t="b">
        <v>1</v>
      </c>
      <c r="N353" t="s">
        <v>8269</v>
      </c>
      <c r="O353">
        <v>133</v>
      </c>
      <c r="P353">
        <v>38.5</v>
      </c>
      <c r="Q353" t="s">
        <v>8314</v>
      </c>
      <c r="R353" t="s">
        <v>8315</v>
      </c>
      <c r="S353" s="13">
        <v>40884.066678240742</v>
      </c>
      <c r="T353" s="13">
        <v>40926.958333333336</v>
      </c>
    </row>
    <row r="354" spans="1:20" ht="208" x14ac:dyDescent="0.2">
      <c r="A354">
        <v>3160</v>
      </c>
      <c r="B354" s="3" t="s">
        <v>3160</v>
      </c>
      <c r="C354" s="3" t="s">
        <v>7270</v>
      </c>
      <c r="D354" s="6">
        <v>4500</v>
      </c>
      <c r="E354" s="8">
        <v>4569</v>
      </c>
      <c r="F354" t="s">
        <v>8218</v>
      </c>
      <c r="G354" t="s">
        <v>8223</v>
      </c>
      <c r="H354" t="s">
        <v>8245</v>
      </c>
      <c r="I354">
        <v>1407905940</v>
      </c>
      <c r="J354">
        <v>1405923687</v>
      </c>
      <c r="K354" t="b">
        <v>1</v>
      </c>
      <c r="L354">
        <v>57</v>
      </c>
      <c r="M354" t="b">
        <v>1</v>
      </c>
      <c r="N354" t="s">
        <v>8269</v>
      </c>
      <c r="O354">
        <v>102</v>
      </c>
      <c r="P354">
        <v>80.16</v>
      </c>
      <c r="Q354" t="s">
        <v>8314</v>
      </c>
      <c r="R354" t="s">
        <v>8315</v>
      </c>
      <c r="S354" s="13">
        <v>41841.26489583333</v>
      </c>
      <c r="T354" s="13">
        <v>41864.207638888889</v>
      </c>
    </row>
    <row r="355" spans="1:20" ht="224" x14ac:dyDescent="0.2">
      <c r="A355">
        <v>3162</v>
      </c>
      <c r="B355" s="3" t="s">
        <v>3162</v>
      </c>
      <c r="C355" s="3" t="s">
        <v>7272</v>
      </c>
      <c r="D355" s="6">
        <v>4000</v>
      </c>
      <c r="E355" s="8">
        <v>5086</v>
      </c>
      <c r="F355" t="s">
        <v>8218</v>
      </c>
      <c r="G355" t="s">
        <v>8223</v>
      </c>
      <c r="H355" t="s">
        <v>8245</v>
      </c>
      <c r="I355">
        <v>1404698400</v>
      </c>
      <c r="J355">
        <v>1402331262</v>
      </c>
      <c r="K355" t="b">
        <v>1</v>
      </c>
      <c r="L355">
        <v>63</v>
      </c>
      <c r="M355" t="b">
        <v>1</v>
      </c>
      <c r="N355" t="s">
        <v>8269</v>
      </c>
      <c r="O355">
        <v>127</v>
      </c>
      <c r="P355">
        <v>80.73</v>
      </c>
      <c r="Q355" t="s">
        <v>8314</v>
      </c>
      <c r="R355" t="s">
        <v>8315</v>
      </c>
      <c r="S355" s="13">
        <v>41799.685902777775</v>
      </c>
      <c r="T355" s="13">
        <v>41827.083333333336</v>
      </c>
    </row>
    <row r="356" spans="1:20" ht="192" x14ac:dyDescent="0.2">
      <c r="A356">
        <v>3163</v>
      </c>
      <c r="B356" s="3" t="s">
        <v>3163</v>
      </c>
      <c r="C356" s="3" t="s">
        <v>7273</v>
      </c>
      <c r="D356" s="6">
        <v>13000</v>
      </c>
      <c r="E356" s="8">
        <v>14450</v>
      </c>
      <c r="F356" t="s">
        <v>8218</v>
      </c>
      <c r="G356" t="s">
        <v>8223</v>
      </c>
      <c r="H356" t="s">
        <v>8245</v>
      </c>
      <c r="I356">
        <v>1402855525</v>
      </c>
      <c r="J356">
        <v>1400263525</v>
      </c>
      <c r="K356" t="b">
        <v>1</v>
      </c>
      <c r="L356">
        <v>72</v>
      </c>
      <c r="M356" t="b">
        <v>1</v>
      </c>
      <c r="N356" t="s">
        <v>8269</v>
      </c>
      <c r="O356">
        <v>111</v>
      </c>
      <c r="P356">
        <v>200.69</v>
      </c>
      <c r="Q356" t="s">
        <v>8314</v>
      </c>
      <c r="R356" t="s">
        <v>8315</v>
      </c>
      <c r="S356" s="13">
        <v>41775.753761574073</v>
      </c>
      <c r="T356" s="13">
        <v>41805.753761574073</v>
      </c>
    </row>
    <row r="357" spans="1:20" ht="192" x14ac:dyDescent="0.2">
      <c r="A357">
        <v>3164</v>
      </c>
      <c r="B357" s="3" t="s">
        <v>3164</v>
      </c>
      <c r="C357" s="3" t="s">
        <v>7274</v>
      </c>
      <c r="D357" s="6">
        <v>2500</v>
      </c>
      <c r="E357" s="8">
        <v>2669</v>
      </c>
      <c r="F357" t="s">
        <v>8218</v>
      </c>
      <c r="G357" t="s">
        <v>8223</v>
      </c>
      <c r="H357" t="s">
        <v>8245</v>
      </c>
      <c r="I357">
        <v>1402341615</v>
      </c>
      <c r="J357">
        <v>1399490415</v>
      </c>
      <c r="K357" t="b">
        <v>1</v>
      </c>
      <c r="L357">
        <v>71</v>
      </c>
      <c r="M357" t="b">
        <v>1</v>
      </c>
      <c r="N357" t="s">
        <v>8269</v>
      </c>
      <c r="O357">
        <v>107</v>
      </c>
      <c r="P357">
        <v>37.590000000000003</v>
      </c>
      <c r="Q357" t="s">
        <v>8314</v>
      </c>
      <c r="R357" t="s">
        <v>8315</v>
      </c>
      <c r="S357" s="13">
        <v>41766.80572916667</v>
      </c>
      <c r="T357" s="13">
        <v>41799.80572916667</v>
      </c>
    </row>
    <row r="358" spans="1:20" ht="192" x14ac:dyDescent="0.2">
      <c r="A358">
        <v>3165</v>
      </c>
      <c r="B358" s="3" t="s">
        <v>3165</v>
      </c>
      <c r="C358" s="3" t="s">
        <v>7275</v>
      </c>
      <c r="D358" s="6">
        <v>750</v>
      </c>
      <c r="E358" s="8">
        <v>1220</v>
      </c>
      <c r="F358" t="s">
        <v>8218</v>
      </c>
      <c r="G358" t="s">
        <v>8223</v>
      </c>
      <c r="H358" t="s">
        <v>8245</v>
      </c>
      <c r="I358">
        <v>1304395140</v>
      </c>
      <c r="J358">
        <v>1302493760</v>
      </c>
      <c r="K358" t="b">
        <v>1</v>
      </c>
      <c r="L358">
        <v>21</v>
      </c>
      <c r="M358" t="b">
        <v>1</v>
      </c>
      <c r="N358" t="s">
        <v>8269</v>
      </c>
      <c r="O358">
        <v>163</v>
      </c>
      <c r="P358">
        <v>58.1</v>
      </c>
      <c r="Q358" t="s">
        <v>8314</v>
      </c>
      <c r="R358" t="s">
        <v>8315</v>
      </c>
      <c r="S358" s="13">
        <v>40644.159259259257</v>
      </c>
      <c r="T358" s="13">
        <v>40666.165972222225</v>
      </c>
    </row>
    <row r="359" spans="1:20" ht="208" x14ac:dyDescent="0.2">
      <c r="A359">
        <v>3166</v>
      </c>
      <c r="B359" s="3" t="s">
        <v>3166</v>
      </c>
      <c r="C359" s="3" t="s">
        <v>7276</v>
      </c>
      <c r="D359" s="6">
        <v>35000</v>
      </c>
      <c r="E359" s="8">
        <v>56079.83</v>
      </c>
      <c r="F359" t="s">
        <v>8218</v>
      </c>
      <c r="G359" t="s">
        <v>8223</v>
      </c>
      <c r="H359" t="s">
        <v>8245</v>
      </c>
      <c r="I359">
        <v>1416988740</v>
      </c>
      <c r="J359">
        <v>1414514153</v>
      </c>
      <c r="K359" t="b">
        <v>1</v>
      </c>
      <c r="L359">
        <v>930</v>
      </c>
      <c r="M359" t="b">
        <v>1</v>
      </c>
      <c r="N359" t="s">
        <v>8269</v>
      </c>
      <c r="O359">
        <v>160</v>
      </c>
      <c r="P359">
        <v>60.3</v>
      </c>
      <c r="Q359" t="s">
        <v>8314</v>
      </c>
      <c r="R359" t="s">
        <v>8315</v>
      </c>
      <c r="S359" s="13">
        <v>41940.69158564815</v>
      </c>
      <c r="T359" s="13">
        <v>41969.332638888889</v>
      </c>
    </row>
    <row r="360" spans="1:20" ht="96" x14ac:dyDescent="0.2">
      <c r="A360">
        <v>3167</v>
      </c>
      <c r="B360" s="3" t="s">
        <v>3167</v>
      </c>
      <c r="C360" s="3" t="s">
        <v>7277</v>
      </c>
      <c r="D360" s="6">
        <v>3000</v>
      </c>
      <c r="E360" s="8">
        <v>3485</v>
      </c>
      <c r="F360" t="s">
        <v>8218</v>
      </c>
      <c r="G360" t="s">
        <v>8223</v>
      </c>
      <c r="H360" t="s">
        <v>8245</v>
      </c>
      <c r="I360">
        <v>1406952781</v>
      </c>
      <c r="J360">
        <v>1405743181</v>
      </c>
      <c r="K360" t="b">
        <v>1</v>
      </c>
      <c r="L360">
        <v>55</v>
      </c>
      <c r="M360" t="b">
        <v>1</v>
      </c>
      <c r="N360" t="s">
        <v>8269</v>
      </c>
      <c r="O360">
        <v>116</v>
      </c>
      <c r="P360">
        <v>63.36</v>
      </c>
      <c r="Q360" t="s">
        <v>8314</v>
      </c>
      <c r="R360" t="s">
        <v>8315</v>
      </c>
      <c r="S360" s="13">
        <v>41839.175706018519</v>
      </c>
      <c r="T360" s="13">
        <v>41853.175706018519</v>
      </c>
    </row>
    <row r="361" spans="1:20" ht="192" x14ac:dyDescent="0.2">
      <c r="A361">
        <v>3168</v>
      </c>
      <c r="B361" s="3" t="s">
        <v>3168</v>
      </c>
      <c r="C361" s="3" t="s">
        <v>7278</v>
      </c>
      <c r="D361" s="6">
        <v>2500</v>
      </c>
      <c r="E361" s="8">
        <v>3105</v>
      </c>
      <c r="F361" t="s">
        <v>8218</v>
      </c>
      <c r="G361" t="s">
        <v>8223</v>
      </c>
      <c r="H361" t="s">
        <v>8245</v>
      </c>
      <c r="I361">
        <v>1402696800</v>
      </c>
      <c r="J361">
        <v>1399948353</v>
      </c>
      <c r="K361" t="b">
        <v>1</v>
      </c>
      <c r="L361">
        <v>61</v>
      </c>
      <c r="M361" t="b">
        <v>1</v>
      </c>
      <c r="N361" t="s">
        <v>8269</v>
      </c>
      <c r="O361">
        <v>124</v>
      </c>
      <c r="P361">
        <v>50.9</v>
      </c>
      <c r="Q361" t="s">
        <v>8314</v>
      </c>
      <c r="R361" t="s">
        <v>8315</v>
      </c>
      <c r="S361" s="13">
        <v>41772.105937500004</v>
      </c>
      <c r="T361" s="13">
        <v>41803.916666666664</v>
      </c>
    </row>
    <row r="362" spans="1:20" ht="112" x14ac:dyDescent="0.2">
      <c r="A362">
        <v>3169</v>
      </c>
      <c r="B362" s="3" t="s">
        <v>3169</v>
      </c>
      <c r="C362" s="3" t="s">
        <v>7279</v>
      </c>
      <c r="D362" s="6">
        <v>8000</v>
      </c>
      <c r="E362" s="8">
        <v>8241</v>
      </c>
      <c r="F362" t="s">
        <v>8218</v>
      </c>
      <c r="G362" t="s">
        <v>8223</v>
      </c>
      <c r="H362" t="s">
        <v>8245</v>
      </c>
      <c r="I362">
        <v>1386910740</v>
      </c>
      <c r="J362">
        <v>1384364561</v>
      </c>
      <c r="K362" t="b">
        <v>1</v>
      </c>
      <c r="L362">
        <v>82</v>
      </c>
      <c r="M362" t="b">
        <v>1</v>
      </c>
      <c r="N362" t="s">
        <v>8269</v>
      </c>
      <c r="O362">
        <v>103</v>
      </c>
      <c r="P362">
        <v>100.5</v>
      </c>
      <c r="Q362" t="s">
        <v>8314</v>
      </c>
      <c r="R362" t="s">
        <v>8315</v>
      </c>
      <c r="S362" s="13">
        <v>41591.737974537034</v>
      </c>
      <c r="T362" s="13">
        <v>41621.207638888889</v>
      </c>
    </row>
    <row r="363" spans="1:20" ht="160" x14ac:dyDescent="0.2">
      <c r="A363">
        <v>3170</v>
      </c>
      <c r="B363" s="3" t="s">
        <v>3170</v>
      </c>
      <c r="C363" s="3" t="s">
        <v>7280</v>
      </c>
      <c r="D363" s="6">
        <v>2000</v>
      </c>
      <c r="E363" s="8">
        <v>2245</v>
      </c>
      <c r="F363" t="s">
        <v>8218</v>
      </c>
      <c r="G363" t="s">
        <v>8223</v>
      </c>
      <c r="H363" t="s">
        <v>8245</v>
      </c>
      <c r="I363">
        <v>1404273600</v>
      </c>
      <c r="J363">
        <v>1401414944</v>
      </c>
      <c r="K363" t="b">
        <v>1</v>
      </c>
      <c r="L363">
        <v>71</v>
      </c>
      <c r="M363" t="b">
        <v>1</v>
      </c>
      <c r="N363" t="s">
        <v>8269</v>
      </c>
      <c r="O363">
        <v>112</v>
      </c>
      <c r="P363">
        <v>31.62</v>
      </c>
      <c r="Q363" t="s">
        <v>8314</v>
      </c>
      <c r="R363" t="s">
        <v>8315</v>
      </c>
      <c r="S363" s="13">
        <v>41789.080370370371</v>
      </c>
      <c r="T363" s="13">
        <v>41822.166666666664</v>
      </c>
    </row>
    <row r="364" spans="1:20" ht="208" x14ac:dyDescent="0.2">
      <c r="A364">
        <v>3172</v>
      </c>
      <c r="B364" s="3" t="s">
        <v>3172</v>
      </c>
      <c r="C364" s="3" t="s">
        <v>7282</v>
      </c>
      <c r="D364" s="6">
        <v>2000</v>
      </c>
      <c r="E364" s="8">
        <v>2300</v>
      </c>
      <c r="F364" t="s">
        <v>8218</v>
      </c>
      <c r="G364" t="s">
        <v>8223</v>
      </c>
      <c r="H364" t="s">
        <v>8245</v>
      </c>
      <c r="I364">
        <v>1329240668</v>
      </c>
      <c r="J364">
        <v>1326648668</v>
      </c>
      <c r="K364" t="b">
        <v>1</v>
      </c>
      <c r="L364">
        <v>29</v>
      </c>
      <c r="M364" t="b">
        <v>1</v>
      </c>
      <c r="N364" t="s">
        <v>8269</v>
      </c>
      <c r="O364">
        <v>115</v>
      </c>
      <c r="P364">
        <v>79.31</v>
      </c>
      <c r="Q364" t="s">
        <v>8314</v>
      </c>
      <c r="R364" t="s">
        <v>8315</v>
      </c>
      <c r="S364" s="13">
        <v>40923.729953703703</v>
      </c>
      <c r="T364" s="13">
        <v>40953.729953703703</v>
      </c>
    </row>
    <row r="365" spans="1:20" ht="224" x14ac:dyDescent="0.2">
      <c r="A365">
        <v>3173</v>
      </c>
      <c r="B365" s="3" t="s">
        <v>3173</v>
      </c>
      <c r="C365" s="3" t="s">
        <v>7283</v>
      </c>
      <c r="D365" s="6">
        <v>10000</v>
      </c>
      <c r="E365" s="8">
        <v>10300</v>
      </c>
      <c r="F365" t="s">
        <v>8218</v>
      </c>
      <c r="G365" t="s">
        <v>8223</v>
      </c>
      <c r="H365" t="s">
        <v>8245</v>
      </c>
      <c r="I365">
        <v>1411765492</v>
      </c>
      <c r="J365">
        <v>1409173492</v>
      </c>
      <c r="K365" t="b">
        <v>1</v>
      </c>
      <c r="L365">
        <v>74</v>
      </c>
      <c r="M365" t="b">
        <v>1</v>
      </c>
      <c r="N365" t="s">
        <v>8269</v>
      </c>
      <c r="O365">
        <v>103</v>
      </c>
      <c r="P365">
        <v>139.19</v>
      </c>
      <c r="Q365" t="s">
        <v>8314</v>
      </c>
      <c r="R365" t="s">
        <v>8315</v>
      </c>
      <c r="S365" s="13">
        <v>41878.878379629627</v>
      </c>
      <c r="T365" s="13">
        <v>41908.878379629627</v>
      </c>
    </row>
    <row r="366" spans="1:20" ht="208" x14ac:dyDescent="0.2">
      <c r="A366">
        <v>3174</v>
      </c>
      <c r="B366" s="3" t="s">
        <v>3174</v>
      </c>
      <c r="C366" s="3" t="s">
        <v>7284</v>
      </c>
      <c r="D366" s="6">
        <v>3000</v>
      </c>
      <c r="E366" s="8">
        <v>3034</v>
      </c>
      <c r="F366" t="s">
        <v>8218</v>
      </c>
      <c r="G366" t="s">
        <v>8223</v>
      </c>
      <c r="H366" t="s">
        <v>8245</v>
      </c>
      <c r="I366">
        <v>1408999508</v>
      </c>
      <c r="J366">
        <v>1407789908</v>
      </c>
      <c r="K366" t="b">
        <v>1</v>
      </c>
      <c r="L366">
        <v>23</v>
      </c>
      <c r="M366" t="b">
        <v>1</v>
      </c>
      <c r="N366" t="s">
        <v>8269</v>
      </c>
      <c r="O366">
        <v>101</v>
      </c>
      <c r="P366">
        <v>131.91</v>
      </c>
      <c r="Q366" t="s">
        <v>8314</v>
      </c>
      <c r="R366" t="s">
        <v>8315</v>
      </c>
      <c r="S366" s="13">
        <v>41862.864675925928</v>
      </c>
      <c r="T366" s="13">
        <v>41876.864675925928</v>
      </c>
    </row>
    <row r="367" spans="1:20" ht="256" x14ac:dyDescent="0.2">
      <c r="A367">
        <v>3175</v>
      </c>
      <c r="B367" s="3" t="s">
        <v>3175</v>
      </c>
      <c r="C367" s="3" t="s">
        <v>7285</v>
      </c>
      <c r="D367" s="6">
        <v>5000</v>
      </c>
      <c r="E367" s="8">
        <v>5478</v>
      </c>
      <c r="F367" t="s">
        <v>8218</v>
      </c>
      <c r="G367" t="s">
        <v>8223</v>
      </c>
      <c r="H367" t="s">
        <v>8245</v>
      </c>
      <c r="I367">
        <v>1297977427</v>
      </c>
      <c r="J367">
        <v>1292793427</v>
      </c>
      <c r="K367" t="b">
        <v>1</v>
      </c>
      <c r="L367">
        <v>60</v>
      </c>
      <c r="M367" t="b">
        <v>1</v>
      </c>
      <c r="N367" t="s">
        <v>8269</v>
      </c>
      <c r="O367">
        <v>110</v>
      </c>
      <c r="P367">
        <v>91.3</v>
      </c>
      <c r="Q367" t="s">
        <v>8314</v>
      </c>
      <c r="R367" t="s">
        <v>8315</v>
      </c>
      <c r="S367" s="13">
        <v>40531.886886574073</v>
      </c>
      <c r="T367" s="13">
        <v>40591.886886574073</v>
      </c>
    </row>
    <row r="368" spans="1:20" ht="208" x14ac:dyDescent="0.2">
      <c r="A368">
        <v>3176</v>
      </c>
      <c r="B368" s="3" t="s">
        <v>3176</v>
      </c>
      <c r="C368" s="3" t="s">
        <v>7286</v>
      </c>
      <c r="D368" s="6">
        <v>1900</v>
      </c>
      <c r="E368" s="8">
        <v>2182</v>
      </c>
      <c r="F368" t="s">
        <v>8218</v>
      </c>
      <c r="G368" t="s">
        <v>8223</v>
      </c>
      <c r="H368" t="s">
        <v>8245</v>
      </c>
      <c r="I368">
        <v>1376838000</v>
      </c>
      <c r="J368">
        <v>1374531631</v>
      </c>
      <c r="K368" t="b">
        <v>1</v>
      </c>
      <c r="L368">
        <v>55</v>
      </c>
      <c r="M368" t="b">
        <v>1</v>
      </c>
      <c r="N368" t="s">
        <v>8269</v>
      </c>
      <c r="O368">
        <v>115</v>
      </c>
      <c r="P368">
        <v>39.67</v>
      </c>
      <c r="Q368" t="s">
        <v>8314</v>
      </c>
      <c r="R368" t="s">
        <v>8315</v>
      </c>
      <c r="S368" s="13">
        <v>41477.930914351848</v>
      </c>
      <c r="T368" s="13">
        <v>41504.625</v>
      </c>
    </row>
    <row r="369" spans="1:20" ht="208" x14ac:dyDescent="0.2">
      <c r="A369">
        <v>3177</v>
      </c>
      <c r="B369" s="3" t="s">
        <v>3177</v>
      </c>
      <c r="C369" s="3" t="s">
        <v>7287</v>
      </c>
      <c r="D369" s="6">
        <v>2500</v>
      </c>
      <c r="E369" s="8">
        <v>2935</v>
      </c>
      <c r="F369" t="s">
        <v>8218</v>
      </c>
      <c r="G369" t="s">
        <v>8223</v>
      </c>
      <c r="H369" t="s">
        <v>8245</v>
      </c>
      <c r="I369">
        <v>1403366409</v>
      </c>
      <c r="J369">
        <v>1400774409</v>
      </c>
      <c r="K369" t="b">
        <v>1</v>
      </c>
      <c r="L369">
        <v>51</v>
      </c>
      <c r="M369" t="b">
        <v>1</v>
      </c>
      <c r="N369" t="s">
        <v>8269</v>
      </c>
      <c r="O369">
        <v>117</v>
      </c>
      <c r="P369">
        <v>57.55</v>
      </c>
      <c r="Q369" t="s">
        <v>8314</v>
      </c>
      <c r="R369" t="s">
        <v>8315</v>
      </c>
      <c r="S369" s="13">
        <v>41781.666770833333</v>
      </c>
      <c r="T369" s="13">
        <v>41811.666770833333</v>
      </c>
    </row>
    <row r="370" spans="1:20" ht="160" x14ac:dyDescent="0.2">
      <c r="A370">
        <v>3179</v>
      </c>
      <c r="B370" s="3" t="s">
        <v>3179</v>
      </c>
      <c r="C370" s="3" t="s">
        <v>7289</v>
      </c>
      <c r="D370" s="6">
        <v>4200</v>
      </c>
      <c r="E370" s="8">
        <v>4794.82</v>
      </c>
      <c r="F370" t="s">
        <v>8218</v>
      </c>
      <c r="G370" t="s">
        <v>8223</v>
      </c>
      <c r="H370" t="s">
        <v>8245</v>
      </c>
      <c r="I370">
        <v>1367859071</v>
      </c>
      <c r="J370">
        <v>1365699071</v>
      </c>
      <c r="K370" t="b">
        <v>1</v>
      </c>
      <c r="L370">
        <v>62</v>
      </c>
      <c r="M370" t="b">
        <v>1</v>
      </c>
      <c r="N370" t="s">
        <v>8269</v>
      </c>
      <c r="O370">
        <v>114</v>
      </c>
      <c r="P370">
        <v>77.34</v>
      </c>
      <c r="Q370" t="s">
        <v>8314</v>
      </c>
      <c r="R370" t="s">
        <v>8315</v>
      </c>
      <c r="S370" s="13">
        <v>41375.702210648145</v>
      </c>
      <c r="T370" s="13">
        <v>41400.702210648145</v>
      </c>
    </row>
    <row r="371" spans="1:20" ht="208" x14ac:dyDescent="0.2">
      <c r="A371">
        <v>3182</v>
      </c>
      <c r="B371" s="3" t="s">
        <v>3182</v>
      </c>
      <c r="C371" s="3" t="s">
        <v>7292</v>
      </c>
      <c r="D371" s="6">
        <v>7000</v>
      </c>
      <c r="E371" s="8">
        <v>7062</v>
      </c>
      <c r="F371" t="s">
        <v>8218</v>
      </c>
      <c r="G371" t="s">
        <v>8223</v>
      </c>
      <c r="H371" t="s">
        <v>8245</v>
      </c>
      <c r="I371">
        <v>1328029200</v>
      </c>
      <c r="J371">
        <v>1323211621</v>
      </c>
      <c r="K371" t="b">
        <v>1</v>
      </c>
      <c r="L371">
        <v>151</v>
      </c>
      <c r="M371" t="b">
        <v>1</v>
      </c>
      <c r="N371" t="s">
        <v>8269</v>
      </c>
      <c r="O371">
        <v>101</v>
      </c>
      <c r="P371">
        <v>46.77</v>
      </c>
      <c r="Q371" t="s">
        <v>8314</v>
      </c>
      <c r="R371" t="s">
        <v>8315</v>
      </c>
      <c r="S371" s="13">
        <v>40883.949317129627</v>
      </c>
      <c r="T371" s="13">
        <v>40939.708333333336</v>
      </c>
    </row>
    <row r="372" spans="1:20" ht="160" x14ac:dyDescent="0.2">
      <c r="A372">
        <v>3183</v>
      </c>
      <c r="B372" s="3" t="s">
        <v>3183</v>
      </c>
      <c r="C372" s="3" t="s">
        <v>7293</v>
      </c>
      <c r="D372" s="6">
        <v>2500</v>
      </c>
      <c r="E372" s="8">
        <v>2725</v>
      </c>
      <c r="F372" t="s">
        <v>8218</v>
      </c>
      <c r="G372" t="s">
        <v>8223</v>
      </c>
      <c r="H372" t="s">
        <v>8245</v>
      </c>
      <c r="I372">
        <v>1377284669</v>
      </c>
      <c r="J372">
        <v>1375729469</v>
      </c>
      <c r="K372" t="b">
        <v>1</v>
      </c>
      <c r="L372">
        <v>68</v>
      </c>
      <c r="M372" t="b">
        <v>1</v>
      </c>
      <c r="N372" t="s">
        <v>8269</v>
      </c>
      <c r="O372">
        <v>109</v>
      </c>
      <c r="P372">
        <v>40.07</v>
      </c>
      <c r="Q372" t="s">
        <v>8314</v>
      </c>
      <c r="R372" t="s">
        <v>8315</v>
      </c>
      <c r="S372" s="13">
        <v>41491.79478009259</v>
      </c>
      <c r="T372" s="13">
        <v>41509.79478009259</v>
      </c>
    </row>
    <row r="373" spans="1:20" ht="160" x14ac:dyDescent="0.2">
      <c r="A373">
        <v>3184</v>
      </c>
      <c r="B373" s="3" t="s">
        <v>3184</v>
      </c>
      <c r="C373" s="3" t="s">
        <v>7294</v>
      </c>
      <c r="D373" s="6">
        <v>4300</v>
      </c>
      <c r="E373" s="8">
        <v>4610</v>
      </c>
      <c r="F373" t="s">
        <v>8218</v>
      </c>
      <c r="G373" t="s">
        <v>8223</v>
      </c>
      <c r="H373" t="s">
        <v>8245</v>
      </c>
      <c r="I373">
        <v>1404258631</v>
      </c>
      <c r="J373">
        <v>1401666631</v>
      </c>
      <c r="K373" t="b">
        <v>1</v>
      </c>
      <c r="L373">
        <v>46</v>
      </c>
      <c r="M373" t="b">
        <v>1</v>
      </c>
      <c r="N373" t="s">
        <v>8269</v>
      </c>
      <c r="O373">
        <v>107</v>
      </c>
      <c r="P373">
        <v>100.22</v>
      </c>
      <c r="Q373" t="s">
        <v>8314</v>
      </c>
      <c r="R373" t="s">
        <v>8315</v>
      </c>
      <c r="S373" s="13">
        <v>41791.993414351848</v>
      </c>
      <c r="T373" s="13">
        <v>41821.993414351848</v>
      </c>
    </row>
    <row r="374" spans="1:20" ht="208" x14ac:dyDescent="0.2">
      <c r="A374">
        <v>3187</v>
      </c>
      <c r="B374" s="3" t="s">
        <v>3187</v>
      </c>
      <c r="C374" s="3" t="s">
        <v>7297</v>
      </c>
      <c r="D374" s="6">
        <v>15000</v>
      </c>
      <c r="E374" s="8">
        <v>17444</v>
      </c>
      <c r="F374" t="s">
        <v>8218</v>
      </c>
      <c r="G374" t="s">
        <v>8223</v>
      </c>
      <c r="H374" t="s">
        <v>8245</v>
      </c>
      <c r="I374">
        <v>1407167973</v>
      </c>
      <c r="J374">
        <v>1405439973</v>
      </c>
      <c r="K374" t="b">
        <v>1</v>
      </c>
      <c r="L374">
        <v>244</v>
      </c>
      <c r="M374" t="b">
        <v>1</v>
      </c>
      <c r="N374" t="s">
        <v>8269</v>
      </c>
      <c r="O374">
        <v>116</v>
      </c>
      <c r="P374">
        <v>71.489999999999995</v>
      </c>
      <c r="Q374" t="s">
        <v>8314</v>
      </c>
      <c r="R374" t="s">
        <v>8315</v>
      </c>
      <c r="S374" s="13">
        <v>41835.666354166664</v>
      </c>
      <c r="T374" s="13">
        <v>41855.666354166664</v>
      </c>
    </row>
    <row r="375" spans="1:20" ht="192" x14ac:dyDescent="0.2">
      <c r="A375">
        <v>3208</v>
      </c>
      <c r="B375" s="3" t="s">
        <v>3208</v>
      </c>
      <c r="C375" s="3" t="s">
        <v>7318</v>
      </c>
      <c r="D375" s="6">
        <v>5000</v>
      </c>
      <c r="E375" s="8">
        <v>5175</v>
      </c>
      <c r="F375" t="s">
        <v>8218</v>
      </c>
      <c r="G375" t="s">
        <v>8223</v>
      </c>
      <c r="H375" t="s">
        <v>8245</v>
      </c>
      <c r="I375">
        <v>1406557877</v>
      </c>
      <c r="J375">
        <v>1404743477</v>
      </c>
      <c r="K375" t="b">
        <v>1</v>
      </c>
      <c r="L375">
        <v>82</v>
      </c>
      <c r="M375" t="b">
        <v>1</v>
      </c>
      <c r="N375" t="s">
        <v>8269</v>
      </c>
      <c r="O375">
        <v>104</v>
      </c>
      <c r="P375">
        <v>63.11</v>
      </c>
      <c r="Q375" t="s">
        <v>8314</v>
      </c>
      <c r="R375" t="s">
        <v>8315</v>
      </c>
      <c r="S375" s="13">
        <v>41827.605057870373</v>
      </c>
      <c r="T375" s="13">
        <v>41848.605057870373</v>
      </c>
    </row>
    <row r="376" spans="1:20" ht="208" x14ac:dyDescent="0.2">
      <c r="A376">
        <v>3209</v>
      </c>
      <c r="B376" s="3" t="s">
        <v>3209</v>
      </c>
      <c r="C376" s="3" t="s">
        <v>7319</v>
      </c>
      <c r="D376" s="6">
        <v>9500</v>
      </c>
      <c r="E376" s="8">
        <v>11335.7</v>
      </c>
      <c r="F376" t="s">
        <v>8218</v>
      </c>
      <c r="G376" t="s">
        <v>8223</v>
      </c>
      <c r="H376" t="s">
        <v>8245</v>
      </c>
      <c r="I376">
        <v>1403305200</v>
      </c>
      <c r="J376">
        <v>1400512658</v>
      </c>
      <c r="K376" t="b">
        <v>1</v>
      </c>
      <c r="L376">
        <v>226</v>
      </c>
      <c r="M376" t="b">
        <v>1</v>
      </c>
      <c r="N376" t="s">
        <v>8269</v>
      </c>
      <c r="O376">
        <v>119</v>
      </c>
      <c r="P376">
        <v>50.16</v>
      </c>
      <c r="Q376" t="s">
        <v>8314</v>
      </c>
      <c r="R376" t="s">
        <v>8315</v>
      </c>
      <c r="S376" s="13">
        <v>41778.637245370373</v>
      </c>
      <c r="T376" s="13">
        <v>41810.958333333336</v>
      </c>
    </row>
    <row r="377" spans="1:20" ht="224" x14ac:dyDescent="0.2">
      <c r="A377">
        <v>3210</v>
      </c>
      <c r="B377" s="3" t="s">
        <v>3210</v>
      </c>
      <c r="C377" s="3" t="s">
        <v>7320</v>
      </c>
      <c r="D377" s="6">
        <v>3000</v>
      </c>
      <c r="E377" s="8">
        <v>3773</v>
      </c>
      <c r="F377" t="s">
        <v>8218</v>
      </c>
      <c r="G377" t="s">
        <v>8223</v>
      </c>
      <c r="H377" t="s">
        <v>8245</v>
      </c>
      <c r="I377">
        <v>1338523140</v>
      </c>
      <c r="J377">
        <v>1334442519</v>
      </c>
      <c r="K377" t="b">
        <v>1</v>
      </c>
      <c r="L377">
        <v>60</v>
      </c>
      <c r="M377" t="b">
        <v>1</v>
      </c>
      <c r="N377" t="s">
        <v>8269</v>
      </c>
      <c r="O377">
        <v>126</v>
      </c>
      <c r="P377">
        <v>62.88</v>
      </c>
      <c r="Q377" t="s">
        <v>8314</v>
      </c>
      <c r="R377" t="s">
        <v>8315</v>
      </c>
      <c r="S377" s="13">
        <v>41013.936562499999</v>
      </c>
      <c r="T377" s="13">
        <v>41061.165972222225</v>
      </c>
    </row>
    <row r="378" spans="1:20" ht="224" x14ac:dyDescent="0.2">
      <c r="A378">
        <v>3211</v>
      </c>
      <c r="B378" s="3" t="s">
        <v>3211</v>
      </c>
      <c r="C378" s="3" t="s">
        <v>7321</v>
      </c>
      <c r="D378" s="6">
        <v>23000</v>
      </c>
      <c r="E378" s="8">
        <v>27541</v>
      </c>
      <c r="F378" t="s">
        <v>8218</v>
      </c>
      <c r="G378" t="s">
        <v>8223</v>
      </c>
      <c r="H378" t="s">
        <v>8245</v>
      </c>
      <c r="I378">
        <v>1408068000</v>
      </c>
      <c r="J378">
        <v>1405346680</v>
      </c>
      <c r="K378" t="b">
        <v>1</v>
      </c>
      <c r="L378">
        <v>322</v>
      </c>
      <c r="M378" t="b">
        <v>1</v>
      </c>
      <c r="N378" t="s">
        <v>8269</v>
      </c>
      <c r="O378">
        <v>120</v>
      </c>
      <c r="P378">
        <v>85.53</v>
      </c>
      <c r="Q378" t="s">
        <v>8314</v>
      </c>
      <c r="R378" t="s">
        <v>8315</v>
      </c>
      <c r="S378" s="13">
        <v>41834.586574074077</v>
      </c>
      <c r="T378" s="13">
        <v>41866.083333333336</v>
      </c>
    </row>
    <row r="379" spans="1:20" ht="128" x14ac:dyDescent="0.2">
      <c r="A379">
        <v>3212</v>
      </c>
      <c r="B379" s="3" t="s">
        <v>3212</v>
      </c>
      <c r="C379" s="3" t="s">
        <v>7322</v>
      </c>
      <c r="D379" s="6">
        <v>4000</v>
      </c>
      <c r="E379" s="8">
        <v>5050</v>
      </c>
      <c r="F379" t="s">
        <v>8218</v>
      </c>
      <c r="G379" t="s">
        <v>8223</v>
      </c>
      <c r="H379" t="s">
        <v>8245</v>
      </c>
      <c r="I379">
        <v>1407524751</v>
      </c>
      <c r="J379">
        <v>1404932751</v>
      </c>
      <c r="K379" t="b">
        <v>1</v>
      </c>
      <c r="L379">
        <v>94</v>
      </c>
      <c r="M379" t="b">
        <v>1</v>
      </c>
      <c r="N379" t="s">
        <v>8269</v>
      </c>
      <c r="O379">
        <v>126</v>
      </c>
      <c r="P379">
        <v>53.72</v>
      </c>
      <c r="Q379" t="s">
        <v>8314</v>
      </c>
      <c r="R379" t="s">
        <v>8315</v>
      </c>
      <c r="S379" s="13">
        <v>41829.795729166668</v>
      </c>
      <c r="T379" s="13">
        <v>41859.795729166668</v>
      </c>
    </row>
    <row r="380" spans="1:20" ht="224" x14ac:dyDescent="0.2">
      <c r="A380">
        <v>3215</v>
      </c>
      <c r="B380" s="3" t="s">
        <v>3215</v>
      </c>
      <c r="C380" s="3" t="s">
        <v>7325</v>
      </c>
      <c r="D380" s="6">
        <v>35000</v>
      </c>
      <c r="E380" s="8">
        <v>35123</v>
      </c>
      <c r="F380" t="s">
        <v>8218</v>
      </c>
      <c r="G380" t="s">
        <v>8223</v>
      </c>
      <c r="H380" t="s">
        <v>8245</v>
      </c>
      <c r="I380">
        <v>1441857540</v>
      </c>
      <c r="J380">
        <v>1438617471</v>
      </c>
      <c r="K380" t="b">
        <v>1</v>
      </c>
      <c r="L380">
        <v>134</v>
      </c>
      <c r="M380" t="b">
        <v>1</v>
      </c>
      <c r="N380" t="s">
        <v>8269</v>
      </c>
      <c r="O380">
        <v>100</v>
      </c>
      <c r="P380">
        <v>262.11</v>
      </c>
      <c r="Q380" t="s">
        <v>8314</v>
      </c>
      <c r="R380" t="s">
        <v>8315</v>
      </c>
      <c r="S380" s="13">
        <v>42219.665173611109</v>
      </c>
      <c r="T380" s="13">
        <v>42257.165972222225</v>
      </c>
    </row>
    <row r="381" spans="1:20" ht="160" x14ac:dyDescent="0.2">
      <c r="A381">
        <v>3217</v>
      </c>
      <c r="B381" s="3" t="s">
        <v>3217</v>
      </c>
      <c r="C381" s="3" t="s">
        <v>7327</v>
      </c>
      <c r="D381" s="6">
        <v>4500</v>
      </c>
      <c r="E381" s="8">
        <v>5221</v>
      </c>
      <c r="F381" t="s">
        <v>8218</v>
      </c>
      <c r="G381" t="s">
        <v>8223</v>
      </c>
      <c r="H381" t="s">
        <v>8245</v>
      </c>
      <c r="I381">
        <v>1478264784</v>
      </c>
      <c r="J381">
        <v>1475672784</v>
      </c>
      <c r="K381" t="b">
        <v>1</v>
      </c>
      <c r="L381">
        <v>104</v>
      </c>
      <c r="M381" t="b">
        <v>1</v>
      </c>
      <c r="N381" t="s">
        <v>8269</v>
      </c>
      <c r="O381">
        <v>116</v>
      </c>
      <c r="P381">
        <v>50.2</v>
      </c>
      <c r="Q381" t="s">
        <v>8314</v>
      </c>
      <c r="R381" t="s">
        <v>8315</v>
      </c>
      <c r="S381" s="13">
        <v>42648.546111111107</v>
      </c>
      <c r="T381" s="13">
        <v>42678.546111111107</v>
      </c>
    </row>
    <row r="382" spans="1:20" ht="144" x14ac:dyDescent="0.2">
      <c r="A382">
        <v>3219</v>
      </c>
      <c r="B382" s="3" t="s">
        <v>3219</v>
      </c>
      <c r="C382" s="3" t="s">
        <v>7329</v>
      </c>
      <c r="D382" s="6">
        <v>20000</v>
      </c>
      <c r="E382" s="8">
        <v>20022</v>
      </c>
      <c r="F382" t="s">
        <v>8218</v>
      </c>
      <c r="G382" t="s">
        <v>8223</v>
      </c>
      <c r="H382" t="s">
        <v>8245</v>
      </c>
      <c r="I382">
        <v>1427063747</v>
      </c>
      <c r="J382">
        <v>1424043347</v>
      </c>
      <c r="K382" t="b">
        <v>1</v>
      </c>
      <c r="L382">
        <v>119</v>
      </c>
      <c r="M382" t="b">
        <v>1</v>
      </c>
      <c r="N382" t="s">
        <v>8269</v>
      </c>
      <c r="O382">
        <v>100</v>
      </c>
      <c r="P382">
        <v>168.25</v>
      </c>
      <c r="Q382" t="s">
        <v>8314</v>
      </c>
      <c r="R382" t="s">
        <v>8315</v>
      </c>
      <c r="S382" s="13">
        <v>42050.983182870375</v>
      </c>
      <c r="T382" s="13">
        <v>42085.941516203704</v>
      </c>
    </row>
    <row r="383" spans="1:20" ht="96" x14ac:dyDescent="0.2">
      <c r="A383">
        <v>3220</v>
      </c>
      <c r="B383" s="3" t="s">
        <v>3220</v>
      </c>
      <c r="C383" s="3" t="s">
        <v>7330</v>
      </c>
      <c r="D383" s="6">
        <v>15000</v>
      </c>
      <c r="E383" s="8">
        <v>15126</v>
      </c>
      <c r="F383" t="s">
        <v>8218</v>
      </c>
      <c r="G383" t="s">
        <v>8223</v>
      </c>
      <c r="H383" t="s">
        <v>8245</v>
      </c>
      <c r="I383">
        <v>1489352400</v>
      </c>
      <c r="J383">
        <v>1486411204</v>
      </c>
      <c r="K383" t="b">
        <v>1</v>
      </c>
      <c r="L383">
        <v>59</v>
      </c>
      <c r="M383" t="b">
        <v>1</v>
      </c>
      <c r="N383" t="s">
        <v>8269</v>
      </c>
      <c r="O383">
        <v>101</v>
      </c>
      <c r="P383">
        <v>256.37</v>
      </c>
      <c r="Q383" t="s">
        <v>8314</v>
      </c>
      <c r="R383" t="s">
        <v>8315</v>
      </c>
      <c r="S383" s="13">
        <v>42772.833379629628</v>
      </c>
      <c r="T383" s="13">
        <v>42806.875</v>
      </c>
    </row>
    <row r="384" spans="1:20" ht="144" x14ac:dyDescent="0.2">
      <c r="A384">
        <v>3222</v>
      </c>
      <c r="B384" s="3" t="s">
        <v>3222</v>
      </c>
      <c r="C384" s="3" t="s">
        <v>7332</v>
      </c>
      <c r="D384" s="6">
        <v>2500</v>
      </c>
      <c r="E384" s="8">
        <v>3120</v>
      </c>
      <c r="F384" t="s">
        <v>8218</v>
      </c>
      <c r="G384" t="s">
        <v>8223</v>
      </c>
      <c r="H384" t="s">
        <v>8245</v>
      </c>
      <c r="I384">
        <v>1445722140</v>
      </c>
      <c r="J384">
        <v>1443016697</v>
      </c>
      <c r="K384" t="b">
        <v>1</v>
      </c>
      <c r="L384">
        <v>84</v>
      </c>
      <c r="M384" t="b">
        <v>1</v>
      </c>
      <c r="N384" t="s">
        <v>8269</v>
      </c>
      <c r="O384">
        <v>125</v>
      </c>
      <c r="P384">
        <v>37.14</v>
      </c>
      <c r="Q384" t="s">
        <v>8314</v>
      </c>
      <c r="R384" t="s">
        <v>8315</v>
      </c>
      <c r="S384" s="13">
        <v>42270.582141203704</v>
      </c>
      <c r="T384" s="13">
        <v>42301.895138888889</v>
      </c>
    </row>
    <row r="385" spans="1:20" ht="144" x14ac:dyDescent="0.2">
      <c r="A385">
        <v>3223</v>
      </c>
      <c r="B385" s="3" t="s">
        <v>3223</v>
      </c>
      <c r="C385" s="3" t="s">
        <v>7333</v>
      </c>
      <c r="D385" s="6">
        <v>3100</v>
      </c>
      <c r="E385" s="8">
        <v>3395</v>
      </c>
      <c r="F385" t="s">
        <v>8218</v>
      </c>
      <c r="G385" t="s">
        <v>8223</v>
      </c>
      <c r="H385" t="s">
        <v>8245</v>
      </c>
      <c r="I385">
        <v>1440100976</v>
      </c>
      <c r="J385">
        <v>1437508976</v>
      </c>
      <c r="K385" t="b">
        <v>1</v>
      </c>
      <c r="L385">
        <v>74</v>
      </c>
      <c r="M385" t="b">
        <v>1</v>
      </c>
      <c r="N385" t="s">
        <v>8269</v>
      </c>
      <c r="O385">
        <v>110</v>
      </c>
      <c r="P385">
        <v>45.88</v>
      </c>
      <c r="Q385" t="s">
        <v>8314</v>
      </c>
      <c r="R385" t="s">
        <v>8315</v>
      </c>
      <c r="S385" s="13">
        <v>42206.835370370376</v>
      </c>
      <c r="T385" s="13">
        <v>42236.835370370376</v>
      </c>
    </row>
    <row r="386" spans="1:20" ht="208" x14ac:dyDescent="0.2">
      <c r="A386">
        <v>3224</v>
      </c>
      <c r="B386" s="3" t="s">
        <v>3224</v>
      </c>
      <c r="C386" s="3" t="s">
        <v>7334</v>
      </c>
      <c r="D386" s="6">
        <v>30000</v>
      </c>
      <c r="E386" s="8">
        <v>30610</v>
      </c>
      <c r="F386" t="s">
        <v>8218</v>
      </c>
      <c r="G386" t="s">
        <v>8223</v>
      </c>
      <c r="H386" t="s">
        <v>8245</v>
      </c>
      <c r="I386">
        <v>1484024400</v>
      </c>
      <c r="J386">
        <v>1479932713</v>
      </c>
      <c r="K386" t="b">
        <v>1</v>
      </c>
      <c r="L386">
        <v>216</v>
      </c>
      <c r="M386" t="b">
        <v>1</v>
      </c>
      <c r="N386" t="s">
        <v>8269</v>
      </c>
      <c r="O386">
        <v>102</v>
      </c>
      <c r="P386">
        <v>141.71</v>
      </c>
      <c r="Q386" t="s">
        <v>8314</v>
      </c>
      <c r="R386" t="s">
        <v>8315</v>
      </c>
      <c r="S386" s="13">
        <v>42697.850844907407</v>
      </c>
      <c r="T386" s="13">
        <v>42745.208333333328</v>
      </c>
    </row>
    <row r="387" spans="1:20" ht="176" x14ac:dyDescent="0.2">
      <c r="A387">
        <v>3225</v>
      </c>
      <c r="B387" s="3" t="s">
        <v>3225</v>
      </c>
      <c r="C387" s="3" t="s">
        <v>7335</v>
      </c>
      <c r="D387" s="6">
        <v>2000</v>
      </c>
      <c r="E387" s="8">
        <v>2047</v>
      </c>
      <c r="F387" t="s">
        <v>8218</v>
      </c>
      <c r="G387" t="s">
        <v>8223</v>
      </c>
      <c r="H387" t="s">
        <v>8245</v>
      </c>
      <c r="I387">
        <v>1464987600</v>
      </c>
      <c r="J387">
        <v>1463145938</v>
      </c>
      <c r="K387" t="b">
        <v>1</v>
      </c>
      <c r="L387">
        <v>39</v>
      </c>
      <c r="M387" t="b">
        <v>1</v>
      </c>
      <c r="N387" t="s">
        <v>8269</v>
      </c>
      <c r="O387">
        <v>102</v>
      </c>
      <c r="P387">
        <v>52.49</v>
      </c>
      <c r="Q387" t="s">
        <v>8314</v>
      </c>
      <c r="R387" t="s">
        <v>8315</v>
      </c>
      <c r="S387" s="13">
        <v>42503.559467592597</v>
      </c>
      <c r="T387" s="13">
        <v>42524.875</v>
      </c>
    </row>
    <row r="388" spans="1:20" ht="80" x14ac:dyDescent="0.2">
      <c r="A388">
        <v>3228</v>
      </c>
      <c r="B388" s="3" t="s">
        <v>3228</v>
      </c>
      <c r="C388" s="3" t="s">
        <v>7338</v>
      </c>
      <c r="D388" s="6">
        <v>7000</v>
      </c>
      <c r="E388" s="8">
        <v>7164</v>
      </c>
      <c r="F388" t="s">
        <v>8218</v>
      </c>
      <c r="G388" t="s">
        <v>8223</v>
      </c>
      <c r="H388" t="s">
        <v>8245</v>
      </c>
      <c r="I388">
        <v>1450328340</v>
      </c>
      <c r="J388">
        <v>1447606884</v>
      </c>
      <c r="K388" t="b">
        <v>1</v>
      </c>
      <c r="L388">
        <v>37</v>
      </c>
      <c r="M388" t="b">
        <v>1</v>
      </c>
      <c r="N388" t="s">
        <v>8269</v>
      </c>
      <c r="O388">
        <v>102</v>
      </c>
      <c r="P388">
        <v>193.62</v>
      </c>
      <c r="Q388" t="s">
        <v>8314</v>
      </c>
      <c r="R388" t="s">
        <v>8315</v>
      </c>
      <c r="S388" s="13">
        <v>42323.70930555556</v>
      </c>
      <c r="T388" s="13">
        <v>42355.207638888889</v>
      </c>
    </row>
    <row r="389" spans="1:20" ht="160" x14ac:dyDescent="0.2">
      <c r="A389">
        <v>3229</v>
      </c>
      <c r="B389" s="3" t="s">
        <v>3229</v>
      </c>
      <c r="C389" s="3" t="s">
        <v>7339</v>
      </c>
      <c r="D389" s="6">
        <v>20000</v>
      </c>
      <c r="E389" s="8">
        <v>21573</v>
      </c>
      <c r="F389" t="s">
        <v>8218</v>
      </c>
      <c r="G389" t="s">
        <v>8223</v>
      </c>
      <c r="H389" t="s">
        <v>8245</v>
      </c>
      <c r="I389">
        <v>1416470398</v>
      </c>
      <c r="J389">
        <v>1413874798</v>
      </c>
      <c r="K389" t="b">
        <v>1</v>
      </c>
      <c r="L389">
        <v>202</v>
      </c>
      <c r="M389" t="b">
        <v>1</v>
      </c>
      <c r="N389" t="s">
        <v>8269</v>
      </c>
      <c r="O389">
        <v>108</v>
      </c>
      <c r="P389">
        <v>106.8</v>
      </c>
      <c r="Q389" t="s">
        <v>8314</v>
      </c>
      <c r="R389" t="s">
        <v>8315</v>
      </c>
      <c r="S389" s="13">
        <v>41933.291643518518</v>
      </c>
      <c r="T389" s="13">
        <v>41963.333310185189</v>
      </c>
    </row>
    <row r="390" spans="1:20" ht="208" x14ac:dyDescent="0.2">
      <c r="A390">
        <v>3230</v>
      </c>
      <c r="B390" s="3" t="s">
        <v>3230</v>
      </c>
      <c r="C390" s="3" t="s">
        <v>7340</v>
      </c>
      <c r="D390" s="6">
        <v>2600</v>
      </c>
      <c r="E390" s="8">
        <v>2857</v>
      </c>
      <c r="F390" t="s">
        <v>8218</v>
      </c>
      <c r="G390" t="s">
        <v>8223</v>
      </c>
      <c r="H390" t="s">
        <v>8245</v>
      </c>
      <c r="I390">
        <v>1412135940</v>
      </c>
      <c r="J390">
        <v>1410840126</v>
      </c>
      <c r="K390" t="b">
        <v>1</v>
      </c>
      <c r="L390">
        <v>37</v>
      </c>
      <c r="M390" t="b">
        <v>1</v>
      </c>
      <c r="N390" t="s">
        <v>8269</v>
      </c>
      <c r="O390">
        <v>110</v>
      </c>
      <c r="P390">
        <v>77.22</v>
      </c>
      <c r="Q390" t="s">
        <v>8314</v>
      </c>
      <c r="R390" t="s">
        <v>8315</v>
      </c>
      <c r="S390" s="13">
        <v>41898.168125000004</v>
      </c>
      <c r="T390" s="13">
        <v>41913.165972222225</v>
      </c>
    </row>
    <row r="391" spans="1:20" ht="192" x14ac:dyDescent="0.2">
      <c r="A391">
        <v>3231</v>
      </c>
      <c r="B391" s="3" t="s">
        <v>3231</v>
      </c>
      <c r="C391" s="3" t="s">
        <v>7341</v>
      </c>
      <c r="D391" s="6">
        <v>1000</v>
      </c>
      <c r="E391" s="8">
        <v>1610</v>
      </c>
      <c r="F391" t="s">
        <v>8218</v>
      </c>
      <c r="G391" t="s">
        <v>8223</v>
      </c>
      <c r="H391" t="s">
        <v>8245</v>
      </c>
      <c r="I391">
        <v>1460846347</v>
      </c>
      <c r="J391">
        <v>1458254347</v>
      </c>
      <c r="K391" t="b">
        <v>0</v>
      </c>
      <c r="L391">
        <v>28</v>
      </c>
      <c r="M391" t="b">
        <v>1</v>
      </c>
      <c r="N391" t="s">
        <v>8269</v>
      </c>
      <c r="O391">
        <v>161</v>
      </c>
      <c r="P391">
        <v>57.5</v>
      </c>
      <c r="Q391" t="s">
        <v>8314</v>
      </c>
      <c r="R391" t="s">
        <v>8315</v>
      </c>
      <c r="S391" s="13">
        <v>42446.943831018521</v>
      </c>
      <c r="T391" s="13">
        <v>42476.943831018521</v>
      </c>
    </row>
    <row r="392" spans="1:20" ht="192" x14ac:dyDescent="0.2">
      <c r="A392">
        <v>3232</v>
      </c>
      <c r="B392" s="3" t="s">
        <v>3232</v>
      </c>
      <c r="C392" s="3" t="s">
        <v>7342</v>
      </c>
      <c r="D392" s="6">
        <v>1000</v>
      </c>
      <c r="E392" s="8">
        <v>1312</v>
      </c>
      <c r="F392" t="s">
        <v>8218</v>
      </c>
      <c r="G392" t="s">
        <v>8223</v>
      </c>
      <c r="H392" t="s">
        <v>8245</v>
      </c>
      <c r="I392">
        <v>1462334340</v>
      </c>
      <c r="J392">
        <v>1459711917</v>
      </c>
      <c r="K392" t="b">
        <v>1</v>
      </c>
      <c r="L392">
        <v>26</v>
      </c>
      <c r="M392" t="b">
        <v>1</v>
      </c>
      <c r="N392" t="s">
        <v>8269</v>
      </c>
      <c r="O392">
        <v>131</v>
      </c>
      <c r="P392">
        <v>50.46</v>
      </c>
      <c r="Q392" t="s">
        <v>8314</v>
      </c>
      <c r="R392" t="s">
        <v>8315</v>
      </c>
      <c r="S392" s="13">
        <v>42463.81385416667</v>
      </c>
      <c r="T392" s="13">
        <v>42494.165972222225</v>
      </c>
    </row>
    <row r="393" spans="1:20" ht="208" x14ac:dyDescent="0.2">
      <c r="A393">
        <v>3233</v>
      </c>
      <c r="B393" s="3" t="s">
        <v>3233</v>
      </c>
      <c r="C393" s="3" t="s">
        <v>7343</v>
      </c>
      <c r="D393" s="6">
        <v>5000</v>
      </c>
      <c r="E393" s="8">
        <v>5940</v>
      </c>
      <c r="F393" t="s">
        <v>8218</v>
      </c>
      <c r="G393" t="s">
        <v>8223</v>
      </c>
      <c r="H393" t="s">
        <v>8245</v>
      </c>
      <c r="I393">
        <v>1488482355</v>
      </c>
      <c r="J393">
        <v>1485890355</v>
      </c>
      <c r="K393" t="b">
        <v>0</v>
      </c>
      <c r="L393">
        <v>61</v>
      </c>
      <c r="M393" t="b">
        <v>1</v>
      </c>
      <c r="N393" t="s">
        <v>8269</v>
      </c>
      <c r="O393">
        <v>119</v>
      </c>
      <c r="P393">
        <v>97.38</v>
      </c>
      <c r="Q393" t="s">
        <v>8314</v>
      </c>
      <c r="R393" t="s">
        <v>8315</v>
      </c>
      <c r="S393" s="13">
        <v>42766.805034722223</v>
      </c>
      <c r="T393" s="13">
        <v>42796.805034722223</v>
      </c>
    </row>
    <row r="394" spans="1:20" ht="208" x14ac:dyDescent="0.2">
      <c r="A394">
        <v>3235</v>
      </c>
      <c r="B394" s="3" t="s">
        <v>3235</v>
      </c>
      <c r="C394" s="3" t="s">
        <v>7345</v>
      </c>
      <c r="D394" s="6">
        <v>15000</v>
      </c>
      <c r="E394" s="8">
        <v>15481</v>
      </c>
      <c r="F394" t="s">
        <v>8218</v>
      </c>
      <c r="G394" t="s">
        <v>8223</v>
      </c>
      <c r="H394" t="s">
        <v>8245</v>
      </c>
      <c r="I394">
        <v>1467361251</v>
      </c>
      <c r="J394">
        <v>1464769251</v>
      </c>
      <c r="K394" t="b">
        <v>1</v>
      </c>
      <c r="L394">
        <v>181</v>
      </c>
      <c r="M394" t="b">
        <v>1</v>
      </c>
      <c r="N394" t="s">
        <v>8269</v>
      </c>
      <c r="O394">
        <v>103</v>
      </c>
      <c r="P394">
        <v>85.53</v>
      </c>
      <c r="Q394" t="s">
        <v>8314</v>
      </c>
      <c r="R394" t="s">
        <v>8315</v>
      </c>
      <c r="S394" s="13">
        <v>42522.347812499997</v>
      </c>
      <c r="T394" s="13">
        <v>42552.347812499997</v>
      </c>
    </row>
    <row r="395" spans="1:20" ht="240" x14ac:dyDescent="0.2">
      <c r="A395">
        <v>3236</v>
      </c>
      <c r="B395" s="3" t="s">
        <v>3236</v>
      </c>
      <c r="C395" s="3" t="s">
        <v>7346</v>
      </c>
      <c r="D395" s="6">
        <v>20000</v>
      </c>
      <c r="E395" s="8">
        <v>20120</v>
      </c>
      <c r="F395" t="s">
        <v>8218</v>
      </c>
      <c r="G395" t="s">
        <v>8223</v>
      </c>
      <c r="H395" t="s">
        <v>8245</v>
      </c>
      <c r="I395">
        <v>1482962433</v>
      </c>
      <c r="J395">
        <v>1480370433</v>
      </c>
      <c r="K395" t="b">
        <v>0</v>
      </c>
      <c r="L395">
        <v>110</v>
      </c>
      <c r="M395" t="b">
        <v>1</v>
      </c>
      <c r="N395" t="s">
        <v>8269</v>
      </c>
      <c r="O395">
        <v>101</v>
      </c>
      <c r="P395">
        <v>182.91</v>
      </c>
      <c r="Q395" t="s">
        <v>8314</v>
      </c>
      <c r="R395" t="s">
        <v>8315</v>
      </c>
      <c r="S395" s="13">
        <v>42702.917048611111</v>
      </c>
      <c r="T395" s="13">
        <v>42732.917048611111</v>
      </c>
    </row>
    <row r="396" spans="1:20" ht="112" x14ac:dyDescent="0.2">
      <c r="A396">
        <v>3237</v>
      </c>
      <c r="B396" s="3" t="s">
        <v>3237</v>
      </c>
      <c r="C396" s="3" t="s">
        <v>7347</v>
      </c>
      <c r="D396" s="6">
        <v>35000</v>
      </c>
      <c r="E396" s="8">
        <v>35275.64</v>
      </c>
      <c r="F396" t="s">
        <v>8218</v>
      </c>
      <c r="G396" t="s">
        <v>8223</v>
      </c>
      <c r="H396" t="s">
        <v>8245</v>
      </c>
      <c r="I396">
        <v>1443499140</v>
      </c>
      <c r="J396">
        <v>1441452184</v>
      </c>
      <c r="K396" t="b">
        <v>1</v>
      </c>
      <c r="L396">
        <v>269</v>
      </c>
      <c r="M396" t="b">
        <v>1</v>
      </c>
      <c r="N396" t="s">
        <v>8269</v>
      </c>
      <c r="O396">
        <v>101</v>
      </c>
      <c r="P396">
        <v>131.13999999999999</v>
      </c>
      <c r="Q396" t="s">
        <v>8314</v>
      </c>
      <c r="R396" t="s">
        <v>8315</v>
      </c>
      <c r="S396" s="13">
        <v>42252.474351851852</v>
      </c>
      <c r="T396" s="13">
        <v>42276.165972222225</v>
      </c>
    </row>
    <row r="397" spans="1:20" ht="224" x14ac:dyDescent="0.2">
      <c r="A397">
        <v>3241</v>
      </c>
      <c r="B397" s="3" t="s">
        <v>3241</v>
      </c>
      <c r="C397" s="3" t="s">
        <v>7351</v>
      </c>
      <c r="D397" s="6">
        <v>8500</v>
      </c>
      <c r="E397" s="8">
        <v>9801</v>
      </c>
      <c r="F397" t="s">
        <v>8218</v>
      </c>
      <c r="G397" t="s">
        <v>8223</v>
      </c>
      <c r="H397" t="s">
        <v>8245</v>
      </c>
      <c r="I397">
        <v>1413269940</v>
      </c>
      <c r="J397">
        <v>1410421670</v>
      </c>
      <c r="K397" t="b">
        <v>1</v>
      </c>
      <c r="L397">
        <v>167</v>
      </c>
      <c r="M397" t="b">
        <v>1</v>
      </c>
      <c r="N397" t="s">
        <v>8269</v>
      </c>
      <c r="O397">
        <v>115</v>
      </c>
      <c r="P397">
        <v>58.69</v>
      </c>
      <c r="Q397" t="s">
        <v>8314</v>
      </c>
      <c r="R397" t="s">
        <v>8315</v>
      </c>
      <c r="S397" s="13">
        <v>41893.324884259258</v>
      </c>
      <c r="T397" s="13">
        <v>41926.290972222225</v>
      </c>
    </row>
    <row r="398" spans="1:20" ht="112" x14ac:dyDescent="0.2">
      <c r="A398">
        <v>3242</v>
      </c>
      <c r="B398" s="3" t="s">
        <v>3242</v>
      </c>
      <c r="C398" s="3" t="s">
        <v>7352</v>
      </c>
      <c r="D398" s="6">
        <v>10000</v>
      </c>
      <c r="E398" s="8">
        <v>12730.42</v>
      </c>
      <c r="F398" t="s">
        <v>8218</v>
      </c>
      <c r="G398" t="s">
        <v>8223</v>
      </c>
      <c r="H398" t="s">
        <v>8245</v>
      </c>
      <c r="I398">
        <v>1411150092</v>
      </c>
      <c r="J398">
        <v>1408558092</v>
      </c>
      <c r="K398" t="b">
        <v>1</v>
      </c>
      <c r="L398">
        <v>183</v>
      </c>
      <c r="M398" t="b">
        <v>1</v>
      </c>
      <c r="N398" t="s">
        <v>8269</v>
      </c>
      <c r="O398">
        <v>127</v>
      </c>
      <c r="P398">
        <v>69.569999999999993</v>
      </c>
      <c r="Q398" t="s">
        <v>8314</v>
      </c>
      <c r="R398" t="s">
        <v>8315</v>
      </c>
      <c r="S398" s="13">
        <v>41871.755694444444</v>
      </c>
      <c r="T398" s="13">
        <v>41901.755694444444</v>
      </c>
    </row>
    <row r="399" spans="1:20" ht="208" x14ac:dyDescent="0.2">
      <c r="A399">
        <v>3243</v>
      </c>
      <c r="B399" s="3" t="s">
        <v>3243</v>
      </c>
      <c r="C399" s="3" t="s">
        <v>7353</v>
      </c>
      <c r="D399" s="6">
        <v>8000</v>
      </c>
      <c r="E399" s="8">
        <v>8227</v>
      </c>
      <c r="F399" t="s">
        <v>8218</v>
      </c>
      <c r="G399" t="s">
        <v>8223</v>
      </c>
      <c r="H399" t="s">
        <v>8245</v>
      </c>
      <c r="I399">
        <v>1444348800</v>
      </c>
      <c r="J399">
        <v>1442283562</v>
      </c>
      <c r="K399" t="b">
        <v>1</v>
      </c>
      <c r="L399">
        <v>71</v>
      </c>
      <c r="M399" t="b">
        <v>1</v>
      </c>
      <c r="N399" t="s">
        <v>8269</v>
      </c>
      <c r="O399">
        <v>103</v>
      </c>
      <c r="P399">
        <v>115.87</v>
      </c>
      <c r="Q399" t="s">
        <v>8314</v>
      </c>
      <c r="R399" t="s">
        <v>8315</v>
      </c>
      <c r="S399" s="13">
        <v>42262.096782407403</v>
      </c>
      <c r="T399" s="13">
        <v>42286</v>
      </c>
    </row>
    <row r="400" spans="1:20" ht="160" x14ac:dyDescent="0.2">
      <c r="A400">
        <v>3245</v>
      </c>
      <c r="B400" s="3" t="s">
        <v>3245</v>
      </c>
      <c r="C400" s="3" t="s">
        <v>7355</v>
      </c>
      <c r="D400" s="6">
        <v>21000</v>
      </c>
      <c r="E400" s="8">
        <v>21904</v>
      </c>
      <c r="F400" t="s">
        <v>8218</v>
      </c>
      <c r="G400" t="s">
        <v>8223</v>
      </c>
      <c r="H400" t="s">
        <v>8245</v>
      </c>
      <c r="I400">
        <v>1434074400</v>
      </c>
      <c r="J400">
        <v>1431354258</v>
      </c>
      <c r="K400" t="b">
        <v>0</v>
      </c>
      <c r="L400">
        <v>270</v>
      </c>
      <c r="M400" t="b">
        <v>1</v>
      </c>
      <c r="N400" t="s">
        <v>8269</v>
      </c>
      <c r="O400">
        <v>104</v>
      </c>
      <c r="P400">
        <v>81.13</v>
      </c>
      <c r="Q400" t="s">
        <v>8314</v>
      </c>
      <c r="R400" t="s">
        <v>8315</v>
      </c>
      <c r="S400" s="13">
        <v>42135.60020833333</v>
      </c>
      <c r="T400" s="13">
        <v>42167.083333333328</v>
      </c>
    </row>
    <row r="401" spans="1:20" ht="192" x14ac:dyDescent="0.2">
      <c r="A401">
        <v>3246</v>
      </c>
      <c r="B401" s="3" t="s">
        <v>3246</v>
      </c>
      <c r="C401" s="3" t="s">
        <v>7356</v>
      </c>
      <c r="D401" s="6">
        <v>10000</v>
      </c>
      <c r="E401" s="8">
        <v>11122</v>
      </c>
      <c r="F401" t="s">
        <v>8218</v>
      </c>
      <c r="G401" t="s">
        <v>8223</v>
      </c>
      <c r="H401" t="s">
        <v>8245</v>
      </c>
      <c r="I401">
        <v>1442030340</v>
      </c>
      <c r="J401">
        <v>1439551200</v>
      </c>
      <c r="K401" t="b">
        <v>1</v>
      </c>
      <c r="L401">
        <v>193</v>
      </c>
      <c r="M401" t="b">
        <v>1</v>
      </c>
      <c r="N401" t="s">
        <v>8269</v>
      </c>
      <c r="O401">
        <v>111</v>
      </c>
      <c r="P401">
        <v>57.63</v>
      </c>
      <c r="Q401" t="s">
        <v>8314</v>
      </c>
      <c r="R401" t="s">
        <v>8315</v>
      </c>
      <c r="S401" s="13">
        <v>42230.472222222219</v>
      </c>
      <c r="T401" s="13">
        <v>42259.165972222225</v>
      </c>
    </row>
    <row r="402" spans="1:20" ht="112" x14ac:dyDescent="0.2">
      <c r="A402">
        <v>3248</v>
      </c>
      <c r="B402" s="3" t="s">
        <v>3248</v>
      </c>
      <c r="C402" s="3" t="s">
        <v>7358</v>
      </c>
      <c r="D402" s="6">
        <v>12000</v>
      </c>
      <c r="E402" s="8">
        <v>12095</v>
      </c>
      <c r="F402" t="s">
        <v>8218</v>
      </c>
      <c r="G402" t="s">
        <v>8223</v>
      </c>
      <c r="H402" t="s">
        <v>8245</v>
      </c>
      <c r="I402">
        <v>1428178757</v>
      </c>
      <c r="J402">
        <v>1425590357</v>
      </c>
      <c r="K402" t="b">
        <v>1</v>
      </c>
      <c r="L402">
        <v>200</v>
      </c>
      <c r="M402" t="b">
        <v>1</v>
      </c>
      <c r="N402" t="s">
        <v>8269</v>
      </c>
      <c r="O402">
        <v>101</v>
      </c>
      <c r="P402">
        <v>60.48</v>
      </c>
      <c r="Q402" t="s">
        <v>8314</v>
      </c>
      <c r="R402" t="s">
        <v>8315</v>
      </c>
      <c r="S402" s="13">
        <v>42068.888391203705</v>
      </c>
      <c r="T402" s="13">
        <v>42098.846724537041</v>
      </c>
    </row>
    <row r="403" spans="1:20" ht="192" x14ac:dyDescent="0.2">
      <c r="A403">
        <v>3249</v>
      </c>
      <c r="B403" s="3" t="s">
        <v>3249</v>
      </c>
      <c r="C403" s="3" t="s">
        <v>7359</v>
      </c>
      <c r="D403" s="6">
        <v>5500</v>
      </c>
      <c r="E403" s="8">
        <v>5771</v>
      </c>
      <c r="F403" t="s">
        <v>8218</v>
      </c>
      <c r="G403" t="s">
        <v>8223</v>
      </c>
      <c r="H403" t="s">
        <v>8245</v>
      </c>
      <c r="I403">
        <v>1434822914</v>
      </c>
      <c r="J403">
        <v>1432230914</v>
      </c>
      <c r="K403" t="b">
        <v>1</v>
      </c>
      <c r="L403">
        <v>88</v>
      </c>
      <c r="M403" t="b">
        <v>1</v>
      </c>
      <c r="N403" t="s">
        <v>8269</v>
      </c>
      <c r="O403">
        <v>105</v>
      </c>
      <c r="P403">
        <v>65.58</v>
      </c>
      <c r="Q403" t="s">
        <v>8314</v>
      </c>
      <c r="R403" t="s">
        <v>8315</v>
      </c>
      <c r="S403" s="13">
        <v>42145.746689814812</v>
      </c>
      <c r="T403" s="13">
        <v>42175.746689814812</v>
      </c>
    </row>
    <row r="404" spans="1:20" ht="208" x14ac:dyDescent="0.2">
      <c r="A404">
        <v>3250</v>
      </c>
      <c r="B404" s="3" t="s">
        <v>3250</v>
      </c>
      <c r="C404" s="3" t="s">
        <v>7360</v>
      </c>
      <c r="D404" s="6">
        <v>25000</v>
      </c>
      <c r="E404" s="8">
        <v>25388</v>
      </c>
      <c r="F404" t="s">
        <v>8218</v>
      </c>
      <c r="G404" t="s">
        <v>8223</v>
      </c>
      <c r="H404" t="s">
        <v>8245</v>
      </c>
      <c r="I404">
        <v>1415213324</v>
      </c>
      <c r="J404">
        <v>1412617724</v>
      </c>
      <c r="K404" t="b">
        <v>1</v>
      </c>
      <c r="L404">
        <v>213</v>
      </c>
      <c r="M404" t="b">
        <v>1</v>
      </c>
      <c r="N404" t="s">
        <v>8269</v>
      </c>
      <c r="O404">
        <v>102</v>
      </c>
      <c r="P404">
        <v>119.19</v>
      </c>
      <c r="Q404" t="s">
        <v>8314</v>
      </c>
      <c r="R404" t="s">
        <v>8315</v>
      </c>
      <c r="S404" s="13">
        <v>41918.742175925923</v>
      </c>
      <c r="T404" s="13">
        <v>41948.783842592595</v>
      </c>
    </row>
    <row r="405" spans="1:20" ht="192" x14ac:dyDescent="0.2">
      <c r="A405">
        <v>3251</v>
      </c>
      <c r="B405" s="3" t="s">
        <v>3251</v>
      </c>
      <c r="C405" s="3" t="s">
        <v>7361</v>
      </c>
      <c r="D405" s="6">
        <v>1500</v>
      </c>
      <c r="E405" s="8">
        <v>1661</v>
      </c>
      <c r="F405" t="s">
        <v>8218</v>
      </c>
      <c r="G405" t="s">
        <v>8223</v>
      </c>
      <c r="H405" t="s">
        <v>8245</v>
      </c>
      <c r="I405">
        <v>1434907966</v>
      </c>
      <c r="J405">
        <v>1432315966</v>
      </c>
      <c r="K405" t="b">
        <v>1</v>
      </c>
      <c r="L405">
        <v>20</v>
      </c>
      <c r="M405" t="b">
        <v>1</v>
      </c>
      <c r="N405" t="s">
        <v>8269</v>
      </c>
      <c r="O405">
        <v>111</v>
      </c>
      <c r="P405">
        <v>83.05</v>
      </c>
      <c r="Q405" t="s">
        <v>8314</v>
      </c>
      <c r="R405" t="s">
        <v>8315</v>
      </c>
      <c r="S405" s="13">
        <v>42146.731087962966</v>
      </c>
      <c r="T405" s="13">
        <v>42176.731087962966</v>
      </c>
    </row>
    <row r="406" spans="1:20" ht="128" x14ac:dyDescent="0.2">
      <c r="A406">
        <v>3253</v>
      </c>
      <c r="B406" s="3" t="s">
        <v>3253</v>
      </c>
      <c r="C406" s="3" t="s">
        <v>7363</v>
      </c>
      <c r="D406" s="6">
        <v>20000</v>
      </c>
      <c r="E406" s="8">
        <v>20365</v>
      </c>
      <c r="F406" t="s">
        <v>8218</v>
      </c>
      <c r="G406" t="s">
        <v>8223</v>
      </c>
      <c r="H406" t="s">
        <v>8245</v>
      </c>
      <c r="I406">
        <v>1473306300</v>
      </c>
      <c r="J406">
        <v>1471701028</v>
      </c>
      <c r="K406" t="b">
        <v>1</v>
      </c>
      <c r="L406">
        <v>115</v>
      </c>
      <c r="M406" t="b">
        <v>1</v>
      </c>
      <c r="N406" t="s">
        <v>8269</v>
      </c>
      <c r="O406">
        <v>102</v>
      </c>
      <c r="P406">
        <v>177.09</v>
      </c>
      <c r="Q406" t="s">
        <v>8314</v>
      </c>
      <c r="R406" t="s">
        <v>8315</v>
      </c>
      <c r="S406" s="13">
        <v>42602.576712962968</v>
      </c>
      <c r="T406" s="13">
        <v>42621.15625</v>
      </c>
    </row>
    <row r="407" spans="1:20" ht="160" x14ac:dyDescent="0.2">
      <c r="A407">
        <v>3256</v>
      </c>
      <c r="B407" s="3" t="s">
        <v>3256</v>
      </c>
      <c r="C407" s="3" t="s">
        <v>7366</v>
      </c>
      <c r="D407" s="6">
        <v>10000</v>
      </c>
      <c r="E407" s="8">
        <v>12806</v>
      </c>
      <c r="F407" t="s">
        <v>8218</v>
      </c>
      <c r="G407" t="s">
        <v>8223</v>
      </c>
      <c r="H407" t="s">
        <v>8245</v>
      </c>
      <c r="I407">
        <v>1433995140</v>
      </c>
      <c r="J407">
        <v>1432129577</v>
      </c>
      <c r="K407" t="b">
        <v>1</v>
      </c>
      <c r="L407">
        <v>176</v>
      </c>
      <c r="M407" t="b">
        <v>1</v>
      </c>
      <c r="N407" t="s">
        <v>8269</v>
      </c>
      <c r="O407">
        <v>128</v>
      </c>
      <c r="P407">
        <v>72.760000000000005</v>
      </c>
      <c r="Q407" t="s">
        <v>8314</v>
      </c>
      <c r="R407" t="s">
        <v>8315</v>
      </c>
      <c r="S407" s="13">
        <v>42144.573807870373</v>
      </c>
      <c r="T407" s="13">
        <v>42166.165972222225</v>
      </c>
    </row>
    <row r="408" spans="1:20" ht="144" x14ac:dyDescent="0.2">
      <c r="A408">
        <v>3258</v>
      </c>
      <c r="B408" s="3" t="s">
        <v>3258</v>
      </c>
      <c r="C408" s="3" t="s">
        <v>7368</v>
      </c>
      <c r="D408" s="6">
        <v>7000</v>
      </c>
      <c r="E408" s="8">
        <v>7365</v>
      </c>
      <c r="F408" t="s">
        <v>8218</v>
      </c>
      <c r="G408" t="s">
        <v>8223</v>
      </c>
      <c r="H408" t="s">
        <v>8245</v>
      </c>
      <c r="I408">
        <v>1420751861</v>
      </c>
      <c r="J408">
        <v>1418159861</v>
      </c>
      <c r="K408" t="b">
        <v>1</v>
      </c>
      <c r="L408">
        <v>75</v>
      </c>
      <c r="M408" t="b">
        <v>1</v>
      </c>
      <c r="N408" t="s">
        <v>8269</v>
      </c>
      <c r="O408">
        <v>105</v>
      </c>
      <c r="P408">
        <v>98.2</v>
      </c>
      <c r="Q408" t="s">
        <v>8314</v>
      </c>
      <c r="R408" t="s">
        <v>8315</v>
      </c>
      <c r="S408" s="13">
        <v>41982.887280092589</v>
      </c>
      <c r="T408" s="13">
        <v>42012.887280092589</v>
      </c>
    </row>
    <row r="409" spans="1:20" ht="192" x14ac:dyDescent="0.2">
      <c r="A409">
        <v>3259</v>
      </c>
      <c r="B409" s="3" t="s">
        <v>3259</v>
      </c>
      <c r="C409" s="3" t="s">
        <v>7369</v>
      </c>
      <c r="D409" s="6">
        <v>23000</v>
      </c>
      <c r="E409" s="8">
        <v>24418.6</v>
      </c>
      <c r="F409" t="s">
        <v>8218</v>
      </c>
      <c r="G409" t="s">
        <v>8223</v>
      </c>
      <c r="H409" t="s">
        <v>8245</v>
      </c>
      <c r="I409">
        <v>1475294340</v>
      </c>
      <c r="J409">
        <v>1472753745</v>
      </c>
      <c r="K409" t="b">
        <v>1</v>
      </c>
      <c r="L409">
        <v>97</v>
      </c>
      <c r="M409" t="b">
        <v>1</v>
      </c>
      <c r="N409" t="s">
        <v>8269</v>
      </c>
      <c r="O409">
        <v>106</v>
      </c>
      <c r="P409">
        <v>251.74</v>
      </c>
      <c r="Q409" t="s">
        <v>8314</v>
      </c>
      <c r="R409" t="s">
        <v>8315</v>
      </c>
      <c r="S409" s="13">
        <v>42614.760937500003</v>
      </c>
      <c r="T409" s="13">
        <v>42644.165972222225</v>
      </c>
    </row>
    <row r="410" spans="1:20" ht="160" x14ac:dyDescent="0.2">
      <c r="A410">
        <v>3260</v>
      </c>
      <c r="B410" s="3" t="s">
        <v>3260</v>
      </c>
      <c r="C410" s="3" t="s">
        <v>7370</v>
      </c>
      <c r="D410" s="6">
        <v>5000</v>
      </c>
      <c r="E410" s="8">
        <v>5462</v>
      </c>
      <c r="F410" t="s">
        <v>8218</v>
      </c>
      <c r="G410" t="s">
        <v>8223</v>
      </c>
      <c r="H410" t="s">
        <v>8245</v>
      </c>
      <c r="I410">
        <v>1448903318</v>
      </c>
      <c r="J410">
        <v>1445875718</v>
      </c>
      <c r="K410" t="b">
        <v>1</v>
      </c>
      <c r="L410">
        <v>73</v>
      </c>
      <c r="M410" t="b">
        <v>1</v>
      </c>
      <c r="N410" t="s">
        <v>8269</v>
      </c>
      <c r="O410">
        <v>109</v>
      </c>
      <c r="P410">
        <v>74.819999999999993</v>
      </c>
      <c r="Q410" t="s">
        <v>8314</v>
      </c>
      <c r="R410" t="s">
        <v>8315</v>
      </c>
      <c r="S410" s="13">
        <v>42303.672662037032</v>
      </c>
      <c r="T410" s="13">
        <v>42338.714328703703</v>
      </c>
    </row>
    <row r="411" spans="1:20" ht="208" x14ac:dyDescent="0.2">
      <c r="A411">
        <v>3261</v>
      </c>
      <c r="B411" s="3" t="s">
        <v>3261</v>
      </c>
      <c r="C411" s="3" t="s">
        <v>7371</v>
      </c>
      <c r="D411" s="6">
        <v>3300</v>
      </c>
      <c r="E411" s="8">
        <v>3315</v>
      </c>
      <c r="F411" t="s">
        <v>8218</v>
      </c>
      <c r="G411" t="s">
        <v>8223</v>
      </c>
      <c r="H411" t="s">
        <v>8245</v>
      </c>
      <c r="I411">
        <v>1437067476</v>
      </c>
      <c r="J411">
        <v>1434475476</v>
      </c>
      <c r="K411" t="b">
        <v>1</v>
      </c>
      <c r="L411">
        <v>49</v>
      </c>
      <c r="M411" t="b">
        <v>1</v>
      </c>
      <c r="N411" t="s">
        <v>8269</v>
      </c>
      <c r="O411">
        <v>100</v>
      </c>
      <c r="P411">
        <v>67.650000000000006</v>
      </c>
      <c r="Q411" t="s">
        <v>8314</v>
      </c>
      <c r="R411" t="s">
        <v>8315</v>
      </c>
      <c r="S411" s="13">
        <v>42171.725416666668</v>
      </c>
      <c r="T411" s="13">
        <v>42201.725416666668</v>
      </c>
    </row>
    <row r="412" spans="1:20" ht="128" x14ac:dyDescent="0.2">
      <c r="A412">
        <v>3262</v>
      </c>
      <c r="B412" s="3" t="s">
        <v>3262</v>
      </c>
      <c r="C412" s="3" t="s">
        <v>7372</v>
      </c>
      <c r="D412" s="6">
        <v>12200</v>
      </c>
      <c r="E412" s="8">
        <v>12571</v>
      </c>
      <c r="F412" t="s">
        <v>8218</v>
      </c>
      <c r="G412" t="s">
        <v>8223</v>
      </c>
      <c r="H412" t="s">
        <v>8245</v>
      </c>
      <c r="I412">
        <v>1419220800</v>
      </c>
      <c r="J412">
        <v>1416555262</v>
      </c>
      <c r="K412" t="b">
        <v>1</v>
      </c>
      <c r="L412">
        <v>134</v>
      </c>
      <c r="M412" t="b">
        <v>1</v>
      </c>
      <c r="N412" t="s">
        <v>8269</v>
      </c>
      <c r="O412">
        <v>103</v>
      </c>
      <c r="P412">
        <v>93.81</v>
      </c>
      <c r="Q412" t="s">
        <v>8314</v>
      </c>
      <c r="R412" t="s">
        <v>8315</v>
      </c>
      <c r="S412" s="13">
        <v>41964.315532407403</v>
      </c>
      <c r="T412" s="13">
        <v>41995.166666666672</v>
      </c>
    </row>
    <row r="413" spans="1:20" ht="128" x14ac:dyDescent="0.2">
      <c r="A413">
        <v>3263</v>
      </c>
      <c r="B413" s="3" t="s">
        <v>3263</v>
      </c>
      <c r="C413" s="3" t="s">
        <v>7373</v>
      </c>
      <c r="D413" s="6">
        <v>2500</v>
      </c>
      <c r="E413" s="8">
        <v>2804.16</v>
      </c>
      <c r="F413" t="s">
        <v>8218</v>
      </c>
      <c r="G413" t="s">
        <v>8223</v>
      </c>
      <c r="H413" t="s">
        <v>8245</v>
      </c>
      <c r="I413">
        <v>1446238800</v>
      </c>
      <c r="J413">
        <v>1444220588</v>
      </c>
      <c r="K413" t="b">
        <v>1</v>
      </c>
      <c r="L413">
        <v>68</v>
      </c>
      <c r="M413" t="b">
        <v>1</v>
      </c>
      <c r="N413" t="s">
        <v>8269</v>
      </c>
      <c r="O413">
        <v>112</v>
      </c>
      <c r="P413">
        <v>41.24</v>
      </c>
      <c r="Q413" t="s">
        <v>8314</v>
      </c>
      <c r="R413" t="s">
        <v>8315</v>
      </c>
      <c r="S413" s="13">
        <v>42284.516064814816</v>
      </c>
      <c r="T413" s="13">
        <v>42307.875</v>
      </c>
    </row>
    <row r="414" spans="1:20" ht="160" x14ac:dyDescent="0.2">
      <c r="A414">
        <v>3264</v>
      </c>
      <c r="B414" s="3" t="s">
        <v>3264</v>
      </c>
      <c r="C414" s="3" t="s">
        <v>7374</v>
      </c>
      <c r="D414" s="6">
        <v>2500</v>
      </c>
      <c r="E414" s="8">
        <v>2575</v>
      </c>
      <c r="F414" t="s">
        <v>8218</v>
      </c>
      <c r="G414" t="s">
        <v>8223</v>
      </c>
      <c r="H414" t="s">
        <v>8245</v>
      </c>
      <c r="I414">
        <v>1422482400</v>
      </c>
      <c r="J414">
        <v>1421089938</v>
      </c>
      <c r="K414" t="b">
        <v>1</v>
      </c>
      <c r="L414">
        <v>49</v>
      </c>
      <c r="M414" t="b">
        <v>1</v>
      </c>
      <c r="N414" t="s">
        <v>8269</v>
      </c>
      <c r="O414">
        <v>103</v>
      </c>
      <c r="P414">
        <v>52.55</v>
      </c>
      <c r="Q414" t="s">
        <v>8314</v>
      </c>
      <c r="R414" t="s">
        <v>8315</v>
      </c>
      <c r="S414" s="13">
        <v>42016.800208333334</v>
      </c>
      <c r="T414" s="13">
        <v>42032.916666666672</v>
      </c>
    </row>
    <row r="415" spans="1:20" ht="176" x14ac:dyDescent="0.2">
      <c r="A415">
        <v>3266</v>
      </c>
      <c r="B415" s="3" t="s">
        <v>3266</v>
      </c>
      <c r="C415" s="3" t="s">
        <v>7376</v>
      </c>
      <c r="D415" s="6">
        <v>6000</v>
      </c>
      <c r="E415" s="8">
        <v>7877</v>
      </c>
      <c r="F415" t="s">
        <v>8218</v>
      </c>
      <c r="G415" t="s">
        <v>8223</v>
      </c>
      <c r="H415" t="s">
        <v>8245</v>
      </c>
      <c r="I415">
        <v>1434142800</v>
      </c>
      <c r="J415">
        <v>1431435122</v>
      </c>
      <c r="K415" t="b">
        <v>1</v>
      </c>
      <c r="L415">
        <v>163</v>
      </c>
      <c r="M415" t="b">
        <v>1</v>
      </c>
      <c r="N415" t="s">
        <v>8269</v>
      </c>
      <c r="O415">
        <v>131</v>
      </c>
      <c r="P415">
        <v>48.33</v>
      </c>
      <c r="Q415" t="s">
        <v>8314</v>
      </c>
      <c r="R415" t="s">
        <v>8315</v>
      </c>
      <c r="S415" s="13">
        <v>42136.536134259266</v>
      </c>
      <c r="T415" s="13">
        <v>42167.875</v>
      </c>
    </row>
    <row r="416" spans="1:20" ht="208" x14ac:dyDescent="0.2">
      <c r="A416">
        <v>3267</v>
      </c>
      <c r="B416" s="3" t="s">
        <v>3267</v>
      </c>
      <c r="C416" s="3" t="s">
        <v>7377</v>
      </c>
      <c r="D416" s="6">
        <v>15000</v>
      </c>
      <c r="E416" s="8">
        <v>15315</v>
      </c>
      <c r="F416" t="s">
        <v>8218</v>
      </c>
      <c r="G416" t="s">
        <v>8223</v>
      </c>
      <c r="H416" t="s">
        <v>8245</v>
      </c>
      <c r="I416">
        <v>1437156660</v>
      </c>
      <c r="J416">
        <v>1434564660</v>
      </c>
      <c r="K416" t="b">
        <v>1</v>
      </c>
      <c r="L416">
        <v>288</v>
      </c>
      <c r="M416" t="b">
        <v>1</v>
      </c>
      <c r="N416" t="s">
        <v>8269</v>
      </c>
      <c r="O416">
        <v>102</v>
      </c>
      <c r="P416">
        <v>53.18</v>
      </c>
      <c r="Q416" t="s">
        <v>8314</v>
      </c>
      <c r="R416" t="s">
        <v>8315</v>
      </c>
      <c r="S416" s="13">
        <v>42172.757638888885</v>
      </c>
      <c r="T416" s="13">
        <v>42202.757638888885</v>
      </c>
    </row>
    <row r="417" spans="1:20" ht="208" x14ac:dyDescent="0.2">
      <c r="A417">
        <v>3268</v>
      </c>
      <c r="B417" s="3" t="s">
        <v>3268</v>
      </c>
      <c r="C417" s="3" t="s">
        <v>7378</v>
      </c>
      <c r="D417" s="6">
        <v>2000</v>
      </c>
      <c r="E417" s="8">
        <v>2560</v>
      </c>
      <c r="F417" t="s">
        <v>8218</v>
      </c>
      <c r="G417" t="s">
        <v>8223</v>
      </c>
      <c r="H417" t="s">
        <v>8245</v>
      </c>
      <c r="I417">
        <v>1472074928</v>
      </c>
      <c r="J417">
        <v>1470692528</v>
      </c>
      <c r="K417" t="b">
        <v>1</v>
      </c>
      <c r="L417">
        <v>42</v>
      </c>
      <c r="M417" t="b">
        <v>1</v>
      </c>
      <c r="N417" t="s">
        <v>8269</v>
      </c>
      <c r="O417">
        <v>128</v>
      </c>
      <c r="P417">
        <v>60.95</v>
      </c>
      <c r="Q417" t="s">
        <v>8314</v>
      </c>
      <c r="R417" t="s">
        <v>8315</v>
      </c>
      <c r="S417" s="13">
        <v>42590.90425925926</v>
      </c>
      <c r="T417" s="13">
        <v>42606.90425925926</v>
      </c>
    </row>
    <row r="418" spans="1:20" ht="176" x14ac:dyDescent="0.2">
      <c r="A418">
        <v>3272</v>
      </c>
      <c r="B418" s="3" t="s">
        <v>3272</v>
      </c>
      <c r="C418" s="3" t="s">
        <v>7382</v>
      </c>
      <c r="D418" s="6">
        <v>10000</v>
      </c>
      <c r="E418" s="8">
        <v>15443</v>
      </c>
      <c r="F418" t="s">
        <v>8218</v>
      </c>
      <c r="G418" t="s">
        <v>8223</v>
      </c>
      <c r="H418" t="s">
        <v>8245</v>
      </c>
      <c r="I418">
        <v>1446814809</v>
      </c>
      <c r="J418">
        <v>1444219209</v>
      </c>
      <c r="K418" t="b">
        <v>1</v>
      </c>
      <c r="L418">
        <v>145</v>
      </c>
      <c r="M418" t="b">
        <v>1</v>
      </c>
      <c r="N418" t="s">
        <v>8269</v>
      </c>
      <c r="O418">
        <v>154</v>
      </c>
      <c r="P418">
        <v>106.5</v>
      </c>
      <c r="Q418" t="s">
        <v>8314</v>
      </c>
      <c r="R418" t="s">
        <v>8315</v>
      </c>
      <c r="S418" s="13">
        <v>42284.500104166669</v>
      </c>
      <c r="T418" s="13">
        <v>42314.541770833333</v>
      </c>
    </row>
    <row r="419" spans="1:20" ht="208" x14ac:dyDescent="0.2">
      <c r="A419">
        <v>3273</v>
      </c>
      <c r="B419" s="3" t="s">
        <v>3273</v>
      </c>
      <c r="C419" s="3" t="s">
        <v>7383</v>
      </c>
      <c r="D419" s="6">
        <v>4000</v>
      </c>
      <c r="E419" s="8">
        <v>4296</v>
      </c>
      <c r="F419" t="s">
        <v>8218</v>
      </c>
      <c r="G419" t="s">
        <v>8223</v>
      </c>
      <c r="H419" t="s">
        <v>8245</v>
      </c>
      <c r="I419">
        <v>1473879600</v>
      </c>
      <c r="J419">
        <v>1472498042</v>
      </c>
      <c r="K419" t="b">
        <v>1</v>
      </c>
      <c r="L419">
        <v>21</v>
      </c>
      <c r="M419" t="b">
        <v>1</v>
      </c>
      <c r="N419" t="s">
        <v>8269</v>
      </c>
      <c r="O419">
        <v>107</v>
      </c>
      <c r="P419">
        <v>204.57</v>
      </c>
      <c r="Q419" t="s">
        <v>8314</v>
      </c>
      <c r="R419" t="s">
        <v>8315</v>
      </c>
      <c r="S419" s="13">
        <v>42611.801412037035</v>
      </c>
      <c r="T419" s="13">
        <v>42627.791666666672</v>
      </c>
    </row>
    <row r="420" spans="1:20" ht="192" x14ac:dyDescent="0.2">
      <c r="A420">
        <v>3274</v>
      </c>
      <c r="B420" s="3" t="s">
        <v>3274</v>
      </c>
      <c r="C420" s="3" t="s">
        <v>7384</v>
      </c>
      <c r="D420" s="6">
        <v>15500</v>
      </c>
      <c r="E420" s="8">
        <v>15705</v>
      </c>
      <c r="F420" t="s">
        <v>8218</v>
      </c>
      <c r="G420" t="s">
        <v>8223</v>
      </c>
      <c r="H420" t="s">
        <v>8245</v>
      </c>
      <c r="I420">
        <v>1458075600</v>
      </c>
      <c r="J420">
        <v>1454259272</v>
      </c>
      <c r="K420" t="b">
        <v>1</v>
      </c>
      <c r="L420">
        <v>286</v>
      </c>
      <c r="M420" t="b">
        <v>1</v>
      </c>
      <c r="N420" t="s">
        <v>8269</v>
      </c>
      <c r="O420">
        <v>101</v>
      </c>
      <c r="P420">
        <v>54.91</v>
      </c>
      <c r="Q420" t="s">
        <v>8314</v>
      </c>
      <c r="R420" t="s">
        <v>8315</v>
      </c>
      <c r="S420" s="13">
        <v>42400.704537037032</v>
      </c>
      <c r="T420" s="13">
        <v>42444.875</v>
      </c>
    </row>
    <row r="421" spans="1:20" ht="208" x14ac:dyDescent="0.2">
      <c r="A421">
        <v>3275</v>
      </c>
      <c r="B421" s="3" t="s">
        <v>3275</v>
      </c>
      <c r="C421" s="3" t="s">
        <v>7385</v>
      </c>
      <c r="D421" s="6">
        <v>1800</v>
      </c>
      <c r="E421" s="8">
        <v>1805</v>
      </c>
      <c r="F421" t="s">
        <v>8218</v>
      </c>
      <c r="G421" t="s">
        <v>8223</v>
      </c>
      <c r="H421" t="s">
        <v>8245</v>
      </c>
      <c r="I421">
        <v>1423456200</v>
      </c>
      <c r="J421">
        <v>1421183271</v>
      </c>
      <c r="K421" t="b">
        <v>1</v>
      </c>
      <c r="L421">
        <v>12</v>
      </c>
      <c r="M421" t="b">
        <v>1</v>
      </c>
      <c r="N421" t="s">
        <v>8269</v>
      </c>
      <c r="O421">
        <v>100</v>
      </c>
      <c r="P421">
        <v>150.41999999999999</v>
      </c>
      <c r="Q421" t="s">
        <v>8314</v>
      </c>
      <c r="R421" t="s">
        <v>8315</v>
      </c>
      <c r="S421" s="13">
        <v>42017.88045138889</v>
      </c>
      <c r="T421" s="13">
        <v>42044.1875</v>
      </c>
    </row>
    <row r="422" spans="1:20" ht="224" x14ac:dyDescent="0.2">
      <c r="A422">
        <v>3279</v>
      </c>
      <c r="B422" s="3" t="s">
        <v>3279</v>
      </c>
      <c r="C422" s="3" t="s">
        <v>7389</v>
      </c>
      <c r="D422" s="6">
        <v>5800</v>
      </c>
      <c r="E422" s="8">
        <v>6628</v>
      </c>
      <c r="F422" t="s">
        <v>8218</v>
      </c>
      <c r="G422" t="s">
        <v>8223</v>
      </c>
      <c r="H422" t="s">
        <v>8245</v>
      </c>
      <c r="I422">
        <v>1459474059</v>
      </c>
      <c r="J422">
        <v>1456885659</v>
      </c>
      <c r="K422" t="b">
        <v>0</v>
      </c>
      <c r="L422">
        <v>63</v>
      </c>
      <c r="M422" t="b">
        <v>1</v>
      </c>
      <c r="N422" t="s">
        <v>8269</v>
      </c>
      <c r="O422">
        <v>114</v>
      </c>
      <c r="P422">
        <v>105.21</v>
      </c>
      <c r="Q422" t="s">
        <v>8314</v>
      </c>
      <c r="R422" t="s">
        <v>8315</v>
      </c>
      <c r="S422" s="13">
        <v>42431.102534722217</v>
      </c>
      <c r="T422" s="13">
        <v>42461.06086805556</v>
      </c>
    </row>
    <row r="423" spans="1:20" ht="224" x14ac:dyDescent="0.2">
      <c r="A423">
        <v>3280</v>
      </c>
      <c r="B423" s="3" t="s">
        <v>3280</v>
      </c>
      <c r="C423" s="3" t="s">
        <v>7390</v>
      </c>
      <c r="D423" s="6">
        <v>2000</v>
      </c>
      <c r="E423" s="8">
        <v>2060</v>
      </c>
      <c r="F423" t="s">
        <v>8218</v>
      </c>
      <c r="G423" t="s">
        <v>8223</v>
      </c>
      <c r="H423" t="s">
        <v>8245</v>
      </c>
      <c r="I423">
        <v>1433134800</v>
      </c>
      <c r="J423">
        <v>1430158198</v>
      </c>
      <c r="K423" t="b">
        <v>0</v>
      </c>
      <c r="L423">
        <v>30</v>
      </c>
      <c r="M423" t="b">
        <v>1</v>
      </c>
      <c r="N423" t="s">
        <v>8269</v>
      </c>
      <c r="O423">
        <v>103</v>
      </c>
      <c r="P423">
        <v>68.67</v>
      </c>
      <c r="Q423" t="s">
        <v>8314</v>
      </c>
      <c r="R423" t="s">
        <v>8315</v>
      </c>
      <c r="S423" s="13">
        <v>42121.756921296299</v>
      </c>
      <c r="T423" s="13">
        <v>42156.208333333328</v>
      </c>
    </row>
    <row r="424" spans="1:20" ht="176" x14ac:dyDescent="0.2">
      <c r="A424">
        <v>3281</v>
      </c>
      <c r="B424" s="3" t="s">
        <v>3281</v>
      </c>
      <c r="C424" s="3" t="s">
        <v>7391</v>
      </c>
      <c r="D424" s="6">
        <v>5000</v>
      </c>
      <c r="E424" s="8">
        <v>6080</v>
      </c>
      <c r="F424" t="s">
        <v>8218</v>
      </c>
      <c r="G424" t="s">
        <v>8223</v>
      </c>
      <c r="H424" t="s">
        <v>8245</v>
      </c>
      <c r="I424">
        <v>1441153705</v>
      </c>
      <c r="J424">
        <v>1438561705</v>
      </c>
      <c r="K424" t="b">
        <v>0</v>
      </c>
      <c r="L424">
        <v>47</v>
      </c>
      <c r="M424" t="b">
        <v>1</v>
      </c>
      <c r="N424" t="s">
        <v>8269</v>
      </c>
      <c r="O424">
        <v>122</v>
      </c>
      <c r="P424">
        <v>129.36000000000001</v>
      </c>
      <c r="Q424" t="s">
        <v>8314</v>
      </c>
      <c r="R424" t="s">
        <v>8315</v>
      </c>
      <c r="S424" s="13">
        <v>42219.019733796296</v>
      </c>
      <c r="T424" s="13">
        <v>42249.019733796296</v>
      </c>
    </row>
    <row r="425" spans="1:20" ht="224" x14ac:dyDescent="0.2">
      <c r="A425">
        <v>3282</v>
      </c>
      <c r="B425" s="3" t="s">
        <v>3282</v>
      </c>
      <c r="C425" s="3" t="s">
        <v>7392</v>
      </c>
      <c r="D425" s="6">
        <v>31000</v>
      </c>
      <c r="E425" s="8">
        <v>31820.5</v>
      </c>
      <c r="F425" t="s">
        <v>8218</v>
      </c>
      <c r="G425" t="s">
        <v>8223</v>
      </c>
      <c r="H425" t="s">
        <v>8245</v>
      </c>
      <c r="I425">
        <v>1461904788</v>
      </c>
      <c r="J425">
        <v>1458103188</v>
      </c>
      <c r="K425" t="b">
        <v>0</v>
      </c>
      <c r="L425">
        <v>237</v>
      </c>
      <c r="M425" t="b">
        <v>1</v>
      </c>
      <c r="N425" t="s">
        <v>8269</v>
      </c>
      <c r="O425">
        <v>103</v>
      </c>
      <c r="P425">
        <v>134.26</v>
      </c>
      <c r="Q425" t="s">
        <v>8314</v>
      </c>
      <c r="R425" t="s">
        <v>8315</v>
      </c>
      <c r="S425" s="13">
        <v>42445.19430555556</v>
      </c>
      <c r="T425" s="13">
        <v>42489.19430555556</v>
      </c>
    </row>
    <row r="426" spans="1:20" ht="176" x14ac:dyDescent="0.2">
      <c r="A426">
        <v>3284</v>
      </c>
      <c r="B426" s="3" t="s">
        <v>3284</v>
      </c>
      <c r="C426" s="3" t="s">
        <v>7394</v>
      </c>
      <c r="D426" s="6">
        <v>3000</v>
      </c>
      <c r="E426" s="8">
        <v>3048</v>
      </c>
      <c r="F426" t="s">
        <v>8218</v>
      </c>
      <c r="G426" t="s">
        <v>8223</v>
      </c>
      <c r="H426" t="s">
        <v>8245</v>
      </c>
      <c r="I426">
        <v>1454047140</v>
      </c>
      <c r="J426">
        <v>1452546853</v>
      </c>
      <c r="K426" t="b">
        <v>0</v>
      </c>
      <c r="L426">
        <v>15</v>
      </c>
      <c r="M426" t="b">
        <v>1</v>
      </c>
      <c r="N426" t="s">
        <v>8269</v>
      </c>
      <c r="O426">
        <v>102</v>
      </c>
      <c r="P426">
        <v>203.2</v>
      </c>
      <c r="Q426" t="s">
        <v>8314</v>
      </c>
      <c r="R426" t="s">
        <v>8315</v>
      </c>
      <c r="S426" s="13">
        <v>42380.884872685187</v>
      </c>
      <c r="T426" s="13">
        <v>42398.249305555553</v>
      </c>
    </row>
    <row r="427" spans="1:20" ht="48" x14ac:dyDescent="0.2">
      <c r="A427">
        <v>3285</v>
      </c>
      <c r="B427" s="3" t="s">
        <v>3285</v>
      </c>
      <c r="C427" s="3" t="s">
        <v>7395</v>
      </c>
      <c r="D427" s="6">
        <v>4999</v>
      </c>
      <c r="E427" s="8">
        <v>5604</v>
      </c>
      <c r="F427" t="s">
        <v>8218</v>
      </c>
      <c r="G427" t="s">
        <v>8223</v>
      </c>
      <c r="H427" t="s">
        <v>8245</v>
      </c>
      <c r="I427">
        <v>1488258000</v>
      </c>
      <c r="J427">
        <v>1485556626</v>
      </c>
      <c r="K427" t="b">
        <v>0</v>
      </c>
      <c r="L427">
        <v>81</v>
      </c>
      <c r="M427" t="b">
        <v>1</v>
      </c>
      <c r="N427" t="s">
        <v>8269</v>
      </c>
      <c r="O427">
        <v>112</v>
      </c>
      <c r="P427">
        <v>69.19</v>
      </c>
      <c r="Q427" t="s">
        <v>8314</v>
      </c>
      <c r="R427" t="s">
        <v>8315</v>
      </c>
      <c r="S427" s="13">
        <v>42762.942430555559</v>
      </c>
      <c r="T427" s="13">
        <v>42794.208333333328</v>
      </c>
    </row>
    <row r="428" spans="1:20" ht="208" x14ac:dyDescent="0.2">
      <c r="A428">
        <v>3286</v>
      </c>
      <c r="B428" s="3" t="s">
        <v>3286</v>
      </c>
      <c r="C428" s="3" t="s">
        <v>7396</v>
      </c>
      <c r="D428" s="6">
        <v>15000</v>
      </c>
      <c r="E428" s="8">
        <v>15265</v>
      </c>
      <c r="F428" t="s">
        <v>8218</v>
      </c>
      <c r="G428" t="s">
        <v>8223</v>
      </c>
      <c r="H428" t="s">
        <v>8245</v>
      </c>
      <c r="I428">
        <v>1471291782</v>
      </c>
      <c r="J428">
        <v>1468699782</v>
      </c>
      <c r="K428" t="b">
        <v>0</v>
      </c>
      <c r="L428">
        <v>122</v>
      </c>
      <c r="M428" t="b">
        <v>1</v>
      </c>
      <c r="N428" t="s">
        <v>8269</v>
      </c>
      <c r="O428">
        <v>102</v>
      </c>
      <c r="P428">
        <v>125.12</v>
      </c>
      <c r="Q428" t="s">
        <v>8314</v>
      </c>
      <c r="R428" t="s">
        <v>8315</v>
      </c>
      <c r="S428" s="13">
        <v>42567.840069444443</v>
      </c>
      <c r="T428" s="13">
        <v>42597.840069444443</v>
      </c>
    </row>
    <row r="429" spans="1:20" ht="224" x14ac:dyDescent="0.2">
      <c r="A429">
        <v>3291</v>
      </c>
      <c r="B429" s="3" t="s">
        <v>3291</v>
      </c>
      <c r="C429" s="3" t="s">
        <v>7401</v>
      </c>
      <c r="D429" s="6">
        <v>500</v>
      </c>
      <c r="E429" s="8">
        <v>570</v>
      </c>
      <c r="F429" t="s">
        <v>8218</v>
      </c>
      <c r="G429" t="s">
        <v>8223</v>
      </c>
      <c r="H429" t="s">
        <v>8245</v>
      </c>
      <c r="I429">
        <v>1442462340</v>
      </c>
      <c r="J429">
        <v>1439743900</v>
      </c>
      <c r="K429" t="b">
        <v>0</v>
      </c>
      <c r="L429">
        <v>14</v>
      </c>
      <c r="M429" t="b">
        <v>1</v>
      </c>
      <c r="N429" t="s">
        <v>8269</v>
      </c>
      <c r="O429">
        <v>114</v>
      </c>
      <c r="P429">
        <v>40.71</v>
      </c>
      <c r="Q429" t="s">
        <v>8314</v>
      </c>
      <c r="R429" t="s">
        <v>8315</v>
      </c>
      <c r="S429" s="13">
        <v>42232.702546296292</v>
      </c>
      <c r="T429" s="13">
        <v>42264.165972222225</v>
      </c>
    </row>
    <row r="430" spans="1:20" ht="192" x14ac:dyDescent="0.2">
      <c r="A430">
        <v>3298</v>
      </c>
      <c r="B430" s="3" t="s">
        <v>3298</v>
      </c>
      <c r="C430" s="3" t="s">
        <v>7408</v>
      </c>
      <c r="D430" s="6">
        <v>10000</v>
      </c>
      <c r="E430" s="8">
        <v>10173</v>
      </c>
      <c r="F430" t="s">
        <v>8218</v>
      </c>
      <c r="G430" t="s">
        <v>8223</v>
      </c>
      <c r="H430" t="s">
        <v>8245</v>
      </c>
      <c r="I430">
        <v>1442102400</v>
      </c>
      <c r="J430">
        <v>1440370768</v>
      </c>
      <c r="K430" t="b">
        <v>0</v>
      </c>
      <c r="L430">
        <v>72</v>
      </c>
      <c r="M430" t="b">
        <v>1</v>
      </c>
      <c r="N430" t="s">
        <v>8269</v>
      </c>
      <c r="O430">
        <v>102</v>
      </c>
      <c r="P430">
        <v>141.29</v>
      </c>
      <c r="Q430" t="s">
        <v>8314</v>
      </c>
      <c r="R430" t="s">
        <v>8315</v>
      </c>
      <c r="S430" s="13">
        <v>42239.957962962959</v>
      </c>
      <c r="T430" s="13">
        <v>42260</v>
      </c>
    </row>
    <row r="431" spans="1:20" ht="224" x14ac:dyDescent="0.2">
      <c r="A431">
        <v>3299</v>
      </c>
      <c r="B431" s="3" t="s">
        <v>3299</v>
      </c>
      <c r="C431" s="3" t="s">
        <v>7409</v>
      </c>
      <c r="D431" s="6">
        <v>3000</v>
      </c>
      <c r="E431" s="8">
        <v>3486</v>
      </c>
      <c r="F431" t="s">
        <v>8218</v>
      </c>
      <c r="G431" t="s">
        <v>8223</v>
      </c>
      <c r="H431" t="s">
        <v>8245</v>
      </c>
      <c r="I431">
        <v>1444860063</v>
      </c>
      <c r="J431">
        <v>1442268063</v>
      </c>
      <c r="K431" t="b">
        <v>0</v>
      </c>
      <c r="L431">
        <v>63</v>
      </c>
      <c r="M431" t="b">
        <v>1</v>
      </c>
      <c r="N431" t="s">
        <v>8269</v>
      </c>
      <c r="O431">
        <v>116</v>
      </c>
      <c r="P431">
        <v>55.33</v>
      </c>
      <c r="Q431" t="s">
        <v>8314</v>
      </c>
      <c r="R431" t="s">
        <v>8315</v>
      </c>
      <c r="S431" s="13">
        <v>42261.917395833334</v>
      </c>
      <c r="T431" s="13">
        <v>42291.917395833334</v>
      </c>
    </row>
    <row r="432" spans="1:20" ht="160" x14ac:dyDescent="0.2">
      <c r="A432">
        <v>3300</v>
      </c>
      <c r="B432" s="3" t="s">
        <v>3300</v>
      </c>
      <c r="C432" s="3" t="s">
        <v>7410</v>
      </c>
      <c r="D432" s="6">
        <v>3000</v>
      </c>
      <c r="E432" s="8">
        <v>4085</v>
      </c>
      <c r="F432" t="s">
        <v>8218</v>
      </c>
      <c r="G432" t="s">
        <v>8223</v>
      </c>
      <c r="H432" t="s">
        <v>8245</v>
      </c>
      <c r="I432">
        <v>1430329862</v>
      </c>
      <c r="J432">
        <v>1428515462</v>
      </c>
      <c r="K432" t="b">
        <v>0</v>
      </c>
      <c r="L432">
        <v>88</v>
      </c>
      <c r="M432" t="b">
        <v>1</v>
      </c>
      <c r="N432" t="s">
        <v>8269</v>
      </c>
      <c r="O432">
        <v>136</v>
      </c>
      <c r="P432">
        <v>46.42</v>
      </c>
      <c r="Q432" t="s">
        <v>8314</v>
      </c>
      <c r="R432" t="s">
        <v>8315</v>
      </c>
      <c r="S432" s="13">
        <v>42102.743773148148</v>
      </c>
      <c r="T432" s="13">
        <v>42123.743773148148</v>
      </c>
    </row>
    <row r="433" spans="1:20" ht="208" x14ac:dyDescent="0.2">
      <c r="A433">
        <v>3301</v>
      </c>
      <c r="B433" s="3" t="s">
        <v>3301</v>
      </c>
      <c r="C433" s="3" t="s">
        <v>7411</v>
      </c>
      <c r="D433" s="6">
        <v>3000</v>
      </c>
      <c r="E433" s="8">
        <v>4004</v>
      </c>
      <c r="F433" t="s">
        <v>8218</v>
      </c>
      <c r="G433" t="s">
        <v>8223</v>
      </c>
      <c r="H433" t="s">
        <v>8245</v>
      </c>
      <c r="I433">
        <v>1470034740</v>
      </c>
      <c r="J433">
        <v>1466185176</v>
      </c>
      <c r="K433" t="b">
        <v>0</v>
      </c>
      <c r="L433">
        <v>70</v>
      </c>
      <c r="M433" t="b">
        <v>1</v>
      </c>
      <c r="N433" t="s">
        <v>8269</v>
      </c>
      <c r="O433">
        <v>133</v>
      </c>
      <c r="P433">
        <v>57.2</v>
      </c>
      <c r="Q433" t="s">
        <v>8314</v>
      </c>
      <c r="R433" t="s">
        <v>8315</v>
      </c>
      <c r="S433" s="13">
        <v>42538.73583333334</v>
      </c>
      <c r="T433" s="13">
        <v>42583.290972222225</v>
      </c>
    </row>
    <row r="434" spans="1:20" ht="192" x14ac:dyDescent="0.2">
      <c r="A434">
        <v>3303</v>
      </c>
      <c r="B434" s="3" t="s">
        <v>3303</v>
      </c>
      <c r="C434" s="3" t="s">
        <v>7413</v>
      </c>
      <c r="D434" s="6">
        <v>1800</v>
      </c>
      <c r="E434" s="8">
        <v>2086</v>
      </c>
      <c r="F434" t="s">
        <v>8218</v>
      </c>
      <c r="G434" t="s">
        <v>8223</v>
      </c>
      <c r="H434" t="s">
        <v>8245</v>
      </c>
      <c r="I434">
        <v>1427553484</v>
      </c>
      <c r="J434">
        <v>1424533084</v>
      </c>
      <c r="K434" t="b">
        <v>0</v>
      </c>
      <c r="L434">
        <v>35</v>
      </c>
      <c r="M434" t="b">
        <v>1</v>
      </c>
      <c r="N434" t="s">
        <v>8269</v>
      </c>
      <c r="O434">
        <v>116</v>
      </c>
      <c r="P434">
        <v>59.6</v>
      </c>
      <c r="Q434" t="s">
        <v>8314</v>
      </c>
      <c r="R434" t="s">
        <v>8315</v>
      </c>
      <c r="S434" s="13">
        <v>42056.65143518518</v>
      </c>
      <c r="T434" s="13">
        <v>42091.609768518523</v>
      </c>
    </row>
    <row r="435" spans="1:20" ht="192" x14ac:dyDescent="0.2">
      <c r="A435">
        <v>3304</v>
      </c>
      <c r="B435" s="3" t="s">
        <v>3304</v>
      </c>
      <c r="C435" s="3" t="s">
        <v>7414</v>
      </c>
      <c r="D435" s="6">
        <v>15000</v>
      </c>
      <c r="E435" s="8">
        <v>15677.5</v>
      </c>
      <c r="F435" t="s">
        <v>8218</v>
      </c>
      <c r="G435" t="s">
        <v>8223</v>
      </c>
      <c r="H435" t="s">
        <v>8245</v>
      </c>
      <c r="I435">
        <v>1482418752</v>
      </c>
      <c r="J435">
        <v>1479826752</v>
      </c>
      <c r="K435" t="b">
        <v>0</v>
      </c>
      <c r="L435">
        <v>175</v>
      </c>
      <c r="M435" t="b">
        <v>1</v>
      </c>
      <c r="N435" t="s">
        <v>8269</v>
      </c>
      <c r="O435">
        <v>105</v>
      </c>
      <c r="P435">
        <v>89.59</v>
      </c>
      <c r="Q435" t="s">
        <v>8314</v>
      </c>
      <c r="R435" t="s">
        <v>8315</v>
      </c>
      <c r="S435" s="13">
        <v>42696.624444444446</v>
      </c>
      <c r="T435" s="13">
        <v>42726.624444444446</v>
      </c>
    </row>
    <row r="436" spans="1:20" ht="192" x14ac:dyDescent="0.2">
      <c r="A436">
        <v>3305</v>
      </c>
      <c r="B436" s="3" t="s">
        <v>3305</v>
      </c>
      <c r="C436" s="3" t="s">
        <v>7415</v>
      </c>
      <c r="D436" s="6">
        <v>4000</v>
      </c>
      <c r="E436" s="8">
        <v>4081</v>
      </c>
      <c r="F436" t="s">
        <v>8218</v>
      </c>
      <c r="G436" t="s">
        <v>8223</v>
      </c>
      <c r="H436" t="s">
        <v>8245</v>
      </c>
      <c r="I436">
        <v>1438374748</v>
      </c>
      <c r="J436">
        <v>1435782748</v>
      </c>
      <c r="K436" t="b">
        <v>0</v>
      </c>
      <c r="L436">
        <v>20</v>
      </c>
      <c r="M436" t="b">
        <v>1</v>
      </c>
      <c r="N436" t="s">
        <v>8269</v>
      </c>
      <c r="O436">
        <v>102</v>
      </c>
      <c r="P436">
        <v>204.05</v>
      </c>
      <c r="Q436" t="s">
        <v>8314</v>
      </c>
      <c r="R436" t="s">
        <v>8315</v>
      </c>
      <c r="S436" s="13">
        <v>42186.855879629627</v>
      </c>
      <c r="T436" s="13">
        <v>42216.855879629627</v>
      </c>
    </row>
    <row r="437" spans="1:20" ht="224" x14ac:dyDescent="0.2">
      <c r="A437">
        <v>3306</v>
      </c>
      <c r="B437" s="3" t="s">
        <v>3306</v>
      </c>
      <c r="C437" s="3" t="s">
        <v>7416</v>
      </c>
      <c r="D437" s="6">
        <v>1500</v>
      </c>
      <c r="E437" s="8">
        <v>2630</v>
      </c>
      <c r="F437" t="s">
        <v>8218</v>
      </c>
      <c r="G437" t="s">
        <v>8223</v>
      </c>
      <c r="H437" t="s">
        <v>8245</v>
      </c>
      <c r="I437">
        <v>1465527600</v>
      </c>
      <c r="J437">
        <v>1462252542</v>
      </c>
      <c r="K437" t="b">
        <v>0</v>
      </c>
      <c r="L437">
        <v>54</v>
      </c>
      <c r="M437" t="b">
        <v>1</v>
      </c>
      <c r="N437" t="s">
        <v>8269</v>
      </c>
      <c r="O437">
        <v>175</v>
      </c>
      <c r="P437">
        <v>48.7</v>
      </c>
      <c r="Q437" t="s">
        <v>8314</v>
      </c>
      <c r="R437" t="s">
        <v>8315</v>
      </c>
      <c r="S437" s="13">
        <v>42493.219236111108</v>
      </c>
      <c r="T437" s="13">
        <v>42531.125</v>
      </c>
    </row>
    <row r="438" spans="1:20" ht="192" x14ac:dyDescent="0.2">
      <c r="A438">
        <v>3307</v>
      </c>
      <c r="B438" s="3" t="s">
        <v>3307</v>
      </c>
      <c r="C438" s="3" t="s">
        <v>7417</v>
      </c>
      <c r="D438" s="6">
        <v>1000</v>
      </c>
      <c r="E438" s="8">
        <v>1066.8</v>
      </c>
      <c r="F438" t="s">
        <v>8218</v>
      </c>
      <c r="G438" t="s">
        <v>8223</v>
      </c>
      <c r="H438" t="s">
        <v>8245</v>
      </c>
      <c r="I438">
        <v>1463275339</v>
      </c>
      <c r="J438">
        <v>1460683339</v>
      </c>
      <c r="K438" t="b">
        <v>0</v>
      </c>
      <c r="L438">
        <v>20</v>
      </c>
      <c r="M438" t="b">
        <v>1</v>
      </c>
      <c r="N438" t="s">
        <v>8269</v>
      </c>
      <c r="O438">
        <v>107</v>
      </c>
      <c r="P438">
        <v>53.34</v>
      </c>
      <c r="Q438" t="s">
        <v>8314</v>
      </c>
      <c r="R438" t="s">
        <v>8315</v>
      </c>
      <c r="S438" s="13">
        <v>42475.057164351849</v>
      </c>
      <c r="T438" s="13">
        <v>42505.057164351849</v>
      </c>
    </row>
    <row r="439" spans="1:20" ht="192" x14ac:dyDescent="0.2">
      <c r="A439">
        <v>3308</v>
      </c>
      <c r="B439" s="3" t="s">
        <v>3308</v>
      </c>
      <c r="C439" s="3" t="s">
        <v>7418</v>
      </c>
      <c r="D439" s="6">
        <v>3500</v>
      </c>
      <c r="E439" s="8">
        <v>4280</v>
      </c>
      <c r="F439" t="s">
        <v>8218</v>
      </c>
      <c r="G439" t="s">
        <v>8223</v>
      </c>
      <c r="H439" t="s">
        <v>8245</v>
      </c>
      <c r="I439">
        <v>1460581365</v>
      </c>
      <c r="J439">
        <v>1458766965</v>
      </c>
      <c r="K439" t="b">
        <v>0</v>
      </c>
      <c r="L439">
        <v>57</v>
      </c>
      <c r="M439" t="b">
        <v>1</v>
      </c>
      <c r="N439" t="s">
        <v>8269</v>
      </c>
      <c r="O439">
        <v>122</v>
      </c>
      <c r="P439">
        <v>75.09</v>
      </c>
      <c r="Q439" t="s">
        <v>8314</v>
      </c>
      <c r="R439" t="s">
        <v>8315</v>
      </c>
      <c r="S439" s="13">
        <v>42452.876909722225</v>
      </c>
      <c r="T439" s="13">
        <v>42473.876909722225</v>
      </c>
    </row>
    <row r="440" spans="1:20" ht="144" x14ac:dyDescent="0.2">
      <c r="A440">
        <v>3310</v>
      </c>
      <c r="B440" s="3" t="s">
        <v>3310</v>
      </c>
      <c r="C440" s="3" t="s">
        <v>7420</v>
      </c>
      <c r="D440" s="6">
        <v>6500</v>
      </c>
      <c r="E440" s="8">
        <v>6505</v>
      </c>
      <c r="F440" t="s">
        <v>8218</v>
      </c>
      <c r="G440" t="s">
        <v>8223</v>
      </c>
      <c r="H440" t="s">
        <v>8245</v>
      </c>
      <c r="I440">
        <v>1444169825</v>
      </c>
      <c r="J440">
        <v>1441577825</v>
      </c>
      <c r="K440" t="b">
        <v>0</v>
      </c>
      <c r="L440">
        <v>31</v>
      </c>
      <c r="M440" t="b">
        <v>1</v>
      </c>
      <c r="N440" t="s">
        <v>8269</v>
      </c>
      <c r="O440">
        <v>100</v>
      </c>
      <c r="P440">
        <v>209.84</v>
      </c>
      <c r="Q440" t="s">
        <v>8314</v>
      </c>
      <c r="R440" t="s">
        <v>8315</v>
      </c>
      <c r="S440" s="13">
        <v>42253.928530092591</v>
      </c>
      <c r="T440" s="13">
        <v>42283.928530092591</v>
      </c>
    </row>
    <row r="441" spans="1:20" ht="192" x14ac:dyDescent="0.2">
      <c r="A441">
        <v>3311</v>
      </c>
      <c r="B441" s="3" t="s">
        <v>3311</v>
      </c>
      <c r="C441" s="3" t="s">
        <v>7421</v>
      </c>
      <c r="D441" s="6">
        <v>2500</v>
      </c>
      <c r="E441" s="8">
        <v>2746</v>
      </c>
      <c r="F441" t="s">
        <v>8218</v>
      </c>
      <c r="G441" t="s">
        <v>8223</v>
      </c>
      <c r="H441" t="s">
        <v>8245</v>
      </c>
      <c r="I441">
        <v>1445065210</v>
      </c>
      <c r="J441">
        <v>1442473210</v>
      </c>
      <c r="K441" t="b">
        <v>0</v>
      </c>
      <c r="L441">
        <v>45</v>
      </c>
      <c r="M441" t="b">
        <v>1</v>
      </c>
      <c r="N441" t="s">
        <v>8269</v>
      </c>
      <c r="O441">
        <v>110</v>
      </c>
      <c r="P441">
        <v>61.02</v>
      </c>
      <c r="Q441" t="s">
        <v>8314</v>
      </c>
      <c r="R441" t="s">
        <v>8315</v>
      </c>
      <c r="S441" s="13">
        <v>42264.29178240741</v>
      </c>
      <c r="T441" s="13">
        <v>42294.29178240741</v>
      </c>
    </row>
    <row r="442" spans="1:20" ht="192" x14ac:dyDescent="0.2">
      <c r="A442">
        <v>3312</v>
      </c>
      <c r="B442" s="3" t="s">
        <v>3312</v>
      </c>
      <c r="C442" s="3" t="s">
        <v>7422</v>
      </c>
      <c r="D442" s="6">
        <v>2500</v>
      </c>
      <c r="E442" s="8">
        <v>2501</v>
      </c>
      <c r="F442" t="s">
        <v>8218</v>
      </c>
      <c r="G442" t="s">
        <v>8223</v>
      </c>
      <c r="H442" t="s">
        <v>8245</v>
      </c>
      <c r="I442">
        <v>1478901600</v>
      </c>
      <c r="J442">
        <v>1477077946</v>
      </c>
      <c r="K442" t="b">
        <v>0</v>
      </c>
      <c r="L442">
        <v>41</v>
      </c>
      <c r="M442" t="b">
        <v>1</v>
      </c>
      <c r="N442" t="s">
        <v>8269</v>
      </c>
      <c r="O442">
        <v>100</v>
      </c>
      <c r="P442">
        <v>61</v>
      </c>
      <c r="Q442" t="s">
        <v>8314</v>
      </c>
      <c r="R442" t="s">
        <v>8315</v>
      </c>
      <c r="S442" s="13">
        <v>42664.809560185182</v>
      </c>
      <c r="T442" s="13">
        <v>42685.916666666672</v>
      </c>
    </row>
    <row r="443" spans="1:20" ht="176" x14ac:dyDescent="0.2">
      <c r="A443">
        <v>3313</v>
      </c>
      <c r="B443" s="3" t="s">
        <v>3313</v>
      </c>
      <c r="C443" s="3" t="s">
        <v>7423</v>
      </c>
      <c r="D443" s="6">
        <v>2000</v>
      </c>
      <c r="E443" s="8">
        <v>2321</v>
      </c>
      <c r="F443" t="s">
        <v>8218</v>
      </c>
      <c r="G443" t="s">
        <v>8223</v>
      </c>
      <c r="H443" t="s">
        <v>8245</v>
      </c>
      <c r="I443">
        <v>1453856400</v>
      </c>
      <c r="J443">
        <v>1452664317</v>
      </c>
      <c r="K443" t="b">
        <v>0</v>
      </c>
      <c r="L443">
        <v>29</v>
      </c>
      <c r="M443" t="b">
        <v>1</v>
      </c>
      <c r="N443" t="s">
        <v>8269</v>
      </c>
      <c r="O443">
        <v>116</v>
      </c>
      <c r="P443">
        <v>80.03</v>
      </c>
      <c r="Q443" t="s">
        <v>8314</v>
      </c>
      <c r="R443" t="s">
        <v>8315</v>
      </c>
      <c r="S443" s="13">
        <v>42382.244409722218</v>
      </c>
      <c r="T443" s="13">
        <v>42396.041666666672</v>
      </c>
    </row>
    <row r="444" spans="1:20" ht="192" x14ac:dyDescent="0.2">
      <c r="A444">
        <v>3316</v>
      </c>
      <c r="B444" s="3" t="s">
        <v>3316</v>
      </c>
      <c r="C444" s="3" t="s">
        <v>7426</v>
      </c>
      <c r="D444" s="6">
        <v>11737</v>
      </c>
      <c r="E444" s="8">
        <v>11747.18</v>
      </c>
      <c r="F444" t="s">
        <v>8218</v>
      </c>
      <c r="G444" t="s">
        <v>8223</v>
      </c>
      <c r="H444" t="s">
        <v>8245</v>
      </c>
      <c r="I444">
        <v>1407506040</v>
      </c>
      <c r="J444">
        <v>1404680075</v>
      </c>
      <c r="K444" t="b">
        <v>0</v>
      </c>
      <c r="L444">
        <v>125</v>
      </c>
      <c r="M444" t="b">
        <v>1</v>
      </c>
      <c r="N444" t="s">
        <v>8269</v>
      </c>
      <c r="O444">
        <v>100</v>
      </c>
      <c r="P444">
        <v>93.98</v>
      </c>
      <c r="Q444" t="s">
        <v>8314</v>
      </c>
      <c r="R444" t="s">
        <v>8315</v>
      </c>
      <c r="S444" s="13">
        <v>41826.871238425927</v>
      </c>
      <c r="T444" s="13">
        <v>41859.57916666667</v>
      </c>
    </row>
    <row r="445" spans="1:20" ht="160" x14ac:dyDescent="0.2">
      <c r="A445">
        <v>3317</v>
      </c>
      <c r="B445" s="3" t="s">
        <v>3317</v>
      </c>
      <c r="C445" s="3" t="s">
        <v>7427</v>
      </c>
      <c r="D445" s="6">
        <v>1050</v>
      </c>
      <c r="E445" s="8">
        <v>1115</v>
      </c>
      <c r="F445" t="s">
        <v>8218</v>
      </c>
      <c r="G445" t="s">
        <v>8223</v>
      </c>
      <c r="H445" t="s">
        <v>8245</v>
      </c>
      <c r="I445">
        <v>1465347424</v>
      </c>
      <c r="J445">
        <v>1462755424</v>
      </c>
      <c r="K445" t="b">
        <v>0</v>
      </c>
      <c r="L445">
        <v>18</v>
      </c>
      <c r="M445" t="b">
        <v>1</v>
      </c>
      <c r="N445" t="s">
        <v>8269</v>
      </c>
      <c r="O445">
        <v>106</v>
      </c>
      <c r="P445">
        <v>61.94</v>
      </c>
      <c r="Q445" t="s">
        <v>8314</v>
      </c>
      <c r="R445" t="s">
        <v>8315</v>
      </c>
      <c r="S445" s="13">
        <v>42499.039629629624</v>
      </c>
      <c r="T445" s="13">
        <v>42529.039629629624</v>
      </c>
    </row>
    <row r="446" spans="1:20" ht="176" x14ac:dyDescent="0.2">
      <c r="A446">
        <v>3320</v>
      </c>
      <c r="B446" s="3" t="s">
        <v>3320</v>
      </c>
      <c r="C446" s="3" t="s">
        <v>7430</v>
      </c>
      <c r="D446" s="6">
        <v>2500</v>
      </c>
      <c r="E446" s="8">
        <v>2525</v>
      </c>
      <c r="F446" t="s">
        <v>8218</v>
      </c>
      <c r="G446" t="s">
        <v>8223</v>
      </c>
      <c r="H446" t="s">
        <v>8245</v>
      </c>
      <c r="I446">
        <v>1466557557</v>
      </c>
      <c r="J446">
        <v>1463965557</v>
      </c>
      <c r="K446" t="b">
        <v>0</v>
      </c>
      <c r="L446">
        <v>38</v>
      </c>
      <c r="M446" t="b">
        <v>1</v>
      </c>
      <c r="N446" t="s">
        <v>8269</v>
      </c>
      <c r="O446">
        <v>101</v>
      </c>
      <c r="P446">
        <v>66.45</v>
      </c>
      <c r="Q446" t="s">
        <v>8314</v>
      </c>
      <c r="R446" t="s">
        <v>8315</v>
      </c>
      <c r="S446" s="13">
        <v>42513.045798611114</v>
      </c>
      <c r="T446" s="13">
        <v>42543.045798611114</v>
      </c>
    </row>
    <row r="447" spans="1:20" ht="192" x14ac:dyDescent="0.2">
      <c r="A447">
        <v>3321</v>
      </c>
      <c r="B447" s="3" t="s">
        <v>3321</v>
      </c>
      <c r="C447" s="3" t="s">
        <v>7431</v>
      </c>
      <c r="D447" s="6">
        <v>500</v>
      </c>
      <c r="E447" s="8">
        <v>537</v>
      </c>
      <c r="F447" t="s">
        <v>8218</v>
      </c>
      <c r="G447" t="s">
        <v>8223</v>
      </c>
      <c r="H447" t="s">
        <v>8245</v>
      </c>
      <c r="I447">
        <v>1413431940</v>
      </c>
      <c r="J447">
        <v>1412216665</v>
      </c>
      <c r="K447" t="b">
        <v>0</v>
      </c>
      <c r="L447">
        <v>15</v>
      </c>
      <c r="M447" t="b">
        <v>1</v>
      </c>
      <c r="N447" t="s">
        <v>8269</v>
      </c>
      <c r="O447">
        <v>107</v>
      </c>
      <c r="P447">
        <v>35.799999999999997</v>
      </c>
      <c r="Q447" t="s">
        <v>8314</v>
      </c>
      <c r="R447" t="s">
        <v>8315</v>
      </c>
      <c r="S447" s="13">
        <v>41914.100289351853</v>
      </c>
      <c r="T447" s="13">
        <v>41928.165972222225</v>
      </c>
    </row>
    <row r="448" spans="1:20" ht="192" x14ac:dyDescent="0.2">
      <c r="A448">
        <v>3322</v>
      </c>
      <c r="B448" s="3" t="s">
        <v>3322</v>
      </c>
      <c r="C448" s="3" t="s">
        <v>7432</v>
      </c>
      <c r="D448" s="6">
        <v>3300</v>
      </c>
      <c r="E448" s="8">
        <v>3350</v>
      </c>
      <c r="F448" t="s">
        <v>8218</v>
      </c>
      <c r="G448" t="s">
        <v>8223</v>
      </c>
      <c r="H448" t="s">
        <v>8245</v>
      </c>
      <c r="I448">
        <v>1466567700</v>
      </c>
      <c r="J448">
        <v>1464653696</v>
      </c>
      <c r="K448" t="b">
        <v>0</v>
      </c>
      <c r="L448">
        <v>23</v>
      </c>
      <c r="M448" t="b">
        <v>1</v>
      </c>
      <c r="N448" t="s">
        <v>8269</v>
      </c>
      <c r="O448">
        <v>102</v>
      </c>
      <c r="P448">
        <v>145.65</v>
      </c>
      <c r="Q448" t="s">
        <v>8314</v>
      </c>
      <c r="R448" t="s">
        <v>8315</v>
      </c>
      <c r="S448" s="13">
        <v>42521.010370370372</v>
      </c>
      <c r="T448" s="13">
        <v>42543.163194444445</v>
      </c>
    </row>
    <row r="449" spans="1:20" ht="208" x14ac:dyDescent="0.2">
      <c r="A449">
        <v>3326</v>
      </c>
      <c r="B449" s="3" t="s">
        <v>3326</v>
      </c>
      <c r="C449" s="3" t="s">
        <v>7436</v>
      </c>
      <c r="D449" s="6">
        <v>8000</v>
      </c>
      <c r="E449" s="8">
        <v>8110</v>
      </c>
      <c r="F449" t="s">
        <v>8218</v>
      </c>
      <c r="G449" t="s">
        <v>8223</v>
      </c>
      <c r="H449" t="s">
        <v>8245</v>
      </c>
      <c r="I449">
        <v>1425830905</v>
      </c>
      <c r="J449">
        <v>1423242505</v>
      </c>
      <c r="K449" t="b">
        <v>0</v>
      </c>
      <c r="L449">
        <v>57</v>
      </c>
      <c r="M449" t="b">
        <v>1</v>
      </c>
      <c r="N449" t="s">
        <v>8269</v>
      </c>
      <c r="O449">
        <v>101</v>
      </c>
      <c r="P449">
        <v>142.28</v>
      </c>
      <c r="Q449" t="s">
        <v>8314</v>
      </c>
      <c r="R449" t="s">
        <v>8315</v>
      </c>
      <c r="S449" s="13">
        <v>42041.714178240742</v>
      </c>
      <c r="T449" s="13">
        <v>42071.67251157407</v>
      </c>
    </row>
    <row r="450" spans="1:20" ht="192" x14ac:dyDescent="0.2">
      <c r="A450">
        <v>3328</v>
      </c>
      <c r="B450" s="3" t="s">
        <v>3328</v>
      </c>
      <c r="C450" s="3" t="s">
        <v>7438</v>
      </c>
      <c r="D450" s="6">
        <v>1800</v>
      </c>
      <c r="E450" s="8">
        <v>2635</v>
      </c>
      <c r="F450" t="s">
        <v>8218</v>
      </c>
      <c r="G450" t="s">
        <v>8223</v>
      </c>
      <c r="H450" t="s">
        <v>8245</v>
      </c>
      <c r="I450">
        <v>1404522000</v>
      </c>
      <c r="J450">
        <v>1404308883</v>
      </c>
      <c r="K450" t="b">
        <v>0</v>
      </c>
      <c r="L450">
        <v>9</v>
      </c>
      <c r="M450" t="b">
        <v>1</v>
      </c>
      <c r="N450" t="s">
        <v>8269</v>
      </c>
      <c r="O450">
        <v>146</v>
      </c>
      <c r="P450">
        <v>292.77999999999997</v>
      </c>
      <c r="Q450" t="s">
        <v>8314</v>
      </c>
      <c r="R450" t="s">
        <v>8315</v>
      </c>
      <c r="S450" s="13">
        <v>41822.57503472222</v>
      </c>
      <c r="T450" s="13">
        <v>41825.041666666664</v>
      </c>
    </row>
    <row r="451" spans="1:20" ht="192" x14ac:dyDescent="0.2">
      <c r="A451">
        <v>3331</v>
      </c>
      <c r="B451" s="3" t="s">
        <v>3331</v>
      </c>
      <c r="C451" s="3" t="s">
        <v>7441</v>
      </c>
      <c r="D451" s="6">
        <v>5000</v>
      </c>
      <c r="E451" s="8">
        <v>5226</v>
      </c>
      <c r="F451" t="s">
        <v>8218</v>
      </c>
      <c r="G451" t="s">
        <v>8223</v>
      </c>
      <c r="H451" t="s">
        <v>8245</v>
      </c>
      <c r="I451">
        <v>1444149886</v>
      </c>
      <c r="J451">
        <v>1441125886</v>
      </c>
      <c r="K451" t="b">
        <v>0</v>
      </c>
      <c r="L451">
        <v>65</v>
      </c>
      <c r="M451" t="b">
        <v>1</v>
      </c>
      <c r="N451" t="s">
        <v>8269</v>
      </c>
      <c r="O451">
        <v>105</v>
      </c>
      <c r="P451">
        <v>80.400000000000006</v>
      </c>
      <c r="Q451" t="s">
        <v>8314</v>
      </c>
      <c r="R451" t="s">
        <v>8315</v>
      </c>
      <c r="S451" s="13">
        <v>42248.697754629626</v>
      </c>
      <c r="T451" s="13">
        <v>42283.697754629626</v>
      </c>
    </row>
    <row r="452" spans="1:20" ht="192" x14ac:dyDescent="0.2">
      <c r="A452">
        <v>3332</v>
      </c>
      <c r="B452" s="3" t="s">
        <v>3332</v>
      </c>
      <c r="C452" s="3" t="s">
        <v>7442</v>
      </c>
      <c r="D452" s="6">
        <v>6000</v>
      </c>
      <c r="E452" s="8">
        <v>6000</v>
      </c>
      <c r="F452" t="s">
        <v>8218</v>
      </c>
      <c r="G452" t="s">
        <v>8223</v>
      </c>
      <c r="H452" t="s">
        <v>8245</v>
      </c>
      <c r="I452">
        <v>1405802330</v>
      </c>
      <c r="J452">
        <v>1403210330</v>
      </c>
      <c r="K452" t="b">
        <v>0</v>
      </c>
      <c r="L452">
        <v>83</v>
      </c>
      <c r="M452" t="b">
        <v>1</v>
      </c>
      <c r="N452" t="s">
        <v>8269</v>
      </c>
      <c r="O452">
        <v>100</v>
      </c>
      <c r="P452">
        <v>72.290000000000006</v>
      </c>
      <c r="Q452" t="s">
        <v>8314</v>
      </c>
      <c r="R452" t="s">
        <v>8315</v>
      </c>
      <c r="S452" s="13">
        <v>41809.860300925924</v>
      </c>
      <c r="T452" s="13">
        <v>41839.860300925924</v>
      </c>
    </row>
    <row r="453" spans="1:20" ht="208" x14ac:dyDescent="0.2">
      <c r="A453">
        <v>3333</v>
      </c>
      <c r="B453" s="3" t="s">
        <v>3333</v>
      </c>
      <c r="C453" s="3" t="s">
        <v>7443</v>
      </c>
      <c r="D453" s="6">
        <v>3500</v>
      </c>
      <c r="E453" s="8">
        <v>3660</v>
      </c>
      <c r="F453" t="s">
        <v>8218</v>
      </c>
      <c r="G453" t="s">
        <v>8223</v>
      </c>
      <c r="H453" t="s">
        <v>8245</v>
      </c>
      <c r="I453">
        <v>1434384880</v>
      </c>
      <c r="J453">
        <v>1432484080</v>
      </c>
      <c r="K453" t="b">
        <v>0</v>
      </c>
      <c r="L453">
        <v>111</v>
      </c>
      <c r="M453" t="b">
        <v>1</v>
      </c>
      <c r="N453" t="s">
        <v>8269</v>
      </c>
      <c r="O453">
        <v>105</v>
      </c>
      <c r="P453">
        <v>32.97</v>
      </c>
      <c r="Q453" t="s">
        <v>8314</v>
      </c>
      <c r="R453" t="s">
        <v>8315</v>
      </c>
      <c r="S453" s="13">
        <v>42148.676851851851</v>
      </c>
      <c r="T453" s="13">
        <v>42170.676851851851</v>
      </c>
    </row>
    <row r="454" spans="1:20" ht="144" x14ac:dyDescent="0.2">
      <c r="A454">
        <v>3334</v>
      </c>
      <c r="B454" s="3" t="s">
        <v>3334</v>
      </c>
      <c r="C454" s="3" t="s">
        <v>7444</v>
      </c>
      <c r="D454" s="6">
        <v>3871</v>
      </c>
      <c r="E454" s="8">
        <v>5366</v>
      </c>
      <c r="F454" t="s">
        <v>8218</v>
      </c>
      <c r="G454" t="s">
        <v>8223</v>
      </c>
      <c r="H454" t="s">
        <v>8245</v>
      </c>
      <c r="I454">
        <v>1438259422</v>
      </c>
      <c r="J454">
        <v>1435667422</v>
      </c>
      <c r="K454" t="b">
        <v>0</v>
      </c>
      <c r="L454">
        <v>46</v>
      </c>
      <c r="M454" t="b">
        <v>1</v>
      </c>
      <c r="N454" t="s">
        <v>8269</v>
      </c>
      <c r="O454">
        <v>139</v>
      </c>
      <c r="P454">
        <v>116.65</v>
      </c>
      <c r="Q454" t="s">
        <v>8314</v>
      </c>
      <c r="R454" t="s">
        <v>8315</v>
      </c>
      <c r="S454" s="13">
        <v>42185.521087962959</v>
      </c>
      <c r="T454" s="13">
        <v>42215.521087962959</v>
      </c>
    </row>
    <row r="455" spans="1:20" ht="112" x14ac:dyDescent="0.2">
      <c r="A455">
        <v>3338</v>
      </c>
      <c r="B455" s="3" t="s">
        <v>3338</v>
      </c>
      <c r="C455" s="3" t="s">
        <v>7448</v>
      </c>
      <c r="D455" s="6">
        <v>15000</v>
      </c>
      <c r="E455" s="8">
        <v>15327</v>
      </c>
      <c r="F455" t="s">
        <v>8218</v>
      </c>
      <c r="G455" t="s">
        <v>8223</v>
      </c>
      <c r="H455" t="s">
        <v>8245</v>
      </c>
      <c r="I455">
        <v>1487944080</v>
      </c>
      <c r="J455">
        <v>1486129680</v>
      </c>
      <c r="K455" t="b">
        <v>0</v>
      </c>
      <c r="L455">
        <v>112</v>
      </c>
      <c r="M455" t="b">
        <v>1</v>
      </c>
      <c r="N455" t="s">
        <v>8269</v>
      </c>
      <c r="O455">
        <v>102</v>
      </c>
      <c r="P455">
        <v>136.85</v>
      </c>
      <c r="Q455" t="s">
        <v>8314</v>
      </c>
      <c r="R455" t="s">
        <v>8315</v>
      </c>
      <c r="S455" s="13">
        <v>42769.574999999997</v>
      </c>
      <c r="T455" s="13">
        <v>42790.574999999997</v>
      </c>
    </row>
    <row r="456" spans="1:20" ht="160" x14ac:dyDescent="0.2">
      <c r="A456">
        <v>3339</v>
      </c>
      <c r="B456" s="3" t="s">
        <v>3339</v>
      </c>
      <c r="C456" s="3" t="s">
        <v>7449</v>
      </c>
      <c r="D456" s="6">
        <v>8000</v>
      </c>
      <c r="E456" s="8">
        <v>8348</v>
      </c>
      <c r="F456" t="s">
        <v>8218</v>
      </c>
      <c r="G456" t="s">
        <v>8223</v>
      </c>
      <c r="H456" t="s">
        <v>8245</v>
      </c>
      <c r="I456">
        <v>1469721518</v>
      </c>
      <c r="J456">
        <v>1467129518</v>
      </c>
      <c r="K456" t="b">
        <v>0</v>
      </c>
      <c r="L456">
        <v>47</v>
      </c>
      <c r="M456" t="b">
        <v>1</v>
      </c>
      <c r="N456" t="s">
        <v>8269</v>
      </c>
      <c r="O456">
        <v>104</v>
      </c>
      <c r="P456">
        <v>177.62</v>
      </c>
      <c r="Q456" t="s">
        <v>8314</v>
      </c>
      <c r="R456" t="s">
        <v>8315</v>
      </c>
      <c r="S456" s="13">
        <v>42549.665717592594</v>
      </c>
      <c r="T456" s="13">
        <v>42579.665717592594</v>
      </c>
    </row>
    <row r="457" spans="1:20" ht="208" x14ac:dyDescent="0.2">
      <c r="A457">
        <v>3340</v>
      </c>
      <c r="B457" s="3" t="s">
        <v>3340</v>
      </c>
      <c r="C457" s="3" t="s">
        <v>7450</v>
      </c>
      <c r="D457" s="6">
        <v>3000</v>
      </c>
      <c r="E457" s="8">
        <v>4145</v>
      </c>
      <c r="F457" t="s">
        <v>8218</v>
      </c>
      <c r="G457" t="s">
        <v>8223</v>
      </c>
      <c r="H457" t="s">
        <v>8245</v>
      </c>
      <c r="I457">
        <v>1481066554</v>
      </c>
      <c r="J457">
        <v>1478906554</v>
      </c>
      <c r="K457" t="b">
        <v>0</v>
      </c>
      <c r="L457">
        <v>38</v>
      </c>
      <c r="M457" t="b">
        <v>1</v>
      </c>
      <c r="N457" t="s">
        <v>8269</v>
      </c>
      <c r="O457">
        <v>138</v>
      </c>
      <c r="P457">
        <v>109.08</v>
      </c>
      <c r="Q457" t="s">
        <v>8314</v>
      </c>
      <c r="R457" t="s">
        <v>8315</v>
      </c>
      <c r="S457" s="13">
        <v>42685.974004629628</v>
      </c>
      <c r="T457" s="13">
        <v>42710.974004629628</v>
      </c>
    </row>
    <row r="458" spans="1:20" ht="144" x14ac:dyDescent="0.2">
      <c r="A458">
        <v>3342</v>
      </c>
      <c r="B458" s="3" t="s">
        <v>3342</v>
      </c>
      <c r="C458" s="3" t="s">
        <v>7452</v>
      </c>
      <c r="D458" s="6">
        <v>6000</v>
      </c>
      <c r="E458" s="8">
        <v>6100</v>
      </c>
      <c r="F458" t="s">
        <v>8218</v>
      </c>
      <c r="G458" t="s">
        <v>8223</v>
      </c>
      <c r="H458" t="s">
        <v>8245</v>
      </c>
      <c r="I458">
        <v>1427864340</v>
      </c>
      <c r="J458">
        <v>1425020810</v>
      </c>
      <c r="K458" t="b">
        <v>0</v>
      </c>
      <c r="L458">
        <v>78</v>
      </c>
      <c r="M458" t="b">
        <v>1</v>
      </c>
      <c r="N458" t="s">
        <v>8269</v>
      </c>
      <c r="O458">
        <v>102</v>
      </c>
      <c r="P458">
        <v>78.209999999999994</v>
      </c>
      <c r="Q458" t="s">
        <v>8314</v>
      </c>
      <c r="R458" t="s">
        <v>8315</v>
      </c>
      <c r="S458" s="13">
        <v>42062.296412037031</v>
      </c>
      <c r="T458" s="13">
        <v>42095.207638888889</v>
      </c>
    </row>
    <row r="459" spans="1:20" ht="224" x14ac:dyDescent="0.2">
      <c r="A459">
        <v>3344</v>
      </c>
      <c r="B459" s="3" t="s">
        <v>3344</v>
      </c>
      <c r="C459" s="3" t="s">
        <v>7454</v>
      </c>
      <c r="D459" s="6">
        <v>4500</v>
      </c>
      <c r="E459" s="8">
        <v>4565</v>
      </c>
      <c r="F459" t="s">
        <v>8218</v>
      </c>
      <c r="G459" t="s">
        <v>8223</v>
      </c>
      <c r="H459" t="s">
        <v>8245</v>
      </c>
      <c r="I459">
        <v>1409374093</v>
      </c>
      <c r="J459">
        <v>1406782093</v>
      </c>
      <c r="K459" t="b">
        <v>0</v>
      </c>
      <c r="L459">
        <v>40</v>
      </c>
      <c r="M459" t="b">
        <v>1</v>
      </c>
      <c r="N459" t="s">
        <v>8269</v>
      </c>
      <c r="O459">
        <v>101</v>
      </c>
      <c r="P459">
        <v>114.13</v>
      </c>
      <c r="Q459" t="s">
        <v>8314</v>
      </c>
      <c r="R459" t="s">
        <v>8315</v>
      </c>
      <c r="S459" s="13">
        <v>41851.200150462959</v>
      </c>
      <c r="T459" s="13">
        <v>41881.200150462959</v>
      </c>
    </row>
    <row r="460" spans="1:20" ht="208" x14ac:dyDescent="0.2">
      <c r="A460">
        <v>3345</v>
      </c>
      <c r="B460" s="3" t="s">
        <v>3345</v>
      </c>
      <c r="C460" s="3" t="s">
        <v>7455</v>
      </c>
      <c r="D460" s="6">
        <v>500</v>
      </c>
      <c r="E460" s="8">
        <v>650</v>
      </c>
      <c r="F460" t="s">
        <v>8218</v>
      </c>
      <c r="G460" t="s">
        <v>8223</v>
      </c>
      <c r="H460" t="s">
        <v>8245</v>
      </c>
      <c r="I460">
        <v>1429317420</v>
      </c>
      <c r="J460">
        <v>1424226768</v>
      </c>
      <c r="K460" t="b">
        <v>0</v>
      </c>
      <c r="L460">
        <v>13</v>
      </c>
      <c r="M460" t="b">
        <v>1</v>
      </c>
      <c r="N460" t="s">
        <v>8269</v>
      </c>
      <c r="O460">
        <v>130</v>
      </c>
      <c r="P460">
        <v>50</v>
      </c>
      <c r="Q460" t="s">
        <v>8314</v>
      </c>
      <c r="R460" t="s">
        <v>8315</v>
      </c>
      <c r="S460" s="13">
        <v>42053.106111111112</v>
      </c>
      <c r="T460" s="13">
        <v>42112.025694444441</v>
      </c>
    </row>
    <row r="461" spans="1:20" ht="192" x14ac:dyDescent="0.2">
      <c r="A461">
        <v>3346</v>
      </c>
      <c r="B461" s="3" t="s">
        <v>3346</v>
      </c>
      <c r="C461" s="3" t="s">
        <v>7456</v>
      </c>
      <c r="D461" s="6">
        <v>1500</v>
      </c>
      <c r="E461" s="8">
        <v>1650</v>
      </c>
      <c r="F461" t="s">
        <v>8218</v>
      </c>
      <c r="G461" t="s">
        <v>8223</v>
      </c>
      <c r="H461" t="s">
        <v>8245</v>
      </c>
      <c r="I461">
        <v>1424910910</v>
      </c>
      <c r="J461">
        <v>1424306110</v>
      </c>
      <c r="K461" t="b">
        <v>0</v>
      </c>
      <c r="L461">
        <v>18</v>
      </c>
      <c r="M461" t="b">
        <v>1</v>
      </c>
      <c r="N461" t="s">
        <v>8269</v>
      </c>
      <c r="O461">
        <v>110</v>
      </c>
      <c r="P461">
        <v>91.67</v>
      </c>
      <c r="Q461" t="s">
        <v>8314</v>
      </c>
      <c r="R461" t="s">
        <v>8315</v>
      </c>
      <c r="S461" s="13">
        <v>42054.024421296301</v>
      </c>
      <c r="T461" s="13">
        <v>42061.024421296301</v>
      </c>
    </row>
    <row r="462" spans="1:20" ht="224" x14ac:dyDescent="0.2">
      <c r="A462">
        <v>3348</v>
      </c>
      <c r="B462" s="3" t="s">
        <v>3266</v>
      </c>
      <c r="C462" s="3" t="s">
        <v>7458</v>
      </c>
      <c r="D462" s="6">
        <v>5500</v>
      </c>
      <c r="E462" s="8">
        <v>5516</v>
      </c>
      <c r="F462" t="s">
        <v>8218</v>
      </c>
      <c r="G462" t="s">
        <v>8223</v>
      </c>
      <c r="H462" t="s">
        <v>8245</v>
      </c>
      <c r="I462">
        <v>1461988740</v>
      </c>
      <c r="J462">
        <v>1459949080</v>
      </c>
      <c r="K462" t="b">
        <v>0</v>
      </c>
      <c r="L462">
        <v>79</v>
      </c>
      <c r="M462" t="b">
        <v>1</v>
      </c>
      <c r="N462" t="s">
        <v>8269</v>
      </c>
      <c r="O462">
        <v>100</v>
      </c>
      <c r="P462">
        <v>69.819999999999993</v>
      </c>
      <c r="Q462" t="s">
        <v>8314</v>
      </c>
      <c r="R462" t="s">
        <v>8315</v>
      </c>
      <c r="S462" s="13">
        <v>42466.558796296296</v>
      </c>
      <c r="T462" s="13">
        <v>42490.165972222225</v>
      </c>
    </row>
    <row r="463" spans="1:20" ht="224" x14ac:dyDescent="0.2">
      <c r="A463">
        <v>3349</v>
      </c>
      <c r="B463" s="3" t="s">
        <v>3348</v>
      </c>
      <c r="C463" s="3" t="s">
        <v>7459</v>
      </c>
      <c r="D463" s="6">
        <v>1000</v>
      </c>
      <c r="E463" s="8">
        <v>1534</v>
      </c>
      <c r="F463" t="s">
        <v>8218</v>
      </c>
      <c r="G463" t="s">
        <v>8223</v>
      </c>
      <c r="H463" t="s">
        <v>8245</v>
      </c>
      <c r="I463">
        <v>1465837200</v>
      </c>
      <c r="J463">
        <v>1463971172</v>
      </c>
      <c r="K463" t="b">
        <v>0</v>
      </c>
      <c r="L463">
        <v>14</v>
      </c>
      <c r="M463" t="b">
        <v>1</v>
      </c>
      <c r="N463" t="s">
        <v>8269</v>
      </c>
      <c r="O463">
        <v>153</v>
      </c>
      <c r="P463">
        <v>109.57</v>
      </c>
      <c r="Q463" t="s">
        <v>8314</v>
      </c>
      <c r="R463" t="s">
        <v>8315</v>
      </c>
      <c r="S463" s="13">
        <v>42513.110787037032</v>
      </c>
      <c r="T463" s="13">
        <v>42534.708333333328</v>
      </c>
    </row>
    <row r="464" spans="1:20" ht="160" x14ac:dyDescent="0.2">
      <c r="A464">
        <v>3354</v>
      </c>
      <c r="B464" s="3" t="s">
        <v>3353</v>
      </c>
      <c r="C464" s="3" t="s">
        <v>7464</v>
      </c>
      <c r="D464" s="6">
        <v>3000</v>
      </c>
      <c r="E464" s="8">
        <v>3058</v>
      </c>
      <c r="F464" t="s">
        <v>8218</v>
      </c>
      <c r="G464" t="s">
        <v>8223</v>
      </c>
      <c r="H464" t="s">
        <v>8245</v>
      </c>
      <c r="I464">
        <v>1446091260</v>
      </c>
      <c r="J464">
        <v>1443029206</v>
      </c>
      <c r="K464" t="b">
        <v>0</v>
      </c>
      <c r="L464">
        <v>55</v>
      </c>
      <c r="M464" t="b">
        <v>1</v>
      </c>
      <c r="N464" t="s">
        <v>8269</v>
      </c>
      <c r="O464">
        <v>102</v>
      </c>
      <c r="P464">
        <v>55.6</v>
      </c>
      <c r="Q464" t="s">
        <v>8314</v>
      </c>
      <c r="R464" t="s">
        <v>8315</v>
      </c>
      <c r="S464" s="13">
        <v>42270.7269212963</v>
      </c>
      <c r="T464" s="13">
        <v>42306.167361111111</v>
      </c>
    </row>
    <row r="465" spans="1:20" ht="192" x14ac:dyDescent="0.2">
      <c r="A465">
        <v>3358</v>
      </c>
      <c r="B465" s="3" t="s">
        <v>3357</v>
      </c>
      <c r="C465" s="3" t="s">
        <v>7468</v>
      </c>
      <c r="D465" s="6">
        <v>10000</v>
      </c>
      <c r="E465" s="8">
        <v>10299</v>
      </c>
      <c r="F465" t="s">
        <v>8218</v>
      </c>
      <c r="G465" t="s">
        <v>8223</v>
      </c>
      <c r="H465" t="s">
        <v>8245</v>
      </c>
      <c r="I465">
        <v>1416385679</v>
      </c>
      <c r="J465">
        <v>1413790079</v>
      </c>
      <c r="K465" t="b">
        <v>0</v>
      </c>
      <c r="L465">
        <v>162</v>
      </c>
      <c r="M465" t="b">
        <v>1</v>
      </c>
      <c r="N465" t="s">
        <v>8269</v>
      </c>
      <c r="O465">
        <v>103</v>
      </c>
      <c r="P465">
        <v>63.57</v>
      </c>
      <c r="Q465" t="s">
        <v>8314</v>
      </c>
      <c r="R465" t="s">
        <v>8315</v>
      </c>
      <c r="S465" s="13">
        <v>41932.311099537037</v>
      </c>
      <c r="T465" s="13">
        <v>41962.352766203709</v>
      </c>
    </row>
    <row r="466" spans="1:20" ht="128" x14ac:dyDescent="0.2">
      <c r="A466">
        <v>3359</v>
      </c>
      <c r="B466" s="3" t="s">
        <v>3358</v>
      </c>
      <c r="C466" s="3" t="s">
        <v>7469</v>
      </c>
      <c r="D466" s="6">
        <v>4000</v>
      </c>
      <c r="E466" s="8">
        <v>4250</v>
      </c>
      <c r="F466" t="s">
        <v>8218</v>
      </c>
      <c r="G466" t="s">
        <v>8223</v>
      </c>
      <c r="H466" t="s">
        <v>8245</v>
      </c>
      <c r="I466">
        <v>1487985734</v>
      </c>
      <c r="J466">
        <v>1484097734</v>
      </c>
      <c r="K466" t="b">
        <v>0</v>
      </c>
      <c r="L466">
        <v>23</v>
      </c>
      <c r="M466" t="b">
        <v>1</v>
      </c>
      <c r="N466" t="s">
        <v>8269</v>
      </c>
      <c r="O466">
        <v>106</v>
      </c>
      <c r="P466">
        <v>184.78</v>
      </c>
      <c r="Q466" t="s">
        <v>8314</v>
      </c>
      <c r="R466" t="s">
        <v>8315</v>
      </c>
      <c r="S466" s="13">
        <v>42746.057106481487</v>
      </c>
      <c r="T466" s="13">
        <v>42791.057106481487</v>
      </c>
    </row>
    <row r="467" spans="1:20" ht="208" x14ac:dyDescent="0.2">
      <c r="A467">
        <v>3361</v>
      </c>
      <c r="B467" s="3" t="s">
        <v>3360</v>
      </c>
      <c r="C467" s="3" t="s">
        <v>7471</v>
      </c>
      <c r="D467" s="6">
        <v>5000</v>
      </c>
      <c r="E467" s="8">
        <v>5673</v>
      </c>
      <c r="F467" t="s">
        <v>8218</v>
      </c>
      <c r="G467" t="s">
        <v>8223</v>
      </c>
      <c r="H467" t="s">
        <v>8245</v>
      </c>
      <c r="I467">
        <v>1409587140</v>
      </c>
      <c r="J467">
        <v>1408062990</v>
      </c>
      <c r="K467" t="b">
        <v>0</v>
      </c>
      <c r="L467">
        <v>68</v>
      </c>
      <c r="M467" t="b">
        <v>1</v>
      </c>
      <c r="N467" t="s">
        <v>8269</v>
      </c>
      <c r="O467">
        <v>113</v>
      </c>
      <c r="P467">
        <v>83.43</v>
      </c>
      <c r="Q467" t="s">
        <v>8314</v>
      </c>
      <c r="R467" t="s">
        <v>8315</v>
      </c>
      <c r="S467" s="13">
        <v>41866.025347222225</v>
      </c>
      <c r="T467" s="13">
        <v>41883.665972222225</v>
      </c>
    </row>
    <row r="468" spans="1:20" ht="208" x14ac:dyDescent="0.2">
      <c r="A468">
        <v>3362</v>
      </c>
      <c r="B468" s="3" t="s">
        <v>3361</v>
      </c>
      <c r="C468" s="3" t="s">
        <v>7472</v>
      </c>
      <c r="D468" s="6">
        <v>500</v>
      </c>
      <c r="E468" s="8">
        <v>1090</v>
      </c>
      <c r="F468" t="s">
        <v>8218</v>
      </c>
      <c r="G468" t="s">
        <v>8223</v>
      </c>
      <c r="H468" t="s">
        <v>8245</v>
      </c>
      <c r="I468">
        <v>1425704100</v>
      </c>
      <c r="J468">
        <v>1424484717</v>
      </c>
      <c r="K468" t="b">
        <v>0</v>
      </c>
      <c r="L468">
        <v>20</v>
      </c>
      <c r="M468" t="b">
        <v>1</v>
      </c>
      <c r="N468" t="s">
        <v>8269</v>
      </c>
      <c r="O468">
        <v>218</v>
      </c>
      <c r="P468">
        <v>54.5</v>
      </c>
      <c r="Q468" t="s">
        <v>8314</v>
      </c>
      <c r="R468" t="s">
        <v>8315</v>
      </c>
      <c r="S468" s="13">
        <v>42056.091631944444</v>
      </c>
      <c r="T468" s="13">
        <v>42070.204861111109</v>
      </c>
    </row>
    <row r="469" spans="1:20" ht="176" x14ac:dyDescent="0.2">
      <c r="A469">
        <v>3363</v>
      </c>
      <c r="B469" s="3" t="s">
        <v>3362</v>
      </c>
      <c r="C469" s="3" t="s">
        <v>7473</v>
      </c>
      <c r="D469" s="6">
        <v>7750</v>
      </c>
      <c r="E469" s="8">
        <v>7860</v>
      </c>
      <c r="F469" t="s">
        <v>8218</v>
      </c>
      <c r="G469" t="s">
        <v>8223</v>
      </c>
      <c r="H469" t="s">
        <v>8245</v>
      </c>
      <c r="I469">
        <v>1408464000</v>
      </c>
      <c r="J469">
        <v>1406831445</v>
      </c>
      <c r="K469" t="b">
        <v>0</v>
      </c>
      <c r="L469">
        <v>26</v>
      </c>
      <c r="M469" t="b">
        <v>1</v>
      </c>
      <c r="N469" t="s">
        <v>8269</v>
      </c>
      <c r="O469">
        <v>101</v>
      </c>
      <c r="P469">
        <v>302.31</v>
      </c>
      <c r="Q469" t="s">
        <v>8314</v>
      </c>
      <c r="R469" t="s">
        <v>8315</v>
      </c>
      <c r="S469" s="13">
        <v>41851.771354166667</v>
      </c>
      <c r="T469" s="13">
        <v>41870.666666666664</v>
      </c>
    </row>
    <row r="470" spans="1:20" ht="224" x14ac:dyDescent="0.2">
      <c r="A470">
        <v>3365</v>
      </c>
      <c r="B470" s="3" t="s">
        <v>3364</v>
      </c>
      <c r="C470" s="3" t="s">
        <v>7475</v>
      </c>
      <c r="D470" s="6">
        <v>2500</v>
      </c>
      <c r="E470" s="8">
        <v>2600</v>
      </c>
      <c r="F470" t="s">
        <v>8218</v>
      </c>
      <c r="G470" t="s">
        <v>8223</v>
      </c>
      <c r="H470" t="s">
        <v>8245</v>
      </c>
      <c r="I470">
        <v>1449973592</v>
      </c>
      <c r="J470">
        <v>1447381592</v>
      </c>
      <c r="K470" t="b">
        <v>0</v>
      </c>
      <c r="L470">
        <v>3</v>
      </c>
      <c r="M470" t="b">
        <v>1</v>
      </c>
      <c r="N470" t="s">
        <v>8269</v>
      </c>
      <c r="O470">
        <v>104</v>
      </c>
      <c r="P470">
        <v>866.67</v>
      </c>
      <c r="Q470" t="s">
        <v>8314</v>
      </c>
      <c r="R470" t="s">
        <v>8315</v>
      </c>
      <c r="S470" s="13">
        <v>42321.101759259262</v>
      </c>
      <c r="T470" s="13">
        <v>42351.101759259262</v>
      </c>
    </row>
    <row r="471" spans="1:20" ht="208" x14ac:dyDescent="0.2">
      <c r="A471">
        <v>3366</v>
      </c>
      <c r="B471" s="3" t="s">
        <v>3365</v>
      </c>
      <c r="C471" s="3" t="s">
        <v>7476</v>
      </c>
      <c r="D471" s="6">
        <v>500</v>
      </c>
      <c r="E471" s="8">
        <v>1105</v>
      </c>
      <c r="F471" t="s">
        <v>8218</v>
      </c>
      <c r="G471" t="s">
        <v>8223</v>
      </c>
      <c r="H471" t="s">
        <v>8245</v>
      </c>
      <c r="I471">
        <v>1431481037</v>
      </c>
      <c r="J471">
        <v>1428889037</v>
      </c>
      <c r="K471" t="b">
        <v>0</v>
      </c>
      <c r="L471">
        <v>18</v>
      </c>
      <c r="M471" t="b">
        <v>1</v>
      </c>
      <c r="N471" t="s">
        <v>8269</v>
      </c>
      <c r="O471">
        <v>221</v>
      </c>
      <c r="P471">
        <v>61.39</v>
      </c>
      <c r="Q471" t="s">
        <v>8314</v>
      </c>
      <c r="R471" t="s">
        <v>8315</v>
      </c>
      <c r="S471" s="13">
        <v>42107.067557870367</v>
      </c>
      <c r="T471" s="13">
        <v>42137.067557870367</v>
      </c>
    </row>
    <row r="472" spans="1:20" ht="176" x14ac:dyDescent="0.2">
      <c r="A472">
        <v>3368</v>
      </c>
      <c r="B472" s="3" t="s">
        <v>3367</v>
      </c>
      <c r="C472" s="3" t="s">
        <v>7478</v>
      </c>
      <c r="D472" s="6">
        <v>1000</v>
      </c>
      <c r="E472" s="8">
        <v>1046</v>
      </c>
      <c r="F472" t="s">
        <v>8218</v>
      </c>
      <c r="G472" t="s">
        <v>8223</v>
      </c>
      <c r="H472" t="s">
        <v>8245</v>
      </c>
      <c r="I472">
        <v>1420088400</v>
      </c>
      <c r="J472">
        <v>1416977259</v>
      </c>
      <c r="K472" t="b">
        <v>0</v>
      </c>
      <c r="L472">
        <v>23</v>
      </c>
      <c r="M472" t="b">
        <v>1</v>
      </c>
      <c r="N472" t="s">
        <v>8269</v>
      </c>
      <c r="O472">
        <v>105</v>
      </c>
      <c r="P472">
        <v>45.48</v>
      </c>
      <c r="Q472" t="s">
        <v>8314</v>
      </c>
      <c r="R472" t="s">
        <v>8315</v>
      </c>
      <c r="S472" s="13">
        <v>41969.199756944443</v>
      </c>
      <c r="T472" s="13">
        <v>42005.208333333328</v>
      </c>
    </row>
    <row r="473" spans="1:20" ht="112" x14ac:dyDescent="0.2">
      <c r="A473">
        <v>3370</v>
      </c>
      <c r="B473" s="3" t="s">
        <v>3369</v>
      </c>
      <c r="C473" s="3" t="s">
        <v>7480</v>
      </c>
      <c r="D473" s="6">
        <v>1500</v>
      </c>
      <c r="E473" s="8">
        <v>1766</v>
      </c>
      <c r="F473" t="s">
        <v>8218</v>
      </c>
      <c r="G473" t="s">
        <v>8223</v>
      </c>
      <c r="H473" t="s">
        <v>8245</v>
      </c>
      <c r="I473">
        <v>1481961600</v>
      </c>
      <c r="J473">
        <v>1479283285</v>
      </c>
      <c r="K473" t="b">
        <v>0</v>
      </c>
      <c r="L473">
        <v>26</v>
      </c>
      <c r="M473" t="b">
        <v>1</v>
      </c>
      <c r="N473" t="s">
        <v>8269</v>
      </c>
      <c r="O473">
        <v>118</v>
      </c>
      <c r="P473">
        <v>67.92</v>
      </c>
      <c r="Q473" t="s">
        <v>8314</v>
      </c>
      <c r="R473" t="s">
        <v>8315</v>
      </c>
      <c r="S473" s="13">
        <v>42690.334317129629</v>
      </c>
      <c r="T473" s="13">
        <v>42721.333333333328</v>
      </c>
    </row>
    <row r="474" spans="1:20" ht="128" x14ac:dyDescent="0.2">
      <c r="A474">
        <v>3371</v>
      </c>
      <c r="B474" s="3" t="s">
        <v>3370</v>
      </c>
      <c r="C474" s="3" t="s">
        <v>7481</v>
      </c>
      <c r="D474" s="6">
        <v>200</v>
      </c>
      <c r="E474" s="8">
        <v>277</v>
      </c>
      <c r="F474" t="s">
        <v>8218</v>
      </c>
      <c r="G474" t="s">
        <v>8223</v>
      </c>
      <c r="H474" t="s">
        <v>8245</v>
      </c>
      <c r="I474">
        <v>1449089965</v>
      </c>
      <c r="J474">
        <v>1446670765</v>
      </c>
      <c r="K474" t="b">
        <v>0</v>
      </c>
      <c r="L474">
        <v>9</v>
      </c>
      <c r="M474" t="b">
        <v>1</v>
      </c>
      <c r="N474" t="s">
        <v>8269</v>
      </c>
      <c r="O474">
        <v>139</v>
      </c>
      <c r="P474">
        <v>30.78</v>
      </c>
      <c r="Q474" t="s">
        <v>8314</v>
      </c>
      <c r="R474" t="s">
        <v>8315</v>
      </c>
      <c r="S474" s="13">
        <v>42312.874594907407</v>
      </c>
      <c r="T474" s="13">
        <v>42340.874594907407</v>
      </c>
    </row>
    <row r="475" spans="1:20" ht="176" x14ac:dyDescent="0.2">
      <c r="A475">
        <v>3372</v>
      </c>
      <c r="B475" s="3" t="s">
        <v>3371</v>
      </c>
      <c r="C475" s="3" t="s">
        <v>7482</v>
      </c>
      <c r="D475" s="6">
        <v>1000</v>
      </c>
      <c r="E475" s="8">
        <v>1035</v>
      </c>
      <c r="F475" t="s">
        <v>8218</v>
      </c>
      <c r="G475" t="s">
        <v>8223</v>
      </c>
      <c r="H475" t="s">
        <v>8245</v>
      </c>
      <c r="I475">
        <v>1408942740</v>
      </c>
      <c r="J475">
        <v>1407157756</v>
      </c>
      <c r="K475" t="b">
        <v>0</v>
      </c>
      <c r="L475">
        <v>27</v>
      </c>
      <c r="M475" t="b">
        <v>1</v>
      </c>
      <c r="N475" t="s">
        <v>8269</v>
      </c>
      <c r="O475">
        <v>104</v>
      </c>
      <c r="P475">
        <v>38.33</v>
      </c>
      <c r="Q475" t="s">
        <v>8314</v>
      </c>
      <c r="R475" t="s">
        <v>8315</v>
      </c>
      <c r="S475" s="13">
        <v>41855.548101851848</v>
      </c>
      <c r="T475" s="13">
        <v>41876.207638888889</v>
      </c>
    </row>
    <row r="476" spans="1:20" ht="240" x14ac:dyDescent="0.2">
      <c r="A476">
        <v>3376</v>
      </c>
      <c r="B476" s="3" t="s">
        <v>3375</v>
      </c>
      <c r="C476" s="3" t="s">
        <v>7486</v>
      </c>
      <c r="D476" s="6">
        <v>8000</v>
      </c>
      <c r="E476" s="8">
        <v>8001</v>
      </c>
      <c r="F476" t="s">
        <v>8218</v>
      </c>
      <c r="G476" t="s">
        <v>8223</v>
      </c>
      <c r="H476" t="s">
        <v>8245</v>
      </c>
      <c r="I476">
        <v>1429976994</v>
      </c>
      <c r="J476">
        <v>1424796594</v>
      </c>
      <c r="K476" t="b">
        <v>0</v>
      </c>
      <c r="L476">
        <v>19</v>
      </c>
      <c r="M476" t="b">
        <v>1</v>
      </c>
      <c r="N476" t="s">
        <v>8269</v>
      </c>
      <c r="O476">
        <v>100</v>
      </c>
      <c r="P476">
        <v>421.11</v>
      </c>
      <c r="Q476" t="s">
        <v>8314</v>
      </c>
      <c r="R476" t="s">
        <v>8315</v>
      </c>
      <c r="S476" s="13">
        <v>42059.701319444444</v>
      </c>
      <c r="T476" s="13">
        <v>42119.659652777773</v>
      </c>
    </row>
    <row r="477" spans="1:20" ht="192" x14ac:dyDescent="0.2">
      <c r="A477">
        <v>3380</v>
      </c>
      <c r="B477" s="3" t="s">
        <v>3379</v>
      </c>
      <c r="C477" s="3" t="s">
        <v>7490</v>
      </c>
      <c r="D477" s="6">
        <v>3000</v>
      </c>
      <c r="E477" s="8">
        <v>3133</v>
      </c>
      <c r="F477" t="s">
        <v>8218</v>
      </c>
      <c r="G477" t="s">
        <v>8223</v>
      </c>
      <c r="H477" t="s">
        <v>8245</v>
      </c>
      <c r="I477">
        <v>1417305178</v>
      </c>
      <c r="J477">
        <v>1414277578</v>
      </c>
      <c r="K477" t="b">
        <v>0</v>
      </c>
      <c r="L477">
        <v>28</v>
      </c>
      <c r="M477" t="b">
        <v>1</v>
      </c>
      <c r="N477" t="s">
        <v>8269</v>
      </c>
      <c r="O477">
        <v>104</v>
      </c>
      <c r="P477">
        <v>111.89</v>
      </c>
      <c r="Q477" t="s">
        <v>8314</v>
      </c>
      <c r="R477" t="s">
        <v>8315</v>
      </c>
      <c r="S477" s="13">
        <v>41937.95344907407</v>
      </c>
      <c r="T477" s="13">
        <v>41972.995115740734</v>
      </c>
    </row>
    <row r="478" spans="1:20" ht="208" x14ac:dyDescent="0.2">
      <c r="A478">
        <v>3381</v>
      </c>
      <c r="B478" s="3" t="s">
        <v>3380</v>
      </c>
      <c r="C478" s="3" t="s">
        <v>7491</v>
      </c>
      <c r="D478" s="6">
        <v>4000</v>
      </c>
      <c r="E478" s="8">
        <v>4090</v>
      </c>
      <c r="F478" t="s">
        <v>8218</v>
      </c>
      <c r="G478" t="s">
        <v>8223</v>
      </c>
      <c r="H478" t="s">
        <v>8245</v>
      </c>
      <c r="I478">
        <v>1426044383</v>
      </c>
      <c r="J478">
        <v>1423455983</v>
      </c>
      <c r="K478" t="b">
        <v>0</v>
      </c>
      <c r="L478">
        <v>48</v>
      </c>
      <c r="M478" t="b">
        <v>1</v>
      </c>
      <c r="N478" t="s">
        <v>8269</v>
      </c>
      <c r="O478">
        <v>102</v>
      </c>
      <c r="P478">
        <v>85.21</v>
      </c>
      <c r="Q478" t="s">
        <v>8314</v>
      </c>
      <c r="R478" t="s">
        <v>8315</v>
      </c>
      <c r="S478" s="13">
        <v>42044.184988425928</v>
      </c>
      <c r="T478" s="13">
        <v>42074.143321759257</v>
      </c>
    </row>
    <row r="479" spans="1:20" ht="192" x14ac:dyDescent="0.2">
      <c r="A479">
        <v>3383</v>
      </c>
      <c r="B479" s="3" t="s">
        <v>3382</v>
      </c>
      <c r="C479" s="3" t="s">
        <v>7493</v>
      </c>
      <c r="D479" s="6">
        <v>1750</v>
      </c>
      <c r="E479" s="8">
        <v>1955</v>
      </c>
      <c r="F479" t="s">
        <v>8218</v>
      </c>
      <c r="G479" t="s">
        <v>8223</v>
      </c>
      <c r="H479" t="s">
        <v>8245</v>
      </c>
      <c r="I479">
        <v>1466707620</v>
      </c>
      <c r="J479">
        <v>1464979620</v>
      </c>
      <c r="K479" t="b">
        <v>0</v>
      </c>
      <c r="L479">
        <v>30</v>
      </c>
      <c r="M479" t="b">
        <v>1</v>
      </c>
      <c r="N479" t="s">
        <v>8269</v>
      </c>
      <c r="O479">
        <v>112</v>
      </c>
      <c r="P479">
        <v>65.17</v>
      </c>
      <c r="Q479" t="s">
        <v>8314</v>
      </c>
      <c r="R479" t="s">
        <v>8315</v>
      </c>
      <c r="S479" s="13">
        <v>42524.782638888893</v>
      </c>
      <c r="T479" s="13">
        <v>42544.782638888893</v>
      </c>
    </row>
    <row r="480" spans="1:20" ht="208" x14ac:dyDescent="0.2">
      <c r="A480">
        <v>3384</v>
      </c>
      <c r="B480" s="3" t="s">
        <v>3383</v>
      </c>
      <c r="C480" s="3" t="s">
        <v>7494</v>
      </c>
      <c r="D480" s="6">
        <v>6000</v>
      </c>
      <c r="E480" s="8">
        <v>6000.66</v>
      </c>
      <c r="F480" t="s">
        <v>8218</v>
      </c>
      <c r="G480" t="s">
        <v>8223</v>
      </c>
      <c r="H480" t="s">
        <v>8245</v>
      </c>
      <c r="I480">
        <v>1448074800</v>
      </c>
      <c r="J480">
        <v>1444874768</v>
      </c>
      <c r="K480" t="b">
        <v>0</v>
      </c>
      <c r="L480">
        <v>64</v>
      </c>
      <c r="M480" t="b">
        <v>1</v>
      </c>
      <c r="N480" t="s">
        <v>8269</v>
      </c>
      <c r="O480">
        <v>100</v>
      </c>
      <c r="P480">
        <v>93.76</v>
      </c>
      <c r="Q480" t="s">
        <v>8314</v>
      </c>
      <c r="R480" t="s">
        <v>8315</v>
      </c>
      <c r="S480" s="13">
        <v>42292.087592592594</v>
      </c>
      <c r="T480" s="13">
        <v>42329.125</v>
      </c>
    </row>
    <row r="481" spans="1:20" ht="192" x14ac:dyDescent="0.2">
      <c r="A481">
        <v>3385</v>
      </c>
      <c r="B481" s="3" t="s">
        <v>3384</v>
      </c>
      <c r="C481" s="3" t="s">
        <v>7495</v>
      </c>
      <c r="D481" s="6">
        <v>2000</v>
      </c>
      <c r="E481" s="8">
        <v>2000</v>
      </c>
      <c r="F481" t="s">
        <v>8218</v>
      </c>
      <c r="G481" t="s">
        <v>8223</v>
      </c>
      <c r="H481" t="s">
        <v>8245</v>
      </c>
      <c r="I481">
        <v>1418244552</v>
      </c>
      <c r="J481">
        <v>1415652552</v>
      </c>
      <c r="K481" t="b">
        <v>0</v>
      </c>
      <c r="L481">
        <v>15</v>
      </c>
      <c r="M481" t="b">
        <v>1</v>
      </c>
      <c r="N481" t="s">
        <v>8269</v>
      </c>
      <c r="O481">
        <v>100</v>
      </c>
      <c r="P481">
        <v>133.33000000000001</v>
      </c>
      <c r="Q481" t="s">
        <v>8314</v>
      </c>
      <c r="R481" t="s">
        <v>8315</v>
      </c>
      <c r="S481" s="13">
        <v>41953.8675</v>
      </c>
      <c r="T481" s="13">
        <v>41983.8675</v>
      </c>
    </row>
    <row r="482" spans="1:20" ht="192" x14ac:dyDescent="0.2">
      <c r="A482">
        <v>3386</v>
      </c>
      <c r="B482" s="3" t="s">
        <v>3385</v>
      </c>
      <c r="C482" s="3" t="s">
        <v>7496</v>
      </c>
      <c r="D482" s="6">
        <v>2000</v>
      </c>
      <c r="E482" s="8">
        <v>2100</v>
      </c>
      <c r="F482" t="s">
        <v>8218</v>
      </c>
      <c r="G482" t="s">
        <v>8223</v>
      </c>
      <c r="H482" t="s">
        <v>8245</v>
      </c>
      <c r="I482">
        <v>1417620506</v>
      </c>
      <c r="J482">
        <v>1415028506</v>
      </c>
      <c r="K482" t="b">
        <v>0</v>
      </c>
      <c r="L482">
        <v>41</v>
      </c>
      <c r="M482" t="b">
        <v>1</v>
      </c>
      <c r="N482" t="s">
        <v>8269</v>
      </c>
      <c r="O482">
        <v>105</v>
      </c>
      <c r="P482">
        <v>51.22</v>
      </c>
      <c r="Q482" t="s">
        <v>8314</v>
      </c>
      <c r="R482" t="s">
        <v>8315</v>
      </c>
      <c r="S482" s="13">
        <v>41946.644745370373</v>
      </c>
      <c r="T482" s="13">
        <v>41976.644745370373</v>
      </c>
    </row>
    <row r="483" spans="1:20" ht="240" x14ac:dyDescent="0.2">
      <c r="A483">
        <v>3387</v>
      </c>
      <c r="B483" s="3" t="s">
        <v>3386</v>
      </c>
      <c r="C483" s="3" t="s">
        <v>7497</v>
      </c>
      <c r="D483" s="6">
        <v>3000</v>
      </c>
      <c r="E483" s="8">
        <v>3506</v>
      </c>
      <c r="F483" t="s">
        <v>8218</v>
      </c>
      <c r="G483" t="s">
        <v>8223</v>
      </c>
      <c r="H483" t="s">
        <v>8245</v>
      </c>
      <c r="I483">
        <v>1418581088</v>
      </c>
      <c r="J483">
        <v>1415125088</v>
      </c>
      <c r="K483" t="b">
        <v>0</v>
      </c>
      <c r="L483">
        <v>35</v>
      </c>
      <c r="M483" t="b">
        <v>1</v>
      </c>
      <c r="N483" t="s">
        <v>8269</v>
      </c>
      <c r="O483">
        <v>117</v>
      </c>
      <c r="P483">
        <v>100.17</v>
      </c>
      <c r="Q483" t="s">
        <v>8314</v>
      </c>
      <c r="R483" t="s">
        <v>8315</v>
      </c>
      <c r="S483" s="13">
        <v>41947.762592592589</v>
      </c>
      <c r="T483" s="13">
        <v>41987.762592592597</v>
      </c>
    </row>
    <row r="484" spans="1:20" ht="192" x14ac:dyDescent="0.2">
      <c r="A484">
        <v>3389</v>
      </c>
      <c r="B484" s="3" t="s">
        <v>3388</v>
      </c>
      <c r="C484" s="3" t="s">
        <v>7499</v>
      </c>
      <c r="D484" s="6">
        <v>10000</v>
      </c>
      <c r="E484" s="8">
        <v>11450</v>
      </c>
      <c r="F484" t="s">
        <v>8218</v>
      </c>
      <c r="G484" t="s">
        <v>8223</v>
      </c>
      <c r="H484" t="s">
        <v>8245</v>
      </c>
      <c r="I484">
        <v>1464960682</v>
      </c>
      <c r="J484">
        <v>1462368682</v>
      </c>
      <c r="K484" t="b">
        <v>0</v>
      </c>
      <c r="L484">
        <v>62</v>
      </c>
      <c r="M484" t="b">
        <v>1</v>
      </c>
      <c r="N484" t="s">
        <v>8269</v>
      </c>
      <c r="O484">
        <v>115</v>
      </c>
      <c r="P484">
        <v>184.68</v>
      </c>
      <c r="Q484" t="s">
        <v>8314</v>
      </c>
      <c r="R484" t="s">
        <v>8315</v>
      </c>
      <c r="S484" s="13">
        <v>42494.563449074078</v>
      </c>
      <c r="T484" s="13">
        <v>42524.563449074078</v>
      </c>
    </row>
    <row r="485" spans="1:20" ht="208" x14ac:dyDescent="0.2">
      <c r="A485">
        <v>3390</v>
      </c>
      <c r="B485" s="3" t="s">
        <v>3389</v>
      </c>
      <c r="C485" s="3" t="s">
        <v>7500</v>
      </c>
      <c r="D485" s="6">
        <v>1500</v>
      </c>
      <c r="E485" s="8">
        <v>1536</v>
      </c>
      <c r="F485" t="s">
        <v>8218</v>
      </c>
      <c r="G485" t="s">
        <v>8223</v>
      </c>
      <c r="H485" t="s">
        <v>8245</v>
      </c>
      <c r="I485">
        <v>1405017345</v>
      </c>
      <c r="J485">
        <v>1403721345</v>
      </c>
      <c r="K485" t="b">
        <v>0</v>
      </c>
      <c r="L485">
        <v>22</v>
      </c>
      <c r="M485" t="b">
        <v>1</v>
      </c>
      <c r="N485" t="s">
        <v>8269</v>
      </c>
      <c r="O485">
        <v>102</v>
      </c>
      <c r="P485">
        <v>69.819999999999993</v>
      </c>
      <c r="Q485" t="s">
        <v>8314</v>
      </c>
      <c r="R485" t="s">
        <v>8315</v>
      </c>
      <c r="S485" s="13">
        <v>41815.774826388886</v>
      </c>
      <c r="T485" s="13">
        <v>41830.774826388886</v>
      </c>
    </row>
    <row r="486" spans="1:20" ht="208" x14ac:dyDescent="0.2">
      <c r="A486">
        <v>3391</v>
      </c>
      <c r="B486" s="3" t="s">
        <v>3390</v>
      </c>
      <c r="C486" s="3" t="s">
        <v>7501</v>
      </c>
      <c r="D486" s="6">
        <v>500</v>
      </c>
      <c r="E486" s="8">
        <v>1115</v>
      </c>
      <c r="F486" t="s">
        <v>8218</v>
      </c>
      <c r="G486" t="s">
        <v>8223</v>
      </c>
      <c r="H486" t="s">
        <v>8245</v>
      </c>
      <c r="I486">
        <v>1407536880</v>
      </c>
      <c r="J486">
        <v>1404997548</v>
      </c>
      <c r="K486" t="b">
        <v>0</v>
      </c>
      <c r="L486">
        <v>18</v>
      </c>
      <c r="M486" t="b">
        <v>1</v>
      </c>
      <c r="N486" t="s">
        <v>8269</v>
      </c>
      <c r="O486">
        <v>223</v>
      </c>
      <c r="P486">
        <v>61.94</v>
      </c>
      <c r="Q486" t="s">
        <v>8314</v>
      </c>
      <c r="R486" t="s">
        <v>8315</v>
      </c>
      <c r="S486" s="13">
        <v>41830.545694444445</v>
      </c>
      <c r="T486" s="13">
        <v>41859.936111111114</v>
      </c>
    </row>
    <row r="487" spans="1:20" ht="192" x14ac:dyDescent="0.2">
      <c r="A487">
        <v>3393</v>
      </c>
      <c r="B487" s="3" t="s">
        <v>3392</v>
      </c>
      <c r="C487" s="3" t="s">
        <v>7503</v>
      </c>
      <c r="D487" s="6">
        <v>1500</v>
      </c>
      <c r="E487" s="8">
        <v>1587</v>
      </c>
      <c r="F487" t="s">
        <v>8218</v>
      </c>
      <c r="G487" t="s">
        <v>8223</v>
      </c>
      <c r="H487" t="s">
        <v>8245</v>
      </c>
      <c r="I487">
        <v>1415234760</v>
      </c>
      <c r="J487">
        <v>1413065230</v>
      </c>
      <c r="K487" t="b">
        <v>0</v>
      </c>
      <c r="L487">
        <v>44</v>
      </c>
      <c r="M487" t="b">
        <v>1</v>
      </c>
      <c r="N487" t="s">
        <v>8269</v>
      </c>
      <c r="O487">
        <v>106</v>
      </c>
      <c r="P487">
        <v>36.07</v>
      </c>
      <c r="Q487" t="s">
        <v>8314</v>
      </c>
      <c r="R487" t="s">
        <v>8315</v>
      </c>
      <c r="S487" s="13">
        <v>41923.921643518523</v>
      </c>
      <c r="T487" s="13">
        <v>41949.031944444447</v>
      </c>
    </row>
    <row r="488" spans="1:20" ht="176" x14ac:dyDescent="0.2">
      <c r="A488">
        <v>3396</v>
      </c>
      <c r="B488" s="3" t="s">
        <v>3395</v>
      </c>
      <c r="C488" s="3" t="s">
        <v>7506</v>
      </c>
      <c r="D488" s="6">
        <v>1500</v>
      </c>
      <c r="E488" s="8">
        <v>1565</v>
      </c>
      <c r="F488" t="s">
        <v>8218</v>
      </c>
      <c r="G488" t="s">
        <v>8223</v>
      </c>
      <c r="H488" t="s">
        <v>8245</v>
      </c>
      <c r="I488">
        <v>1401595140</v>
      </c>
      <c r="J488">
        <v>1399286589</v>
      </c>
      <c r="K488" t="b">
        <v>0</v>
      </c>
      <c r="L488">
        <v>28</v>
      </c>
      <c r="M488" t="b">
        <v>1</v>
      </c>
      <c r="N488" t="s">
        <v>8269</v>
      </c>
      <c r="O488">
        <v>104</v>
      </c>
      <c r="P488">
        <v>55.89</v>
      </c>
      <c r="Q488" t="s">
        <v>8314</v>
      </c>
      <c r="R488" t="s">
        <v>8315</v>
      </c>
      <c r="S488" s="13">
        <v>41764.44663194444</v>
      </c>
      <c r="T488" s="13">
        <v>41791.165972222225</v>
      </c>
    </row>
    <row r="489" spans="1:20" ht="224" x14ac:dyDescent="0.2">
      <c r="A489">
        <v>3398</v>
      </c>
      <c r="B489" s="3" t="s">
        <v>3397</v>
      </c>
      <c r="C489" s="3" t="s">
        <v>7508</v>
      </c>
      <c r="D489" s="6">
        <v>4000</v>
      </c>
      <c r="E489" s="8">
        <v>4443</v>
      </c>
      <c r="F489" t="s">
        <v>8218</v>
      </c>
      <c r="G489" t="s">
        <v>8223</v>
      </c>
      <c r="H489" t="s">
        <v>8245</v>
      </c>
      <c r="I489">
        <v>1416589200</v>
      </c>
      <c r="J489">
        <v>1414605776</v>
      </c>
      <c r="K489" t="b">
        <v>0</v>
      </c>
      <c r="L489">
        <v>65</v>
      </c>
      <c r="M489" t="b">
        <v>1</v>
      </c>
      <c r="N489" t="s">
        <v>8269</v>
      </c>
      <c r="O489">
        <v>111</v>
      </c>
      <c r="P489">
        <v>68.349999999999994</v>
      </c>
      <c r="Q489" t="s">
        <v>8314</v>
      </c>
      <c r="R489" t="s">
        <v>8315</v>
      </c>
      <c r="S489" s="13">
        <v>41941.75203703704</v>
      </c>
      <c r="T489" s="13">
        <v>41964.708333333328</v>
      </c>
    </row>
    <row r="490" spans="1:20" ht="224" x14ac:dyDescent="0.2">
      <c r="A490">
        <v>3400</v>
      </c>
      <c r="B490" s="3" t="s">
        <v>3399</v>
      </c>
      <c r="C490" s="3" t="s">
        <v>7510</v>
      </c>
      <c r="D490" s="6">
        <v>10000</v>
      </c>
      <c r="E490" s="8">
        <v>10041</v>
      </c>
      <c r="F490" t="s">
        <v>8218</v>
      </c>
      <c r="G490" t="s">
        <v>8223</v>
      </c>
      <c r="H490" t="s">
        <v>8245</v>
      </c>
      <c r="I490">
        <v>1409266414</v>
      </c>
      <c r="J490">
        <v>1405378414</v>
      </c>
      <c r="K490" t="b">
        <v>0</v>
      </c>
      <c r="L490">
        <v>85</v>
      </c>
      <c r="M490" t="b">
        <v>1</v>
      </c>
      <c r="N490" t="s">
        <v>8269</v>
      </c>
      <c r="O490">
        <v>100</v>
      </c>
      <c r="P490">
        <v>118.13</v>
      </c>
      <c r="Q490" t="s">
        <v>8314</v>
      </c>
      <c r="R490" t="s">
        <v>8315</v>
      </c>
      <c r="S490" s="13">
        <v>41834.953865740739</v>
      </c>
      <c r="T490" s="13">
        <v>41879.953865740739</v>
      </c>
    </row>
    <row r="491" spans="1:20" ht="192" x14ac:dyDescent="0.2">
      <c r="A491">
        <v>3402</v>
      </c>
      <c r="B491" s="3" t="s">
        <v>3401</v>
      </c>
      <c r="C491" s="3" t="s">
        <v>7512</v>
      </c>
      <c r="D491" s="6">
        <v>15000</v>
      </c>
      <c r="E491" s="8">
        <v>16465</v>
      </c>
      <c r="F491" t="s">
        <v>8218</v>
      </c>
      <c r="G491" t="s">
        <v>8223</v>
      </c>
      <c r="H491" t="s">
        <v>8245</v>
      </c>
      <c r="I491">
        <v>1447295460</v>
      </c>
      <c r="J491">
        <v>1444747843</v>
      </c>
      <c r="K491" t="b">
        <v>0</v>
      </c>
      <c r="L491">
        <v>165</v>
      </c>
      <c r="M491" t="b">
        <v>1</v>
      </c>
      <c r="N491" t="s">
        <v>8269</v>
      </c>
      <c r="O491">
        <v>110</v>
      </c>
      <c r="P491">
        <v>99.79</v>
      </c>
      <c r="Q491" t="s">
        <v>8314</v>
      </c>
      <c r="R491" t="s">
        <v>8315</v>
      </c>
      <c r="S491" s="13">
        <v>42290.61855324074</v>
      </c>
      <c r="T491" s="13">
        <v>42320.104861111111</v>
      </c>
    </row>
    <row r="492" spans="1:20" ht="240" x14ac:dyDescent="0.2">
      <c r="A492">
        <v>3404</v>
      </c>
      <c r="B492" s="3" t="s">
        <v>3403</v>
      </c>
      <c r="C492" s="3" t="s">
        <v>7514</v>
      </c>
      <c r="D492" s="6">
        <v>500</v>
      </c>
      <c r="E492" s="8">
        <v>610</v>
      </c>
      <c r="F492" t="s">
        <v>8218</v>
      </c>
      <c r="G492" t="s">
        <v>8223</v>
      </c>
      <c r="H492" t="s">
        <v>8245</v>
      </c>
      <c r="I492">
        <v>1434542702</v>
      </c>
      <c r="J492">
        <v>1432814702</v>
      </c>
      <c r="K492" t="b">
        <v>0</v>
      </c>
      <c r="L492">
        <v>3</v>
      </c>
      <c r="M492" t="b">
        <v>1</v>
      </c>
      <c r="N492" t="s">
        <v>8269</v>
      </c>
      <c r="O492">
        <v>122</v>
      </c>
      <c r="P492">
        <v>203.33</v>
      </c>
      <c r="Q492" t="s">
        <v>8314</v>
      </c>
      <c r="R492" t="s">
        <v>8315</v>
      </c>
      <c r="S492" s="13">
        <v>42152.503495370373</v>
      </c>
      <c r="T492" s="13">
        <v>42172.503495370373</v>
      </c>
    </row>
    <row r="493" spans="1:20" ht="160" x14ac:dyDescent="0.2">
      <c r="A493">
        <v>3406</v>
      </c>
      <c r="B493" s="3" t="s">
        <v>3405</v>
      </c>
      <c r="C493" s="3" t="s">
        <v>7516</v>
      </c>
      <c r="D493" s="6">
        <v>10000</v>
      </c>
      <c r="E493" s="8">
        <v>10031</v>
      </c>
      <c r="F493" t="s">
        <v>8218</v>
      </c>
      <c r="G493" t="s">
        <v>8223</v>
      </c>
      <c r="H493" t="s">
        <v>8245</v>
      </c>
      <c r="I493">
        <v>1405511376</v>
      </c>
      <c r="J493">
        <v>1401623376</v>
      </c>
      <c r="K493" t="b">
        <v>0</v>
      </c>
      <c r="L493">
        <v>91</v>
      </c>
      <c r="M493" t="b">
        <v>1</v>
      </c>
      <c r="N493" t="s">
        <v>8269</v>
      </c>
      <c r="O493">
        <v>100</v>
      </c>
      <c r="P493">
        <v>110.23</v>
      </c>
      <c r="Q493" t="s">
        <v>8314</v>
      </c>
      <c r="R493" t="s">
        <v>8315</v>
      </c>
      <c r="S493" s="13">
        <v>41791.492777777778</v>
      </c>
      <c r="T493" s="13">
        <v>41836.492777777778</v>
      </c>
    </row>
    <row r="494" spans="1:20" ht="192" x14ac:dyDescent="0.2">
      <c r="A494">
        <v>3408</v>
      </c>
      <c r="B494" s="3" t="s">
        <v>3407</v>
      </c>
      <c r="C494" s="3" t="s">
        <v>7518</v>
      </c>
      <c r="D494" s="6">
        <v>500</v>
      </c>
      <c r="E494" s="8">
        <v>1055</v>
      </c>
      <c r="F494" t="s">
        <v>8218</v>
      </c>
      <c r="G494" t="s">
        <v>8223</v>
      </c>
      <c r="H494" t="s">
        <v>8245</v>
      </c>
      <c r="I494">
        <v>1405727304</v>
      </c>
      <c r="J494">
        <v>1403135304</v>
      </c>
      <c r="K494" t="b">
        <v>0</v>
      </c>
      <c r="L494">
        <v>18</v>
      </c>
      <c r="M494" t="b">
        <v>1</v>
      </c>
      <c r="N494" t="s">
        <v>8269</v>
      </c>
      <c r="O494">
        <v>211</v>
      </c>
      <c r="P494">
        <v>58.61</v>
      </c>
      <c r="Q494" t="s">
        <v>8314</v>
      </c>
      <c r="R494" t="s">
        <v>8315</v>
      </c>
      <c r="S494" s="13">
        <v>41808.991944444446</v>
      </c>
      <c r="T494" s="13">
        <v>41838.991944444446</v>
      </c>
    </row>
    <row r="495" spans="1:20" ht="176" x14ac:dyDescent="0.2">
      <c r="A495">
        <v>3410</v>
      </c>
      <c r="B495" s="3" t="s">
        <v>3409</v>
      </c>
      <c r="C495" s="3" t="s">
        <v>7520</v>
      </c>
      <c r="D495" s="6">
        <v>3000</v>
      </c>
      <c r="E495" s="8">
        <v>3255</v>
      </c>
      <c r="F495" t="s">
        <v>8218</v>
      </c>
      <c r="G495" t="s">
        <v>8223</v>
      </c>
      <c r="H495" t="s">
        <v>8245</v>
      </c>
      <c r="I495">
        <v>1465196400</v>
      </c>
      <c r="J495">
        <v>1462841990</v>
      </c>
      <c r="K495" t="b">
        <v>0</v>
      </c>
      <c r="L495">
        <v>40</v>
      </c>
      <c r="M495" t="b">
        <v>1</v>
      </c>
      <c r="N495" t="s">
        <v>8269</v>
      </c>
      <c r="O495">
        <v>109</v>
      </c>
      <c r="P495">
        <v>81.38</v>
      </c>
      <c r="Q495" t="s">
        <v>8314</v>
      </c>
      <c r="R495" t="s">
        <v>8315</v>
      </c>
      <c r="S495" s="13">
        <v>42500.041550925926</v>
      </c>
      <c r="T495" s="13">
        <v>42527.291666666672</v>
      </c>
    </row>
    <row r="496" spans="1:20" ht="208" x14ac:dyDescent="0.2">
      <c r="A496">
        <v>3411</v>
      </c>
      <c r="B496" s="3" t="s">
        <v>3410</v>
      </c>
      <c r="C496" s="3" t="s">
        <v>7521</v>
      </c>
      <c r="D496" s="6">
        <v>15000</v>
      </c>
      <c r="E496" s="8">
        <v>15535</v>
      </c>
      <c r="F496" t="s">
        <v>8218</v>
      </c>
      <c r="G496" t="s">
        <v>8223</v>
      </c>
      <c r="H496" t="s">
        <v>8245</v>
      </c>
      <c r="I496">
        <v>1444264372</v>
      </c>
      <c r="J496">
        <v>1442536372</v>
      </c>
      <c r="K496" t="b">
        <v>0</v>
      </c>
      <c r="L496">
        <v>78</v>
      </c>
      <c r="M496" t="b">
        <v>1</v>
      </c>
      <c r="N496" t="s">
        <v>8269</v>
      </c>
      <c r="O496">
        <v>104</v>
      </c>
      <c r="P496">
        <v>199.17</v>
      </c>
      <c r="Q496" t="s">
        <v>8314</v>
      </c>
      <c r="R496" t="s">
        <v>8315</v>
      </c>
      <c r="S496" s="13">
        <v>42265.022824074069</v>
      </c>
      <c r="T496" s="13">
        <v>42285.022824074069</v>
      </c>
    </row>
    <row r="497" spans="1:20" ht="208" x14ac:dyDescent="0.2">
      <c r="A497">
        <v>3413</v>
      </c>
      <c r="B497" s="3" t="s">
        <v>3412</v>
      </c>
      <c r="C497" s="3" t="s">
        <v>7523</v>
      </c>
      <c r="D497" s="6">
        <v>500</v>
      </c>
      <c r="E497" s="8">
        <v>650</v>
      </c>
      <c r="F497" t="s">
        <v>8218</v>
      </c>
      <c r="G497" t="s">
        <v>8223</v>
      </c>
      <c r="H497" t="s">
        <v>8245</v>
      </c>
      <c r="I497">
        <v>1425099540</v>
      </c>
      <c r="J497">
        <v>1424280938</v>
      </c>
      <c r="K497" t="b">
        <v>0</v>
      </c>
      <c r="L497">
        <v>14</v>
      </c>
      <c r="M497" t="b">
        <v>1</v>
      </c>
      <c r="N497" t="s">
        <v>8269</v>
      </c>
      <c r="O497">
        <v>130</v>
      </c>
      <c r="P497">
        <v>46.43</v>
      </c>
      <c r="Q497" t="s">
        <v>8314</v>
      </c>
      <c r="R497" t="s">
        <v>8315</v>
      </c>
      <c r="S497" s="13">
        <v>42053.733078703706</v>
      </c>
      <c r="T497" s="13">
        <v>42063.207638888889</v>
      </c>
    </row>
    <row r="498" spans="1:20" ht="208" x14ac:dyDescent="0.2">
      <c r="A498">
        <v>3414</v>
      </c>
      <c r="B498" s="3" t="s">
        <v>3413</v>
      </c>
      <c r="C498" s="3" t="s">
        <v>7524</v>
      </c>
      <c r="D498" s="6">
        <v>3000</v>
      </c>
      <c r="E498" s="8">
        <v>3105</v>
      </c>
      <c r="F498" t="s">
        <v>8218</v>
      </c>
      <c r="G498" t="s">
        <v>8223</v>
      </c>
      <c r="H498" t="s">
        <v>8245</v>
      </c>
      <c r="I498">
        <v>1480579140</v>
      </c>
      <c r="J498">
        <v>1478030325</v>
      </c>
      <c r="K498" t="b">
        <v>0</v>
      </c>
      <c r="L498">
        <v>44</v>
      </c>
      <c r="M498" t="b">
        <v>1</v>
      </c>
      <c r="N498" t="s">
        <v>8269</v>
      </c>
      <c r="O498">
        <v>104</v>
      </c>
      <c r="P498">
        <v>70.569999999999993</v>
      </c>
      <c r="Q498" t="s">
        <v>8314</v>
      </c>
      <c r="R498" t="s">
        <v>8315</v>
      </c>
      <c r="S498" s="13">
        <v>42675.832465277781</v>
      </c>
      <c r="T498" s="13">
        <v>42705.332638888889</v>
      </c>
    </row>
    <row r="499" spans="1:20" ht="144" x14ac:dyDescent="0.2">
      <c r="A499">
        <v>3415</v>
      </c>
      <c r="B499" s="3" t="s">
        <v>3414</v>
      </c>
      <c r="C499" s="3" t="s">
        <v>7525</v>
      </c>
      <c r="D499" s="6">
        <v>200</v>
      </c>
      <c r="E499" s="8">
        <v>200</v>
      </c>
      <c r="F499" t="s">
        <v>8218</v>
      </c>
      <c r="G499" t="s">
        <v>8223</v>
      </c>
      <c r="H499" t="s">
        <v>8245</v>
      </c>
      <c r="I499">
        <v>1460935800</v>
      </c>
      <c r="J499">
        <v>1459999656</v>
      </c>
      <c r="K499" t="b">
        <v>0</v>
      </c>
      <c r="L499">
        <v>9</v>
      </c>
      <c r="M499" t="b">
        <v>1</v>
      </c>
      <c r="N499" t="s">
        <v>8269</v>
      </c>
      <c r="O499">
        <v>100</v>
      </c>
      <c r="P499">
        <v>22.22</v>
      </c>
      <c r="Q499" t="s">
        <v>8314</v>
      </c>
      <c r="R499" t="s">
        <v>8315</v>
      </c>
      <c r="S499" s="13">
        <v>42467.144166666665</v>
      </c>
      <c r="T499" s="13">
        <v>42477.979166666672</v>
      </c>
    </row>
    <row r="500" spans="1:20" ht="192" x14ac:dyDescent="0.2">
      <c r="A500">
        <v>3417</v>
      </c>
      <c r="B500" s="3" t="s">
        <v>3416</v>
      </c>
      <c r="C500" s="3" t="s">
        <v>7527</v>
      </c>
      <c r="D500" s="6">
        <v>1700</v>
      </c>
      <c r="E500" s="8">
        <v>1700.01</v>
      </c>
      <c r="F500" t="s">
        <v>8218</v>
      </c>
      <c r="G500" t="s">
        <v>8223</v>
      </c>
      <c r="H500" t="s">
        <v>8245</v>
      </c>
      <c r="I500">
        <v>1414284180</v>
      </c>
      <c r="J500">
        <v>1410558948</v>
      </c>
      <c r="K500" t="b">
        <v>0</v>
      </c>
      <c r="L500">
        <v>45</v>
      </c>
      <c r="M500" t="b">
        <v>1</v>
      </c>
      <c r="N500" t="s">
        <v>8269</v>
      </c>
      <c r="O500">
        <v>100</v>
      </c>
      <c r="P500">
        <v>37.78</v>
      </c>
      <c r="Q500" t="s">
        <v>8314</v>
      </c>
      <c r="R500" t="s">
        <v>8315</v>
      </c>
      <c r="S500" s="13">
        <v>41894.91375</v>
      </c>
      <c r="T500" s="13">
        <v>41938.029861111114</v>
      </c>
    </row>
    <row r="501" spans="1:20" ht="224" x14ac:dyDescent="0.2">
      <c r="A501">
        <v>3418</v>
      </c>
      <c r="B501" s="3" t="s">
        <v>3417</v>
      </c>
      <c r="C501" s="3" t="s">
        <v>7528</v>
      </c>
      <c r="D501" s="6">
        <v>4000</v>
      </c>
      <c r="E501" s="8">
        <v>4035</v>
      </c>
      <c r="F501" t="s">
        <v>8218</v>
      </c>
      <c r="G501" t="s">
        <v>8223</v>
      </c>
      <c r="H501" t="s">
        <v>8245</v>
      </c>
      <c r="I501">
        <v>1400875307</v>
      </c>
      <c r="J501">
        <v>1398283307</v>
      </c>
      <c r="K501" t="b">
        <v>0</v>
      </c>
      <c r="L501">
        <v>56</v>
      </c>
      <c r="M501" t="b">
        <v>1</v>
      </c>
      <c r="N501" t="s">
        <v>8269</v>
      </c>
      <c r="O501">
        <v>101</v>
      </c>
      <c r="P501">
        <v>72.05</v>
      </c>
      <c r="Q501" t="s">
        <v>8314</v>
      </c>
      <c r="R501" t="s">
        <v>8315</v>
      </c>
      <c r="S501" s="13">
        <v>41752.83457175926</v>
      </c>
      <c r="T501" s="13">
        <v>41782.83457175926</v>
      </c>
    </row>
    <row r="502" spans="1:20" ht="208" x14ac:dyDescent="0.2">
      <c r="A502">
        <v>3421</v>
      </c>
      <c r="B502" s="3" t="s">
        <v>3420</v>
      </c>
      <c r="C502" s="3" t="s">
        <v>7531</v>
      </c>
      <c r="D502" s="6">
        <v>10000</v>
      </c>
      <c r="E502" s="8">
        <v>10115</v>
      </c>
      <c r="F502" t="s">
        <v>8218</v>
      </c>
      <c r="G502" t="s">
        <v>8223</v>
      </c>
      <c r="H502" t="s">
        <v>8245</v>
      </c>
      <c r="I502">
        <v>1425495563</v>
      </c>
      <c r="J502">
        <v>1422903563</v>
      </c>
      <c r="K502" t="b">
        <v>0</v>
      </c>
      <c r="L502">
        <v>98</v>
      </c>
      <c r="M502" t="b">
        <v>1</v>
      </c>
      <c r="N502" t="s">
        <v>8269</v>
      </c>
      <c r="O502">
        <v>101</v>
      </c>
      <c r="P502">
        <v>103.21</v>
      </c>
      <c r="Q502" t="s">
        <v>8314</v>
      </c>
      <c r="R502" t="s">
        <v>8315</v>
      </c>
      <c r="S502" s="13">
        <v>42037.791238425925</v>
      </c>
      <c r="T502" s="13">
        <v>42067.791238425925</v>
      </c>
    </row>
    <row r="503" spans="1:20" ht="144" x14ac:dyDescent="0.2">
      <c r="A503">
        <v>3423</v>
      </c>
      <c r="B503" s="3" t="s">
        <v>3422</v>
      </c>
      <c r="C503" s="3" t="s">
        <v>7533</v>
      </c>
      <c r="D503" s="6">
        <v>250</v>
      </c>
      <c r="E503" s="8">
        <v>350</v>
      </c>
      <c r="F503" t="s">
        <v>8218</v>
      </c>
      <c r="G503" t="s">
        <v>8223</v>
      </c>
      <c r="H503" t="s">
        <v>8245</v>
      </c>
      <c r="I503">
        <v>1429912341</v>
      </c>
      <c r="J503">
        <v>1427320341</v>
      </c>
      <c r="K503" t="b">
        <v>0</v>
      </c>
      <c r="L503">
        <v>10</v>
      </c>
      <c r="M503" t="b">
        <v>1</v>
      </c>
      <c r="N503" t="s">
        <v>8269</v>
      </c>
      <c r="O503">
        <v>140</v>
      </c>
      <c r="P503">
        <v>35</v>
      </c>
      <c r="Q503" t="s">
        <v>8314</v>
      </c>
      <c r="R503" t="s">
        <v>8315</v>
      </c>
      <c r="S503" s="13">
        <v>42088.911354166667</v>
      </c>
      <c r="T503" s="13">
        <v>42118.911354166667</v>
      </c>
    </row>
    <row r="504" spans="1:20" ht="208" x14ac:dyDescent="0.2">
      <c r="A504">
        <v>3424</v>
      </c>
      <c r="B504" s="3" t="s">
        <v>3423</v>
      </c>
      <c r="C504" s="3" t="s">
        <v>7534</v>
      </c>
      <c r="D504" s="6">
        <v>6000</v>
      </c>
      <c r="E504" s="8">
        <v>6215</v>
      </c>
      <c r="F504" t="s">
        <v>8218</v>
      </c>
      <c r="G504" t="s">
        <v>8223</v>
      </c>
      <c r="H504" t="s">
        <v>8245</v>
      </c>
      <c r="I504">
        <v>1423119540</v>
      </c>
      <c r="J504">
        <v>1421252084</v>
      </c>
      <c r="K504" t="b">
        <v>0</v>
      </c>
      <c r="L504">
        <v>76</v>
      </c>
      <c r="M504" t="b">
        <v>1</v>
      </c>
      <c r="N504" t="s">
        <v>8269</v>
      </c>
      <c r="O504">
        <v>104</v>
      </c>
      <c r="P504">
        <v>81.78</v>
      </c>
      <c r="Q504" t="s">
        <v>8314</v>
      </c>
      <c r="R504" t="s">
        <v>8315</v>
      </c>
      <c r="S504" s="13">
        <v>42018.676898148144</v>
      </c>
      <c r="T504" s="13">
        <v>42040.290972222225</v>
      </c>
    </row>
    <row r="505" spans="1:20" ht="192" x14ac:dyDescent="0.2">
      <c r="A505">
        <v>3425</v>
      </c>
      <c r="B505" s="3" t="s">
        <v>3424</v>
      </c>
      <c r="C505" s="3" t="s">
        <v>7535</v>
      </c>
      <c r="D505" s="6">
        <v>30000</v>
      </c>
      <c r="E505" s="8">
        <v>30891.1</v>
      </c>
      <c r="F505" t="s">
        <v>8218</v>
      </c>
      <c r="G505" t="s">
        <v>8223</v>
      </c>
      <c r="H505" t="s">
        <v>8245</v>
      </c>
      <c r="I505">
        <v>1412434136</v>
      </c>
      <c r="J505">
        <v>1409669336</v>
      </c>
      <c r="K505" t="b">
        <v>0</v>
      </c>
      <c r="L505">
        <v>104</v>
      </c>
      <c r="M505" t="b">
        <v>1</v>
      </c>
      <c r="N505" t="s">
        <v>8269</v>
      </c>
      <c r="O505">
        <v>103</v>
      </c>
      <c r="P505">
        <v>297.02999999999997</v>
      </c>
      <c r="Q505" t="s">
        <v>8314</v>
      </c>
      <c r="R505" t="s">
        <v>8315</v>
      </c>
      <c r="S505" s="13">
        <v>41884.617314814815</v>
      </c>
      <c r="T505" s="13">
        <v>41916.617314814815</v>
      </c>
    </row>
    <row r="506" spans="1:20" ht="176" x14ac:dyDescent="0.2">
      <c r="A506">
        <v>3426</v>
      </c>
      <c r="B506" s="3" t="s">
        <v>3425</v>
      </c>
      <c r="C506" s="3" t="s">
        <v>7536</v>
      </c>
      <c r="D506" s="6">
        <v>3750</v>
      </c>
      <c r="E506" s="8">
        <v>4055</v>
      </c>
      <c r="F506" t="s">
        <v>8218</v>
      </c>
      <c r="G506" t="s">
        <v>8223</v>
      </c>
      <c r="H506" t="s">
        <v>8245</v>
      </c>
      <c r="I506">
        <v>1411264800</v>
      </c>
      <c r="J506">
        <v>1409620903</v>
      </c>
      <c r="K506" t="b">
        <v>0</v>
      </c>
      <c r="L506">
        <v>87</v>
      </c>
      <c r="M506" t="b">
        <v>1</v>
      </c>
      <c r="N506" t="s">
        <v>8269</v>
      </c>
      <c r="O506">
        <v>108</v>
      </c>
      <c r="P506">
        <v>46.61</v>
      </c>
      <c r="Q506" t="s">
        <v>8314</v>
      </c>
      <c r="R506" t="s">
        <v>8315</v>
      </c>
      <c r="S506" s="13">
        <v>41884.056747685187</v>
      </c>
      <c r="T506" s="13">
        <v>41903.083333333336</v>
      </c>
    </row>
    <row r="507" spans="1:20" ht="192" x14ac:dyDescent="0.2">
      <c r="A507">
        <v>3431</v>
      </c>
      <c r="B507" s="3" t="s">
        <v>3430</v>
      </c>
      <c r="C507" s="3" t="s">
        <v>7541</v>
      </c>
      <c r="D507" s="6">
        <v>2000</v>
      </c>
      <c r="E507" s="8">
        <v>2000</v>
      </c>
      <c r="F507" t="s">
        <v>8218</v>
      </c>
      <c r="G507" t="s">
        <v>8223</v>
      </c>
      <c r="H507" t="s">
        <v>8245</v>
      </c>
      <c r="I507">
        <v>1408383153</v>
      </c>
      <c r="J507">
        <v>1405791153</v>
      </c>
      <c r="K507" t="b">
        <v>0</v>
      </c>
      <c r="L507">
        <v>21</v>
      </c>
      <c r="M507" t="b">
        <v>1</v>
      </c>
      <c r="N507" t="s">
        <v>8269</v>
      </c>
      <c r="O507">
        <v>100</v>
      </c>
      <c r="P507">
        <v>95.24</v>
      </c>
      <c r="Q507" t="s">
        <v>8314</v>
      </c>
      <c r="R507" t="s">
        <v>8315</v>
      </c>
      <c r="S507" s="13">
        <v>41839.730937500004</v>
      </c>
      <c r="T507" s="13">
        <v>41869.730937500004</v>
      </c>
    </row>
    <row r="508" spans="1:20" ht="192" x14ac:dyDescent="0.2">
      <c r="A508">
        <v>3432</v>
      </c>
      <c r="B508" s="3" t="s">
        <v>3431</v>
      </c>
      <c r="C508" s="3" t="s">
        <v>7542</v>
      </c>
      <c r="D508" s="6">
        <v>2000</v>
      </c>
      <c r="E508" s="8">
        <v>2193</v>
      </c>
      <c r="F508" t="s">
        <v>8218</v>
      </c>
      <c r="G508" t="s">
        <v>8223</v>
      </c>
      <c r="H508" t="s">
        <v>8245</v>
      </c>
      <c r="I508">
        <v>1454709600</v>
      </c>
      <c r="J508">
        <v>1452520614</v>
      </c>
      <c r="K508" t="b">
        <v>0</v>
      </c>
      <c r="L508">
        <v>42</v>
      </c>
      <c r="M508" t="b">
        <v>1</v>
      </c>
      <c r="N508" t="s">
        <v>8269</v>
      </c>
      <c r="O508">
        <v>110</v>
      </c>
      <c r="P508">
        <v>52.21</v>
      </c>
      <c r="Q508" t="s">
        <v>8314</v>
      </c>
      <c r="R508" t="s">
        <v>8315</v>
      </c>
      <c r="S508" s="13">
        <v>42380.581180555557</v>
      </c>
      <c r="T508" s="13">
        <v>42405.916666666672</v>
      </c>
    </row>
    <row r="509" spans="1:20" ht="128" x14ac:dyDescent="0.2">
      <c r="A509">
        <v>3433</v>
      </c>
      <c r="B509" s="3" t="s">
        <v>3432</v>
      </c>
      <c r="C509" s="3" t="s">
        <v>7543</v>
      </c>
      <c r="D509" s="6">
        <v>9500</v>
      </c>
      <c r="E509" s="8">
        <v>9525</v>
      </c>
      <c r="F509" t="s">
        <v>8218</v>
      </c>
      <c r="G509" t="s">
        <v>8223</v>
      </c>
      <c r="H509" t="s">
        <v>8245</v>
      </c>
      <c r="I509">
        <v>1402974000</v>
      </c>
      <c r="J509">
        <v>1400290255</v>
      </c>
      <c r="K509" t="b">
        <v>0</v>
      </c>
      <c r="L509">
        <v>71</v>
      </c>
      <c r="M509" t="b">
        <v>1</v>
      </c>
      <c r="N509" t="s">
        <v>8269</v>
      </c>
      <c r="O509">
        <v>100</v>
      </c>
      <c r="P509">
        <v>134.15</v>
      </c>
      <c r="Q509" t="s">
        <v>8314</v>
      </c>
      <c r="R509" t="s">
        <v>8315</v>
      </c>
      <c r="S509" s="13">
        <v>41776.063136574077</v>
      </c>
      <c r="T509" s="13">
        <v>41807.125</v>
      </c>
    </row>
    <row r="510" spans="1:20" ht="192" x14ac:dyDescent="0.2">
      <c r="A510">
        <v>3434</v>
      </c>
      <c r="B510" s="3" t="s">
        <v>3433</v>
      </c>
      <c r="C510" s="3" t="s">
        <v>7544</v>
      </c>
      <c r="D510" s="6">
        <v>10000</v>
      </c>
      <c r="E510" s="8">
        <v>10555</v>
      </c>
      <c r="F510" t="s">
        <v>8218</v>
      </c>
      <c r="G510" t="s">
        <v>8223</v>
      </c>
      <c r="H510" t="s">
        <v>8245</v>
      </c>
      <c r="I510">
        <v>1404983269</v>
      </c>
      <c r="J510">
        <v>1402391269</v>
      </c>
      <c r="K510" t="b">
        <v>0</v>
      </c>
      <c r="L510">
        <v>168</v>
      </c>
      <c r="M510" t="b">
        <v>1</v>
      </c>
      <c r="N510" t="s">
        <v>8269</v>
      </c>
      <c r="O510">
        <v>106</v>
      </c>
      <c r="P510">
        <v>62.83</v>
      </c>
      <c r="Q510" t="s">
        <v>8314</v>
      </c>
      <c r="R510" t="s">
        <v>8315</v>
      </c>
      <c r="S510" s="13">
        <v>41800.380428240744</v>
      </c>
      <c r="T510" s="13">
        <v>41830.380428240744</v>
      </c>
    </row>
    <row r="511" spans="1:20" ht="208" x14ac:dyDescent="0.2">
      <c r="A511">
        <v>3435</v>
      </c>
      <c r="B511" s="3" t="s">
        <v>3434</v>
      </c>
      <c r="C511" s="3" t="s">
        <v>7545</v>
      </c>
      <c r="D511" s="6">
        <v>1000</v>
      </c>
      <c r="E511" s="8">
        <v>1120</v>
      </c>
      <c r="F511" t="s">
        <v>8218</v>
      </c>
      <c r="G511" t="s">
        <v>8223</v>
      </c>
      <c r="H511" t="s">
        <v>8245</v>
      </c>
      <c r="I511">
        <v>1470538800</v>
      </c>
      <c r="J511">
        <v>1469112493</v>
      </c>
      <c r="K511" t="b">
        <v>0</v>
      </c>
      <c r="L511">
        <v>19</v>
      </c>
      <c r="M511" t="b">
        <v>1</v>
      </c>
      <c r="N511" t="s">
        <v>8269</v>
      </c>
      <c r="O511">
        <v>112</v>
      </c>
      <c r="P511">
        <v>58.95</v>
      </c>
      <c r="Q511" t="s">
        <v>8314</v>
      </c>
      <c r="R511" t="s">
        <v>8315</v>
      </c>
      <c r="S511" s="13">
        <v>42572.61681712963</v>
      </c>
      <c r="T511" s="13">
        <v>42589.125</v>
      </c>
    </row>
    <row r="512" spans="1:20" ht="208" x14ac:dyDescent="0.2">
      <c r="A512">
        <v>3436</v>
      </c>
      <c r="B512" s="3" t="s">
        <v>3435</v>
      </c>
      <c r="C512" s="3" t="s">
        <v>7546</v>
      </c>
      <c r="D512" s="6">
        <v>5000</v>
      </c>
      <c r="E512" s="8">
        <v>5295</v>
      </c>
      <c r="F512" t="s">
        <v>8218</v>
      </c>
      <c r="G512" t="s">
        <v>8223</v>
      </c>
      <c r="H512" t="s">
        <v>8245</v>
      </c>
      <c r="I512">
        <v>1408638480</v>
      </c>
      <c r="J512">
        <v>1406811593</v>
      </c>
      <c r="K512" t="b">
        <v>0</v>
      </c>
      <c r="L512">
        <v>37</v>
      </c>
      <c r="M512" t="b">
        <v>1</v>
      </c>
      <c r="N512" t="s">
        <v>8269</v>
      </c>
      <c r="O512">
        <v>106</v>
      </c>
      <c r="P512">
        <v>143.11000000000001</v>
      </c>
      <c r="Q512" t="s">
        <v>8314</v>
      </c>
      <c r="R512" t="s">
        <v>8315</v>
      </c>
      <c r="S512" s="13">
        <v>41851.541585648149</v>
      </c>
      <c r="T512" s="13">
        <v>41872.686111111114</v>
      </c>
    </row>
    <row r="513" spans="1:20" ht="192" x14ac:dyDescent="0.2">
      <c r="A513">
        <v>3437</v>
      </c>
      <c r="B513" s="3" t="s">
        <v>3436</v>
      </c>
      <c r="C513" s="3" t="s">
        <v>7547</v>
      </c>
      <c r="D513" s="6">
        <v>3000</v>
      </c>
      <c r="E513" s="8">
        <v>3030</v>
      </c>
      <c r="F513" t="s">
        <v>8218</v>
      </c>
      <c r="G513" t="s">
        <v>8223</v>
      </c>
      <c r="H513" t="s">
        <v>8245</v>
      </c>
      <c r="I513">
        <v>1440003820</v>
      </c>
      <c r="J513">
        <v>1437411820</v>
      </c>
      <c r="K513" t="b">
        <v>0</v>
      </c>
      <c r="L513">
        <v>36</v>
      </c>
      <c r="M513" t="b">
        <v>1</v>
      </c>
      <c r="N513" t="s">
        <v>8269</v>
      </c>
      <c r="O513">
        <v>101</v>
      </c>
      <c r="P513">
        <v>84.17</v>
      </c>
      <c r="Q513" t="s">
        <v>8314</v>
      </c>
      <c r="R513" t="s">
        <v>8315</v>
      </c>
      <c r="S513" s="13">
        <v>42205.710879629631</v>
      </c>
      <c r="T513" s="13">
        <v>42235.710879629631</v>
      </c>
    </row>
    <row r="514" spans="1:20" ht="128" x14ac:dyDescent="0.2">
      <c r="A514">
        <v>3439</v>
      </c>
      <c r="B514" s="3" t="s">
        <v>3438</v>
      </c>
      <c r="C514" s="3" t="s">
        <v>7549</v>
      </c>
      <c r="D514" s="6">
        <v>1200</v>
      </c>
      <c r="E514" s="8">
        <v>1616.14</v>
      </c>
      <c r="F514" t="s">
        <v>8218</v>
      </c>
      <c r="G514" t="s">
        <v>8223</v>
      </c>
      <c r="H514" t="s">
        <v>8245</v>
      </c>
      <c r="I514">
        <v>1453179540</v>
      </c>
      <c r="J514">
        <v>1452030730</v>
      </c>
      <c r="K514" t="b">
        <v>0</v>
      </c>
      <c r="L514">
        <v>18</v>
      </c>
      <c r="M514" t="b">
        <v>1</v>
      </c>
      <c r="N514" t="s">
        <v>8269</v>
      </c>
      <c r="O514">
        <v>135</v>
      </c>
      <c r="P514">
        <v>89.79</v>
      </c>
      <c r="Q514" t="s">
        <v>8314</v>
      </c>
      <c r="R514" t="s">
        <v>8315</v>
      </c>
      <c r="S514" s="13">
        <v>42374.911226851851</v>
      </c>
      <c r="T514" s="13">
        <v>42388.207638888889</v>
      </c>
    </row>
    <row r="515" spans="1:20" ht="208" x14ac:dyDescent="0.2">
      <c r="A515">
        <v>3440</v>
      </c>
      <c r="B515" s="3" t="s">
        <v>3439</v>
      </c>
      <c r="C515" s="3" t="s">
        <v>7550</v>
      </c>
      <c r="D515" s="6">
        <v>5000</v>
      </c>
      <c r="E515" s="8">
        <v>5260.92</v>
      </c>
      <c r="F515" t="s">
        <v>8218</v>
      </c>
      <c r="G515" t="s">
        <v>8223</v>
      </c>
      <c r="H515" t="s">
        <v>8245</v>
      </c>
      <c r="I515">
        <v>1405095300</v>
      </c>
      <c r="J515">
        <v>1403146628</v>
      </c>
      <c r="K515" t="b">
        <v>0</v>
      </c>
      <c r="L515">
        <v>82</v>
      </c>
      <c r="M515" t="b">
        <v>1</v>
      </c>
      <c r="N515" t="s">
        <v>8269</v>
      </c>
      <c r="O515">
        <v>105</v>
      </c>
      <c r="P515">
        <v>64.16</v>
      </c>
      <c r="Q515" t="s">
        <v>8314</v>
      </c>
      <c r="R515" t="s">
        <v>8315</v>
      </c>
      <c r="S515" s="13">
        <v>41809.12300925926</v>
      </c>
      <c r="T515" s="13">
        <v>41831.677083333336</v>
      </c>
    </row>
    <row r="516" spans="1:20" ht="192" x14ac:dyDescent="0.2">
      <c r="A516">
        <v>3441</v>
      </c>
      <c r="B516" s="3" t="s">
        <v>3440</v>
      </c>
      <c r="C516" s="3" t="s">
        <v>7551</v>
      </c>
      <c r="D516" s="6">
        <v>2500</v>
      </c>
      <c r="E516" s="8">
        <v>2565</v>
      </c>
      <c r="F516" t="s">
        <v>8218</v>
      </c>
      <c r="G516" t="s">
        <v>8223</v>
      </c>
      <c r="H516" t="s">
        <v>8245</v>
      </c>
      <c r="I516">
        <v>1447445820</v>
      </c>
      <c r="J516">
        <v>1445077121</v>
      </c>
      <c r="K516" t="b">
        <v>0</v>
      </c>
      <c r="L516">
        <v>43</v>
      </c>
      <c r="M516" t="b">
        <v>1</v>
      </c>
      <c r="N516" t="s">
        <v>8269</v>
      </c>
      <c r="O516">
        <v>103</v>
      </c>
      <c r="P516">
        <v>59.65</v>
      </c>
      <c r="Q516" t="s">
        <v>8314</v>
      </c>
      <c r="R516" t="s">
        <v>8315</v>
      </c>
      <c r="S516" s="13">
        <v>42294.429641203707</v>
      </c>
      <c r="T516" s="13">
        <v>42321.845138888893</v>
      </c>
    </row>
    <row r="517" spans="1:20" ht="224" x14ac:dyDescent="0.2">
      <c r="A517">
        <v>3442</v>
      </c>
      <c r="B517" s="3" t="s">
        <v>3441</v>
      </c>
      <c r="C517" s="3" t="s">
        <v>7552</v>
      </c>
      <c r="D517" s="6">
        <v>250</v>
      </c>
      <c r="E517" s="8">
        <v>250</v>
      </c>
      <c r="F517" t="s">
        <v>8218</v>
      </c>
      <c r="G517" t="s">
        <v>8223</v>
      </c>
      <c r="H517" t="s">
        <v>8245</v>
      </c>
      <c r="I517">
        <v>1433016672</v>
      </c>
      <c r="J517">
        <v>1430424672</v>
      </c>
      <c r="K517" t="b">
        <v>0</v>
      </c>
      <c r="L517">
        <v>8</v>
      </c>
      <c r="M517" t="b">
        <v>1</v>
      </c>
      <c r="N517" t="s">
        <v>8269</v>
      </c>
      <c r="O517">
        <v>100</v>
      </c>
      <c r="P517">
        <v>31.25</v>
      </c>
      <c r="Q517" t="s">
        <v>8314</v>
      </c>
      <c r="R517" t="s">
        <v>8315</v>
      </c>
      <c r="S517" s="13">
        <v>42124.841111111105</v>
      </c>
      <c r="T517" s="13">
        <v>42154.841111111105</v>
      </c>
    </row>
    <row r="518" spans="1:20" ht="192" x14ac:dyDescent="0.2">
      <c r="A518">
        <v>3443</v>
      </c>
      <c r="B518" s="3" t="s">
        <v>3442</v>
      </c>
      <c r="C518" s="3" t="s">
        <v>7553</v>
      </c>
      <c r="D518" s="6">
        <v>1000</v>
      </c>
      <c r="E518" s="8">
        <v>1855</v>
      </c>
      <c r="F518" t="s">
        <v>8218</v>
      </c>
      <c r="G518" t="s">
        <v>8223</v>
      </c>
      <c r="H518" t="s">
        <v>8245</v>
      </c>
      <c r="I518">
        <v>1410266146</v>
      </c>
      <c r="J518">
        <v>1407674146</v>
      </c>
      <c r="K518" t="b">
        <v>0</v>
      </c>
      <c r="L518">
        <v>45</v>
      </c>
      <c r="M518" t="b">
        <v>1</v>
      </c>
      <c r="N518" t="s">
        <v>8269</v>
      </c>
      <c r="O518">
        <v>186</v>
      </c>
      <c r="P518">
        <v>41.22</v>
      </c>
      <c r="Q518" t="s">
        <v>8314</v>
      </c>
      <c r="R518" t="s">
        <v>8315</v>
      </c>
      <c r="S518" s="13">
        <v>41861.524837962963</v>
      </c>
      <c r="T518" s="13">
        <v>41891.524837962963</v>
      </c>
    </row>
    <row r="519" spans="1:20" ht="112" x14ac:dyDescent="0.2">
      <c r="A519">
        <v>3447</v>
      </c>
      <c r="B519" s="3" t="s">
        <v>3446</v>
      </c>
      <c r="C519" s="3" t="s">
        <v>7557</v>
      </c>
      <c r="D519" s="6">
        <v>1000</v>
      </c>
      <c r="E519" s="8">
        <v>1078</v>
      </c>
      <c r="F519" t="s">
        <v>8218</v>
      </c>
      <c r="G519" t="s">
        <v>8223</v>
      </c>
      <c r="H519" t="s">
        <v>8245</v>
      </c>
      <c r="I519">
        <v>1458332412</v>
      </c>
      <c r="J519">
        <v>1454448012</v>
      </c>
      <c r="K519" t="b">
        <v>0</v>
      </c>
      <c r="L519">
        <v>14</v>
      </c>
      <c r="M519" t="b">
        <v>1</v>
      </c>
      <c r="N519" t="s">
        <v>8269</v>
      </c>
      <c r="O519">
        <v>108</v>
      </c>
      <c r="P519">
        <v>77</v>
      </c>
      <c r="Q519" t="s">
        <v>8314</v>
      </c>
      <c r="R519" t="s">
        <v>8315</v>
      </c>
      <c r="S519" s="13">
        <v>42402.889027777783</v>
      </c>
      <c r="T519" s="13">
        <v>42447.847361111111</v>
      </c>
    </row>
    <row r="520" spans="1:20" ht="176" x14ac:dyDescent="0.2">
      <c r="A520">
        <v>3448</v>
      </c>
      <c r="B520" s="3" t="s">
        <v>3447</v>
      </c>
      <c r="C520" s="3" t="s">
        <v>7558</v>
      </c>
      <c r="D520" s="6">
        <v>2100</v>
      </c>
      <c r="E520" s="8">
        <v>2305</v>
      </c>
      <c r="F520" t="s">
        <v>8218</v>
      </c>
      <c r="G520" t="s">
        <v>8223</v>
      </c>
      <c r="H520" t="s">
        <v>8245</v>
      </c>
      <c r="I520">
        <v>1418784689</v>
      </c>
      <c r="J520">
        <v>1416192689</v>
      </c>
      <c r="K520" t="b">
        <v>0</v>
      </c>
      <c r="L520">
        <v>45</v>
      </c>
      <c r="M520" t="b">
        <v>1</v>
      </c>
      <c r="N520" t="s">
        <v>8269</v>
      </c>
      <c r="O520">
        <v>110</v>
      </c>
      <c r="P520">
        <v>51.22</v>
      </c>
      <c r="Q520" t="s">
        <v>8314</v>
      </c>
      <c r="R520" t="s">
        <v>8315</v>
      </c>
      <c r="S520" s="13">
        <v>41960.119085648148</v>
      </c>
      <c r="T520" s="13">
        <v>41990.119085648148</v>
      </c>
    </row>
    <row r="521" spans="1:20" ht="160" x14ac:dyDescent="0.2">
      <c r="A521">
        <v>3449</v>
      </c>
      <c r="B521" s="3" t="s">
        <v>3448</v>
      </c>
      <c r="C521" s="3" t="s">
        <v>7559</v>
      </c>
      <c r="D521" s="6">
        <v>800</v>
      </c>
      <c r="E521" s="8">
        <v>1365</v>
      </c>
      <c r="F521" t="s">
        <v>8218</v>
      </c>
      <c r="G521" t="s">
        <v>8223</v>
      </c>
      <c r="H521" t="s">
        <v>8245</v>
      </c>
      <c r="I521">
        <v>1468036800</v>
      </c>
      <c r="J521">
        <v>1465607738</v>
      </c>
      <c r="K521" t="b">
        <v>0</v>
      </c>
      <c r="L521">
        <v>20</v>
      </c>
      <c r="M521" t="b">
        <v>1</v>
      </c>
      <c r="N521" t="s">
        <v>8269</v>
      </c>
      <c r="O521">
        <v>171</v>
      </c>
      <c r="P521">
        <v>68.25</v>
      </c>
      <c r="Q521" t="s">
        <v>8314</v>
      </c>
      <c r="R521" t="s">
        <v>8315</v>
      </c>
      <c r="S521" s="13">
        <v>42532.052523148144</v>
      </c>
      <c r="T521" s="13">
        <v>42560.166666666672</v>
      </c>
    </row>
    <row r="522" spans="1:20" ht="208" x14ac:dyDescent="0.2">
      <c r="A522">
        <v>3451</v>
      </c>
      <c r="B522" s="3" t="s">
        <v>3450</v>
      </c>
      <c r="C522" s="3" t="s">
        <v>7561</v>
      </c>
      <c r="D522" s="6">
        <v>650</v>
      </c>
      <c r="E522" s="8">
        <v>658</v>
      </c>
      <c r="F522" t="s">
        <v>8218</v>
      </c>
      <c r="G522" t="s">
        <v>8223</v>
      </c>
      <c r="H522" t="s">
        <v>8245</v>
      </c>
      <c r="I522">
        <v>1429636927</v>
      </c>
      <c r="J522">
        <v>1427304127</v>
      </c>
      <c r="K522" t="b">
        <v>0</v>
      </c>
      <c r="L522">
        <v>16</v>
      </c>
      <c r="M522" t="b">
        <v>1</v>
      </c>
      <c r="N522" t="s">
        <v>8269</v>
      </c>
      <c r="O522">
        <v>101</v>
      </c>
      <c r="P522">
        <v>41.13</v>
      </c>
      <c r="Q522" t="s">
        <v>8314</v>
      </c>
      <c r="R522" t="s">
        <v>8315</v>
      </c>
      <c r="S522" s="13">
        <v>42088.723692129628</v>
      </c>
      <c r="T522" s="13">
        <v>42115.723692129628</v>
      </c>
    </row>
    <row r="523" spans="1:20" ht="224" x14ac:dyDescent="0.2">
      <c r="A523">
        <v>3452</v>
      </c>
      <c r="B523" s="3" t="s">
        <v>3451</v>
      </c>
      <c r="C523" s="3" t="s">
        <v>7562</v>
      </c>
      <c r="D523" s="6">
        <v>1000</v>
      </c>
      <c r="E523" s="8">
        <v>1532</v>
      </c>
      <c r="F523" t="s">
        <v>8218</v>
      </c>
      <c r="G523" t="s">
        <v>8223</v>
      </c>
      <c r="H523" t="s">
        <v>8245</v>
      </c>
      <c r="I523">
        <v>1406087940</v>
      </c>
      <c r="J523">
        <v>1404141626</v>
      </c>
      <c r="K523" t="b">
        <v>0</v>
      </c>
      <c r="L523">
        <v>37</v>
      </c>
      <c r="M523" t="b">
        <v>1</v>
      </c>
      <c r="N523" t="s">
        <v>8269</v>
      </c>
      <c r="O523">
        <v>153</v>
      </c>
      <c r="P523">
        <v>41.41</v>
      </c>
      <c r="Q523" t="s">
        <v>8314</v>
      </c>
      <c r="R523" t="s">
        <v>8315</v>
      </c>
      <c r="S523" s="13">
        <v>41820.639189814814</v>
      </c>
      <c r="T523" s="13">
        <v>41843.165972222225</v>
      </c>
    </row>
    <row r="524" spans="1:20" ht="224" x14ac:dyDescent="0.2">
      <c r="A524">
        <v>3455</v>
      </c>
      <c r="B524" s="3" t="s">
        <v>3454</v>
      </c>
      <c r="C524" s="3" t="s">
        <v>7565</v>
      </c>
      <c r="D524" s="6">
        <v>10000</v>
      </c>
      <c r="E524" s="8">
        <v>10065</v>
      </c>
      <c r="F524" t="s">
        <v>8218</v>
      </c>
      <c r="G524" t="s">
        <v>8223</v>
      </c>
      <c r="H524" t="s">
        <v>8245</v>
      </c>
      <c r="I524">
        <v>1476381627</v>
      </c>
      <c r="J524">
        <v>1473789627</v>
      </c>
      <c r="K524" t="b">
        <v>0</v>
      </c>
      <c r="L524">
        <v>69</v>
      </c>
      <c r="M524" t="b">
        <v>1</v>
      </c>
      <c r="N524" t="s">
        <v>8269</v>
      </c>
      <c r="O524">
        <v>101</v>
      </c>
      <c r="P524">
        <v>145.87</v>
      </c>
      <c r="Q524" t="s">
        <v>8314</v>
      </c>
      <c r="R524" t="s">
        <v>8315</v>
      </c>
      <c r="S524" s="13">
        <v>42626.7503125</v>
      </c>
      <c r="T524" s="13">
        <v>42656.7503125</v>
      </c>
    </row>
    <row r="525" spans="1:20" ht="192" x14ac:dyDescent="0.2">
      <c r="A525">
        <v>3456</v>
      </c>
      <c r="B525" s="3" t="s">
        <v>3455</v>
      </c>
      <c r="C525" s="3" t="s">
        <v>7566</v>
      </c>
      <c r="D525" s="6">
        <v>3000</v>
      </c>
      <c r="E525" s="8">
        <v>5739</v>
      </c>
      <c r="F525" t="s">
        <v>8218</v>
      </c>
      <c r="G525" t="s">
        <v>8223</v>
      </c>
      <c r="H525" t="s">
        <v>8245</v>
      </c>
      <c r="I525">
        <v>1406876340</v>
      </c>
      <c r="J525">
        <v>1404190567</v>
      </c>
      <c r="K525" t="b">
        <v>0</v>
      </c>
      <c r="L525">
        <v>16</v>
      </c>
      <c r="M525" t="b">
        <v>1</v>
      </c>
      <c r="N525" t="s">
        <v>8269</v>
      </c>
      <c r="O525">
        <v>191</v>
      </c>
      <c r="P525">
        <v>358.69</v>
      </c>
      <c r="Q525" t="s">
        <v>8314</v>
      </c>
      <c r="R525" t="s">
        <v>8315</v>
      </c>
      <c r="S525" s="13">
        <v>41821.205636574072</v>
      </c>
      <c r="T525" s="13">
        <v>41852.290972222225</v>
      </c>
    </row>
    <row r="526" spans="1:20" ht="112" x14ac:dyDescent="0.2">
      <c r="A526">
        <v>3457</v>
      </c>
      <c r="B526" s="3" t="s">
        <v>3456</v>
      </c>
      <c r="C526" s="3" t="s">
        <v>7567</v>
      </c>
      <c r="D526" s="6">
        <v>2000</v>
      </c>
      <c r="E526" s="8">
        <v>2804</v>
      </c>
      <c r="F526" t="s">
        <v>8218</v>
      </c>
      <c r="G526" t="s">
        <v>8223</v>
      </c>
      <c r="H526" t="s">
        <v>8245</v>
      </c>
      <c r="I526">
        <v>1423720740</v>
      </c>
      <c r="J526">
        <v>1421081857</v>
      </c>
      <c r="K526" t="b">
        <v>0</v>
      </c>
      <c r="L526">
        <v>55</v>
      </c>
      <c r="M526" t="b">
        <v>1</v>
      </c>
      <c r="N526" t="s">
        <v>8269</v>
      </c>
      <c r="O526">
        <v>140</v>
      </c>
      <c r="P526">
        <v>50.98</v>
      </c>
      <c r="Q526" t="s">
        <v>8314</v>
      </c>
      <c r="R526" t="s">
        <v>8315</v>
      </c>
      <c r="S526" s="13">
        <v>42016.706678240742</v>
      </c>
      <c r="T526" s="13">
        <v>42047.249305555553</v>
      </c>
    </row>
    <row r="527" spans="1:20" ht="208" x14ac:dyDescent="0.2">
      <c r="A527">
        <v>3458</v>
      </c>
      <c r="B527" s="3" t="s">
        <v>3457</v>
      </c>
      <c r="C527" s="3" t="s">
        <v>7568</v>
      </c>
      <c r="D527" s="6">
        <v>978</v>
      </c>
      <c r="E527" s="8">
        <v>1216</v>
      </c>
      <c r="F527" t="s">
        <v>8218</v>
      </c>
      <c r="G527" t="s">
        <v>8223</v>
      </c>
      <c r="H527" t="s">
        <v>8245</v>
      </c>
      <c r="I527">
        <v>1422937620</v>
      </c>
      <c r="J527">
        <v>1420606303</v>
      </c>
      <c r="K527" t="b">
        <v>0</v>
      </c>
      <c r="L527">
        <v>27</v>
      </c>
      <c r="M527" t="b">
        <v>1</v>
      </c>
      <c r="N527" t="s">
        <v>8269</v>
      </c>
      <c r="O527">
        <v>124</v>
      </c>
      <c r="P527">
        <v>45.04</v>
      </c>
      <c r="Q527" t="s">
        <v>8314</v>
      </c>
      <c r="R527" t="s">
        <v>8315</v>
      </c>
      <c r="S527" s="13">
        <v>42011.202581018515</v>
      </c>
      <c r="T527" s="13">
        <v>42038.185416666667</v>
      </c>
    </row>
    <row r="528" spans="1:20" ht="240" x14ac:dyDescent="0.2">
      <c r="A528">
        <v>3461</v>
      </c>
      <c r="B528" s="3" t="s">
        <v>3460</v>
      </c>
      <c r="C528" s="3" t="s">
        <v>7571</v>
      </c>
      <c r="D528" s="6">
        <v>500</v>
      </c>
      <c r="E528" s="8">
        <v>695</v>
      </c>
      <c r="F528" t="s">
        <v>8218</v>
      </c>
      <c r="G528" t="s">
        <v>8223</v>
      </c>
      <c r="H528" t="s">
        <v>8245</v>
      </c>
      <c r="I528">
        <v>1477710000</v>
      </c>
      <c r="J528">
        <v>1475248279</v>
      </c>
      <c r="K528" t="b">
        <v>0</v>
      </c>
      <c r="L528">
        <v>12</v>
      </c>
      <c r="M528" t="b">
        <v>1</v>
      </c>
      <c r="N528" t="s">
        <v>8269</v>
      </c>
      <c r="O528">
        <v>139</v>
      </c>
      <c r="P528">
        <v>57.92</v>
      </c>
      <c r="Q528" t="s">
        <v>8314</v>
      </c>
      <c r="R528" t="s">
        <v>8315</v>
      </c>
      <c r="S528" s="13">
        <v>42643.632858796293</v>
      </c>
      <c r="T528" s="13">
        <v>42672.125</v>
      </c>
    </row>
    <row r="529" spans="1:20" ht="192" x14ac:dyDescent="0.2">
      <c r="A529">
        <v>3462</v>
      </c>
      <c r="B529" s="3" t="s">
        <v>3461</v>
      </c>
      <c r="C529" s="3" t="s">
        <v>7572</v>
      </c>
      <c r="D529" s="6">
        <v>250</v>
      </c>
      <c r="E529" s="8">
        <v>505</v>
      </c>
      <c r="F529" t="s">
        <v>8218</v>
      </c>
      <c r="G529" t="s">
        <v>8223</v>
      </c>
      <c r="H529" t="s">
        <v>8245</v>
      </c>
      <c r="I529">
        <v>1436551200</v>
      </c>
      <c r="J529">
        <v>1435181628</v>
      </c>
      <c r="K529" t="b">
        <v>0</v>
      </c>
      <c r="L529">
        <v>17</v>
      </c>
      <c r="M529" t="b">
        <v>1</v>
      </c>
      <c r="N529" t="s">
        <v>8269</v>
      </c>
      <c r="O529">
        <v>202</v>
      </c>
      <c r="P529">
        <v>29.71</v>
      </c>
      <c r="Q529" t="s">
        <v>8314</v>
      </c>
      <c r="R529" t="s">
        <v>8315</v>
      </c>
      <c r="S529" s="13">
        <v>42179.898472222223</v>
      </c>
      <c r="T529" s="13">
        <v>42195.75</v>
      </c>
    </row>
    <row r="530" spans="1:20" ht="224" x14ac:dyDescent="0.2">
      <c r="A530">
        <v>3464</v>
      </c>
      <c r="B530" s="3" t="s">
        <v>3463</v>
      </c>
      <c r="C530" s="3" t="s">
        <v>7574</v>
      </c>
      <c r="D530" s="6">
        <v>5000</v>
      </c>
      <c r="E530" s="8">
        <v>5116.18</v>
      </c>
      <c r="F530" t="s">
        <v>8218</v>
      </c>
      <c r="G530" t="s">
        <v>8223</v>
      </c>
      <c r="H530" t="s">
        <v>8245</v>
      </c>
      <c r="I530">
        <v>1471921637</v>
      </c>
      <c r="J530">
        <v>1469329637</v>
      </c>
      <c r="K530" t="b">
        <v>0</v>
      </c>
      <c r="L530">
        <v>93</v>
      </c>
      <c r="M530" t="b">
        <v>1</v>
      </c>
      <c r="N530" t="s">
        <v>8269</v>
      </c>
      <c r="O530">
        <v>102</v>
      </c>
      <c r="P530">
        <v>55.01</v>
      </c>
      <c r="Q530" t="s">
        <v>8314</v>
      </c>
      <c r="R530" t="s">
        <v>8315</v>
      </c>
      <c r="S530" s="13">
        <v>42575.130057870367</v>
      </c>
      <c r="T530" s="13">
        <v>42605.130057870367</v>
      </c>
    </row>
    <row r="531" spans="1:20" ht="176" x14ac:dyDescent="0.2">
      <c r="A531">
        <v>3466</v>
      </c>
      <c r="B531" s="3" t="s">
        <v>3465</v>
      </c>
      <c r="C531" s="3" t="s">
        <v>7576</v>
      </c>
      <c r="D531" s="6">
        <v>3500</v>
      </c>
      <c r="E531" s="8">
        <v>4450</v>
      </c>
      <c r="F531" t="s">
        <v>8218</v>
      </c>
      <c r="G531" t="s">
        <v>8223</v>
      </c>
      <c r="H531" t="s">
        <v>8245</v>
      </c>
      <c r="I531">
        <v>1461108450</v>
      </c>
      <c r="J531">
        <v>1455928050</v>
      </c>
      <c r="K531" t="b">
        <v>0</v>
      </c>
      <c r="L531">
        <v>61</v>
      </c>
      <c r="M531" t="b">
        <v>1</v>
      </c>
      <c r="N531" t="s">
        <v>8269</v>
      </c>
      <c r="O531">
        <v>127</v>
      </c>
      <c r="P531">
        <v>72.95</v>
      </c>
      <c r="Q531" t="s">
        <v>8314</v>
      </c>
      <c r="R531" t="s">
        <v>8315</v>
      </c>
      <c r="S531" s="13">
        <v>42420.019097222219</v>
      </c>
      <c r="T531" s="13">
        <v>42479.977430555555</v>
      </c>
    </row>
    <row r="532" spans="1:20" ht="48" x14ac:dyDescent="0.2">
      <c r="A532">
        <v>3467</v>
      </c>
      <c r="B532" s="3" t="s">
        <v>3466</v>
      </c>
      <c r="C532" s="3" t="s">
        <v>7577</v>
      </c>
      <c r="D532" s="6">
        <v>3000</v>
      </c>
      <c r="E532" s="8">
        <v>3030</v>
      </c>
      <c r="F532" t="s">
        <v>8218</v>
      </c>
      <c r="G532" t="s">
        <v>8223</v>
      </c>
      <c r="H532" t="s">
        <v>8245</v>
      </c>
      <c r="I532">
        <v>1426864032</v>
      </c>
      <c r="J532">
        <v>1424275632</v>
      </c>
      <c r="K532" t="b">
        <v>0</v>
      </c>
      <c r="L532">
        <v>47</v>
      </c>
      <c r="M532" t="b">
        <v>1</v>
      </c>
      <c r="N532" t="s">
        <v>8269</v>
      </c>
      <c r="O532">
        <v>101</v>
      </c>
      <c r="P532">
        <v>64.47</v>
      </c>
      <c r="Q532" t="s">
        <v>8314</v>
      </c>
      <c r="R532" t="s">
        <v>8315</v>
      </c>
      <c r="S532" s="13">
        <v>42053.671666666662</v>
      </c>
      <c r="T532" s="13">
        <v>42083.630000000005</v>
      </c>
    </row>
    <row r="533" spans="1:20" ht="160" x14ac:dyDescent="0.2">
      <c r="A533">
        <v>3468</v>
      </c>
      <c r="B533" s="3" t="s">
        <v>3467</v>
      </c>
      <c r="C533" s="3" t="s">
        <v>7578</v>
      </c>
      <c r="D533" s="6">
        <v>10000</v>
      </c>
      <c r="E533" s="8">
        <v>12178</v>
      </c>
      <c r="F533" t="s">
        <v>8218</v>
      </c>
      <c r="G533" t="s">
        <v>8223</v>
      </c>
      <c r="H533" t="s">
        <v>8245</v>
      </c>
      <c r="I533">
        <v>1474426800</v>
      </c>
      <c r="J533">
        <v>1471976529</v>
      </c>
      <c r="K533" t="b">
        <v>0</v>
      </c>
      <c r="L533">
        <v>17</v>
      </c>
      <c r="M533" t="b">
        <v>1</v>
      </c>
      <c r="N533" t="s">
        <v>8269</v>
      </c>
      <c r="O533">
        <v>122</v>
      </c>
      <c r="P533">
        <v>716.35</v>
      </c>
      <c r="Q533" t="s">
        <v>8314</v>
      </c>
      <c r="R533" t="s">
        <v>8315</v>
      </c>
      <c r="S533" s="13">
        <v>42605.765381944439</v>
      </c>
      <c r="T533" s="13">
        <v>42634.125</v>
      </c>
    </row>
    <row r="534" spans="1:20" ht="240" x14ac:dyDescent="0.2">
      <c r="A534">
        <v>3469</v>
      </c>
      <c r="B534" s="3" t="s">
        <v>3468</v>
      </c>
      <c r="C534" s="3" t="s">
        <v>7579</v>
      </c>
      <c r="D534" s="6">
        <v>2800</v>
      </c>
      <c r="E534" s="8">
        <v>3175</v>
      </c>
      <c r="F534" t="s">
        <v>8218</v>
      </c>
      <c r="G534" t="s">
        <v>8223</v>
      </c>
      <c r="H534" t="s">
        <v>8245</v>
      </c>
      <c r="I534">
        <v>1461857045</v>
      </c>
      <c r="J534">
        <v>1459265045</v>
      </c>
      <c r="K534" t="b">
        <v>0</v>
      </c>
      <c r="L534">
        <v>63</v>
      </c>
      <c r="M534" t="b">
        <v>1</v>
      </c>
      <c r="N534" t="s">
        <v>8269</v>
      </c>
      <c r="O534">
        <v>113</v>
      </c>
      <c r="P534">
        <v>50.4</v>
      </c>
      <c r="Q534" t="s">
        <v>8314</v>
      </c>
      <c r="R534" t="s">
        <v>8315</v>
      </c>
      <c r="S534" s="13">
        <v>42458.641724537039</v>
      </c>
      <c r="T534" s="13">
        <v>42488.641724537039</v>
      </c>
    </row>
    <row r="535" spans="1:20" ht="160" x14ac:dyDescent="0.2">
      <c r="A535">
        <v>3470</v>
      </c>
      <c r="B535" s="3" t="s">
        <v>3469</v>
      </c>
      <c r="C535" s="3" t="s">
        <v>7580</v>
      </c>
      <c r="D535" s="6">
        <v>250</v>
      </c>
      <c r="E535" s="8">
        <v>375</v>
      </c>
      <c r="F535" t="s">
        <v>8218</v>
      </c>
      <c r="G535" t="s">
        <v>8223</v>
      </c>
      <c r="H535" t="s">
        <v>8245</v>
      </c>
      <c r="I535">
        <v>1468618680</v>
      </c>
      <c r="J535">
        <v>1465345902</v>
      </c>
      <c r="K535" t="b">
        <v>0</v>
      </c>
      <c r="L535">
        <v>9</v>
      </c>
      <c r="M535" t="b">
        <v>1</v>
      </c>
      <c r="N535" t="s">
        <v>8269</v>
      </c>
      <c r="O535">
        <v>150</v>
      </c>
      <c r="P535">
        <v>41.67</v>
      </c>
      <c r="Q535" t="s">
        <v>8314</v>
      </c>
      <c r="R535" t="s">
        <v>8315</v>
      </c>
      <c r="S535" s="13">
        <v>42529.022013888884</v>
      </c>
      <c r="T535" s="13">
        <v>42566.901388888888</v>
      </c>
    </row>
    <row r="536" spans="1:20" ht="224" x14ac:dyDescent="0.2">
      <c r="A536">
        <v>3472</v>
      </c>
      <c r="B536" s="3" t="s">
        <v>3471</v>
      </c>
      <c r="C536" s="3" t="s">
        <v>7582</v>
      </c>
      <c r="D536" s="6">
        <v>2000</v>
      </c>
      <c r="E536" s="8">
        <v>2041</v>
      </c>
      <c r="F536" t="s">
        <v>8218</v>
      </c>
      <c r="G536" t="s">
        <v>8223</v>
      </c>
      <c r="H536" t="s">
        <v>8245</v>
      </c>
      <c r="I536">
        <v>1415253540</v>
      </c>
      <c r="J536">
        <v>1413432331</v>
      </c>
      <c r="K536" t="b">
        <v>0</v>
      </c>
      <c r="L536">
        <v>23</v>
      </c>
      <c r="M536" t="b">
        <v>1</v>
      </c>
      <c r="N536" t="s">
        <v>8269</v>
      </c>
      <c r="O536">
        <v>102</v>
      </c>
      <c r="P536">
        <v>88.74</v>
      </c>
      <c r="Q536" t="s">
        <v>8314</v>
      </c>
      <c r="R536" t="s">
        <v>8315</v>
      </c>
      <c r="S536" s="13">
        <v>41928.170497685183</v>
      </c>
      <c r="T536" s="13">
        <v>41949.249305555553</v>
      </c>
    </row>
    <row r="537" spans="1:20" ht="208" x14ac:dyDescent="0.2">
      <c r="A537">
        <v>3473</v>
      </c>
      <c r="B537" s="3" t="s">
        <v>3472</v>
      </c>
      <c r="C537" s="3" t="s">
        <v>7583</v>
      </c>
      <c r="D537" s="6">
        <v>4900</v>
      </c>
      <c r="E537" s="8">
        <v>4900</v>
      </c>
      <c r="F537" t="s">
        <v>8218</v>
      </c>
      <c r="G537" t="s">
        <v>8223</v>
      </c>
      <c r="H537" t="s">
        <v>8245</v>
      </c>
      <c r="I537">
        <v>1426883220</v>
      </c>
      <c r="J537">
        <v>1425067296</v>
      </c>
      <c r="K537" t="b">
        <v>0</v>
      </c>
      <c r="L537">
        <v>33</v>
      </c>
      <c r="M537" t="b">
        <v>1</v>
      </c>
      <c r="N537" t="s">
        <v>8269</v>
      </c>
      <c r="O537">
        <v>100</v>
      </c>
      <c r="P537">
        <v>148.47999999999999</v>
      </c>
      <c r="Q537" t="s">
        <v>8314</v>
      </c>
      <c r="R537" t="s">
        <v>8315</v>
      </c>
      <c r="S537" s="13">
        <v>42062.834444444445</v>
      </c>
      <c r="T537" s="13">
        <v>42083.852083333331</v>
      </c>
    </row>
    <row r="538" spans="1:20" ht="224" x14ac:dyDescent="0.2">
      <c r="A538">
        <v>3476</v>
      </c>
      <c r="B538" s="3" t="s">
        <v>3475</v>
      </c>
      <c r="C538" s="3" t="s">
        <v>7586</v>
      </c>
      <c r="D538" s="6">
        <v>300</v>
      </c>
      <c r="E538" s="8">
        <v>312</v>
      </c>
      <c r="F538" t="s">
        <v>8218</v>
      </c>
      <c r="G538" t="s">
        <v>8223</v>
      </c>
      <c r="H538" t="s">
        <v>8245</v>
      </c>
      <c r="I538">
        <v>1414378800</v>
      </c>
      <c r="J538">
        <v>1412836990</v>
      </c>
      <c r="K538" t="b">
        <v>0</v>
      </c>
      <c r="L538">
        <v>6</v>
      </c>
      <c r="M538" t="b">
        <v>1</v>
      </c>
      <c r="N538" t="s">
        <v>8269</v>
      </c>
      <c r="O538">
        <v>104</v>
      </c>
      <c r="P538">
        <v>52</v>
      </c>
      <c r="Q538" t="s">
        <v>8314</v>
      </c>
      <c r="R538" t="s">
        <v>8315</v>
      </c>
      <c r="S538" s="13">
        <v>41921.279976851853</v>
      </c>
      <c r="T538" s="13">
        <v>41939.125</v>
      </c>
    </row>
    <row r="539" spans="1:20" ht="208" x14ac:dyDescent="0.2">
      <c r="A539">
        <v>3477</v>
      </c>
      <c r="B539" s="3" t="s">
        <v>3476</v>
      </c>
      <c r="C539" s="3" t="s">
        <v>7587</v>
      </c>
      <c r="D539" s="6">
        <v>1800</v>
      </c>
      <c r="E539" s="8">
        <v>2076</v>
      </c>
      <c r="F539" t="s">
        <v>8218</v>
      </c>
      <c r="G539" t="s">
        <v>8223</v>
      </c>
      <c r="H539" t="s">
        <v>8245</v>
      </c>
      <c r="I539">
        <v>1431831600</v>
      </c>
      <c r="J539">
        <v>1430761243</v>
      </c>
      <c r="K539" t="b">
        <v>0</v>
      </c>
      <c r="L539">
        <v>39</v>
      </c>
      <c r="M539" t="b">
        <v>1</v>
      </c>
      <c r="N539" t="s">
        <v>8269</v>
      </c>
      <c r="O539">
        <v>115</v>
      </c>
      <c r="P539">
        <v>53.23</v>
      </c>
      <c r="Q539" t="s">
        <v>8314</v>
      </c>
      <c r="R539" t="s">
        <v>8315</v>
      </c>
      <c r="S539" s="13">
        <v>42128.736608796295</v>
      </c>
      <c r="T539" s="13">
        <v>42141.125</v>
      </c>
    </row>
    <row r="540" spans="1:20" ht="192" x14ac:dyDescent="0.2">
      <c r="A540">
        <v>3478</v>
      </c>
      <c r="B540" s="3" t="s">
        <v>3477</v>
      </c>
      <c r="C540" s="3" t="s">
        <v>7588</v>
      </c>
      <c r="D540" s="6">
        <v>2000</v>
      </c>
      <c r="E540" s="8">
        <v>2257</v>
      </c>
      <c r="F540" t="s">
        <v>8218</v>
      </c>
      <c r="G540" t="s">
        <v>8223</v>
      </c>
      <c r="H540" t="s">
        <v>8245</v>
      </c>
      <c r="I540">
        <v>1426539600</v>
      </c>
      <c r="J540">
        <v>1424296822</v>
      </c>
      <c r="K540" t="b">
        <v>0</v>
      </c>
      <c r="L540">
        <v>57</v>
      </c>
      <c r="M540" t="b">
        <v>1</v>
      </c>
      <c r="N540" t="s">
        <v>8269</v>
      </c>
      <c r="O540">
        <v>113</v>
      </c>
      <c r="P540">
        <v>39.6</v>
      </c>
      <c r="Q540" t="s">
        <v>8314</v>
      </c>
      <c r="R540" t="s">
        <v>8315</v>
      </c>
      <c r="S540" s="13">
        <v>42053.916921296302</v>
      </c>
      <c r="T540" s="13">
        <v>42079.875</v>
      </c>
    </row>
    <row r="541" spans="1:20" ht="176" x14ac:dyDescent="0.2">
      <c r="A541">
        <v>3480</v>
      </c>
      <c r="B541" s="3" t="s">
        <v>3479</v>
      </c>
      <c r="C541" s="3" t="s">
        <v>7590</v>
      </c>
      <c r="D541" s="6">
        <v>1500</v>
      </c>
      <c r="E541" s="8">
        <v>2140</v>
      </c>
      <c r="F541" t="s">
        <v>8218</v>
      </c>
      <c r="G541" t="s">
        <v>8223</v>
      </c>
      <c r="H541" t="s">
        <v>8245</v>
      </c>
      <c r="I541">
        <v>1436562000</v>
      </c>
      <c r="J541">
        <v>1434440227</v>
      </c>
      <c r="K541" t="b">
        <v>0</v>
      </c>
      <c r="L541">
        <v>13</v>
      </c>
      <c r="M541" t="b">
        <v>1</v>
      </c>
      <c r="N541" t="s">
        <v>8269</v>
      </c>
      <c r="O541">
        <v>143</v>
      </c>
      <c r="P541">
        <v>164.62</v>
      </c>
      <c r="Q541" t="s">
        <v>8314</v>
      </c>
      <c r="R541" t="s">
        <v>8315</v>
      </c>
      <c r="S541" s="13">
        <v>42171.317442129628</v>
      </c>
      <c r="T541" s="13">
        <v>42195.875</v>
      </c>
    </row>
    <row r="542" spans="1:20" ht="176" x14ac:dyDescent="0.2">
      <c r="A542">
        <v>3483</v>
      </c>
      <c r="B542" s="3" t="s">
        <v>3482</v>
      </c>
      <c r="C542" s="3" t="s">
        <v>7593</v>
      </c>
      <c r="D542" s="6">
        <v>3350</v>
      </c>
      <c r="E542" s="8">
        <v>5358</v>
      </c>
      <c r="F542" t="s">
        <v>8218</v>
      </c>
      <c r="G542" t="s">
        <v>8223</v>
      </c>
      <c r="H542" t="s">
        <v>8245</v>
      </c>
      <c r="I542">
        <v>1404403381</v>
      </c>
      <c r="J542">
        <v>1401811381</v>
      </c>
      <c r="K542" t="b">
        <v>0</v>
      </c>
      <c r="L542">
        <v>133</v>
      </c>
      <c r="M542" t="b">
        <v>1</v>
      </c>
      <c r="N542" t="s">
        <v>8269</v>
      </c>
      <c r="O542">
        <v>160</v>
      </c>
      <c r="P542">
        <v>40.29</v>
      </c>
      <c r="Q542" t="s">
        <v>8314</v>
      </c>
      <c r="R542" t="s">
        <v>8315</v>
      </c>
      <c r="S542" s="13">
        <v>41793.668761574074</v>
      </c>
      <c r="T542" s="13">
        <v>41823.668761574074</v>
      </c>
    </row>
    <row r="543" spans="1:20" ht="224" x14ac:dyDescent="0.2">
      <c r="A543">
        <v>3484</v>
      </c>
      <c r="B543" s="3" t="s">
        <v>3483</v>
      </c>
      <c r="C543" s="3" t="s">
        <v>7594</v>
      </c>
      <c r="D543" s="6">
        <v>2500</v>
      </c>
      <c r="E543" s="8">
        <v>2856</v>
      </c>
      <c r="F543" t="s">
        <v>8218</v>
      </c>
      <c r="G543" t="s">
        <v>8223</v>
      </c>
      <c r="H543" t="s">
        <v>8245</v>
      </c>
      <c r="I543">
        <v>1466014499</v>
      </c>
      <c r="J543">
        <v>1463422499</v>
      </c>
      <c r="K543" t="b">
        <v>0</v>
      </c>
      <c r="L543">
        <v>44</v>
      </c>
      <c r="M543" t="b">
        <v>1</v>
      </c>
      <c r="N543" t="s">
        <v>8269</v>
      </c>
      <c r="O543">
        <v>114</v>
      </c>
      <c r="P543">
        <v>64.91</v>
      </c>
      <c r="Q543" t="s">
        <v>8314</v>
      </c>
      <c r="R543" t="s">
        <v>8315</v>
      </c>
      <c r="S543" s="13">
        <v>42506.760405092587</v>
      </c>
      <c r="T543" s="13">
        <v>42536.760405092587</v>
      </c>
    </row>
    <row r="544" spans="1:20" ht="192" x14ac:dyDescent="0.2">
      <c r="A544">
        <v>3485</v>
      </c>
      <c r="B544" s="3" t="s">
        <v>3484</v>
      </c>
      <c r="C544" s="3" t="s">
        <v>7595</v>
      </c>
      <c r="D544" s="6">
        <v>1650</v>
      </c>
      <c r="E544" s="8">
        <v>1660</v>
      </c>
      <c r="F544" t="s">
        <v>8218</v>
      </c>
      <c r="G544" t="s">
        <v>8223</v>
      </c>
      <c r="H544" t="s">
        <v>8245</v>
      </c>
      <c r="I544">
        <v>1454431080</v>
      </c>
      <c r="J544">
        <v>1451839080</v>
      </c>
      <c r="K544" t="b">
        <v>0</v>
      </c>
      <c r="L544">
        <v>30</v>
      </c>
      <c r="M544" t="b">
        <v>1</v>
      </c>
      <c r="N544" t="s">
        <v>8269</v>
      </c>
      <c r="O544">
        <v>101</v>
      </c>
      <c r="P544">
        <v>55.33</v>
      </c>
      <c r="Q544" t="s">
        <v>8314</v>
      </c>
      <c r="R544" t="s">
        <v>8315</v>
      </c>
      <c r="S544" s="13">
        <v>42372.693055555559</v>
      </c>
      <c r="T544" s="13">
        <v>42402.693055555559</v>
      </c>
    </row>
    <row r="545" spans="1:20" ht="192" x14ac:dyDescent="0.2">
      <c r="A545">
        <v>3486</v>
      </c>
      <c r="B545" s="3" t="s">
        <v>3485</v>
      </c>
      <c r="C545" s="3" t="s">
        <v>7596</v>
      </c>
      <c r="D545" s="6">
        <v>3000</v>
      </c>
      <c r="E545" s="8">
        <v>4656</v>
      </c>
      <c r="F545" t="s">
        <v>8218</v>
      </c>
      <c r="G545" t="s">
        <v>8223</v>
      </c>
      <c r="H545" t="s">
        <v>8245</v>
      </c>
      <c r="I545">
        <v>1433314740</v>
      </c>
      <c r="J545">
        <v>1430600401</v>
      </c>
      <c r="K545" t="b">
        <v>0</v>
      </c>
      <c r="L545">
        <v>56</v>
      </c>
      <c r="M545" t="b">
        <v>1</v>
      </c>
      <c r="N545" t="s">
        <v>8269</v>
      </c>
      <c r="O545">
        <v>155</v>
      </c>
      <c r="P545">
        <v>83.14</v>
      </c>
      <c r="Q545" t="s">
        <v>8314</v>
      </c>
      <c r="R545" t="s">
        <v>8315</v>
      </c>
      <c r="S545" s="13">
        <v>42126.87501157407</v>
      </c>
      <c r="T545" s="13">
        <v>42158.290972222225</v>
      </c>
    </row>
    <row r="546" spans="1:20" ht="208" x14ac:dyDescent="0.2">
      <c r="A546">
        <v>3488</v>
      </c>
      <c r="B546" s="3" t="s">
        <v>3487</v>
      </c>
      <c r="C546" s="3" t="s">
        <v>7598</v>
      </c>
      <c r="D546" s="6">
        <v>3000</v>
      </c>
      <c r="E546" s="8">
        <v>3636</v>
      </c>
      <c r="F546" t="s">
        <v>8218</v>
      </c>
      <c r="G546" t="s">
        <v>8223</v>
      </c>
      <c r="H546" t="s">
        <v>8245</v>
      </c>
      <c r="I546">
        <v>1429286400</v>
      </c>
      <c r="J546">
        <v>1427221560</v>
      </c>
      <c r="K546" t="b">
        <v>0</v>
      </c>
      <c r="L546">
        <v>29</v>
      </c>
      <c r="M546" t="b">
        <v>1</v>
      </c>
      <c r="N546" t="s">
        <v>8269</v>
      </c>
      <c r="O546">
        <v>121</v>
      </c>
      <c r="P546">
        <v>125.38</v>
      </c>
      <c r="Q546" t="s">
        <v>8314</v>
      </c>
      <c r="R546" t="s">
        <v>8315</v>
      </c>
      <c r="S546" s="13">
        <v>42087.768055555556</v>
      </c>
      <c r="T546" s="13">
        <v>42111.666666666672</v>
      </c>
    </row>
    <row r="547" spans="1:20" ht="208" x14ac:dyDescent="0.2">
      <c r="A547">
        <v>3490</v>
      </c>
      <c r="B547" s="3" t="s">
        <v>3489</v>
      </c>
      <c r="C547" s="3" t="s">
        <v>7600</v>
      </c>
      <c r="D547" s="6">
        <v>1000</v>
      </c>
      <c r="E547" s="8">
        <v>1275</v>
      </c>
      <c r="F547" t="s">
        <v>8218</v>
      </c>
      <c r="G547" t="s">
        <v>8223</v>
      </c>
      <c r="H547" t="s">
        <v>8245</v>
      </c>
      <c r="I547">
        <v>1460574924</v>
      </c>
      <c r="J547">
        <v>1457982924</v>
      </c>
      <c r="K547" t="b">
        <v>0</v>
      </c>
      <c r="L547">
        <v>27</v>
      </c>
      <c r="M547" t="b">
        <v>1</v>
      </c>
      <c r="N547" t="s">
        <v>8269</v>
      </c>
      <c r="O547">
        <v>128</v>
      </c>
      <c r="P547">
        <v>47.22</v>
      </c>
      <c r="Q547" t="s">
        <v>8314</v>
      </c>
      <c r="R547" t="s">
        <v>8315</v>
      </c>
      <c r="S547" s="13">
        <v>42443.802361111113</v>
      </c>
      <c r="T547" s="13">
        <v>42473.802361111113</v>
      </c>
    </row>
    <row r="548" spans="1:20" ht="224" x14ac:dyDescent="0.2">
      <c r="A548">
        <v>3491</v>
      </c>
      <c r="B548" s="3" t="s">
        <v>3490</v>
      </c>
      <c r="C548" s="3" t="s">
        <v>7601</v>
      </c>
      <c r="D548" s="6">
        <v>500</v>
      </c>
      <c r="E548" s="8">
        <v>791</v>
      </c>
      <c r="F548" t="s">
        <v>8218</v>
      </c>
      <c r="G548" t="s">
        <v>8223</v>
      </c>
      <c r="H548" t="s">
        <v>8245</v>
      </c>
      <c r="I548">
        <v>1431928784</v>
      </c>
      <c r="J548">
        <v>1430114384</v>
      </c>
      <c r="K548" t="b">
        <v>0</v>
      </c>
      <c r="L548">
        <v>10</v>
      </c>
      <c r="M548" t="b">
        <v>1</v>
      </c>
      <c r="N548" t="s">
        <v>8269</v>
      </c>
      <c r="O548">
        <v>158</v>
      </c>
      <c r="P548">
        <v>79.099999999999994</v>
      </c>
      <c r="Q548" t="s">
        <v>8314</v>
      </c>
      <c r="R548" t="s">
        <v>8315</v>
      </c>
      <c r="S548" s="13">
        <v>42121.249814814815</v>
      </c>
      <c r="T548" s="13">
        <v>42142.249814814815</v>
      </c>
    </row>
    <row r="549" spans="1:20" ht="192" x14ac:dyDescent="0.2">
      <c r="A549">
        <v>3492</v>
      </c>
      <c r="B549" s="3" t="s">
        <v>3491</v>
      </c>
      <c r="C549" s="3" t="s">
        <v>7602</v>
      </c>
      <c r="D549" s="6">
        <v>3800</v>
      </c>
      <c r="E549" s="8">
        <v>4000.22</v>
      </c>
      <c r="F549" t="s">
        <v>8218</v>
      </c>
      <c r="G549" t="s">
        <v>8223</v>
      </c>
      <c r="H549" t="s">
        <v>8245</v>
      </c>
      <c r="I549">
        <v>1445818397</v>
      </c>
      <c r="J549">
        <v>1442794397</v>
      </c>
      <c r="K549" t="b">
        <v>0</v>
      </c>
      <c r="L549">
        <v>35</v>
      </c>
      <c r="M549" t="b">
        <v>1</v>
      </c>
      <c r="N549" t="s">
        <v>8269</v>
      </c>
      <c r="O549">
        <v>105</v>
      </c>
      <c r="P549">
        <v>114.29</v>
      </c>
      <c r="Q549" t="s">
        <v>8314</v>
      </c>
      <c r="R549" t="s">
        <v>8315</v>
      </c>
      <c r="S549" s="13">
        <v>42268.009224537032</v>
      </c>
      <c r="T549" s="13">
        <v>42303.009224537032</v>
      </c>
    </row>
    <row r="550" spans="1:20" ht="208" x14ac:dyDescent="0.2">
      <c r="A550">
        <v>3493</v>
      </c>
      <c r="B550" s="3" t="s">
        <v>3492</v>
      </c>
      <c r="C550" s="3" t="s">
        <v>7603</v>
      </c>
      <c r="D550" s="6">
        <v>1500</v>
      </c>
      <c r="E550" s="8">
        <v>1500</v>
      </c>
      <c r="F550" t="s">
        <v>8218</v>
      </c>
      <c r="G550" t="s">
        <v>8223</v>
      </c>
      <c r="H550" t="s">
        <v>8245</v>
      </c>
      <c r="I550">
        <v>1408252260</v>
      </c>
      <c r="J550">
        <v>1406580436</v>
      </c>
      <c r="K550" t="b">
        <v>0</v>
      </c>
      <c r="L550">
        <v>29</v>
      </c>
      <c r="M550" t="b">
        <v>1</v>
      </c>
      <c r="N550" t="s">
        <v>8269</v>
      </c>
      <c r="O550">
        <v>100</v>
      </c>
      <c r="P550">
        <v>51.72</v>
      </c>
      <c r="Q550" t="s">
        <v>8314</v>
      </c>
      <c r="R550" t="s">
        <v>8315</v>
      </c>
      <c r="S550" s="13">
        <v>41848.866157407407</v>
      </c>
      <c r="T550" s="13">
        <v>41868.21597222222</v>
      </c>
    </row>
    <row r="551" spans="1:20" ht="224" x14ac:dyDescent="0.2">
      <c r="A551">
        <v>3494</v>
      </c>
      <c r="B551" s="3" t="s">
        <v>3493</v>
      </c>
      <c r="C551" s="3" t="s">
        <v>7604</v>
      </c>
      <c r="D551" s="6">
        <v>400</v>
      </c>
      <c r="E551" s="8">
        <v>400</v>
      </c>
      <c r="F551" t="s">
        <v>8218</v>
      </c>
      <c r="G551" t="s">
        <v>8223</v>
      </c>
      <c r="H551" t="s">
        <v>8245</v>
      </c>
      <c r="I551">
        <v>1480140000</v>
      </c>
      <c r="J551">
        <v>1479186575</v>
      </c>
      <c r="K551" t="b">
        <v>0</v>
      </c>
      <c r="L551">
        <v>13</v>
      </c>
      <c r="M551" t="b">
        <v>1</v>
      </c>
      <c r="N551" t="s">
        <v>8269</v>
      </c>
      <c r="O551">
        <v>100</v>
      </c>
      <c r="P551">
        <v>30.77</v>
      </c>
      <c r="Q551" t="s">
        <v>8314</v>
      </c>
      <c r="R551" t="s">
        <v>8315</v>
      </c>
      <c r="S551" s="13">
        <v>42689.214988425927</v>
      </c>
      <c r="T551" s="13">
        <v>42700.25</v>
      </c>
    </row>
    <row r="552" spans="1:20" ht="224" x14ac:dyDescent="0.2">
      <c r="A552">
        <v>3496</v>
      </c>
      <c r="B552" s="3" t="s">
        <v>3495</v>
      </c>
      <c r="C552" s="3" t="s">
        <v>7606</v>
      </c>
      <c r="D552" s="6">
        <v>3000</v>
      </c>
      <c r="E552" s="8">
        <v>3732</v>
      </c>
      <c r="F552" t="s">
        <v>8218</v>
      </c>
      <c r="G552" t="s">
        <v>8223</v>
      </c>
      <c r="H552" t="s">
        <v>8245</v>
      </c>
      <c r="I552">
        <v>1473625166</v>
      </c>
      <c r="J552">
        <v>1470169166</v>
      </c>
      <c r="K552" t="b">
        <v>0</v>
      </c>
      <c r="L552">
        <v>78</v>
      </c>
      <c r="M552" t="b">
        <v>1</v>
      </c>
      <c r="N552" t="s">
        <v>8269</v>
      </c>
      <c r="O552">
        <v>124</v>
      </c>
      <c r="P552">
        <v>47.85</v>
      </c>
      <c r="Q552" t="s">
        <v>8314</v>
      </c>
      <c r="R552" t="s">
        <v>8315</v>
      </c>
      <c r="S552" s="13">
        <v>42584.846828703703</v>
      </c>
      <c r="T552" s="13">
        <v>42624.846828703703</v>
      </c>
    </row>
    <row r="553" spans="1:20" ht="208" x14ac:dyDescent="0.2">
      <c r="A553">
        <v>3497</v>
      </c>
      <c r="B553" s="3" t="s">
        <v>3496</v>
      </c>
      <c r="C553" s="3" t="s">
        <v>7607</v>
      </c>
      <c r="D553" s="6">
        <v>1551</v>
      </c>
      <c r="E553" s="8">
        <v>1686</v>
      </c>
      <c r="F553" t="s">
        <v>8218</v>
      </c>
      <c r="G553" t="s">
        <v>8223</v>
      </c>
      <c r="H553" t="s">
        <v>8245</v>
      </c>
      <c r="I553">
        <v>1464904800</v>
      </c>
      <c r="J553">
        <v>1463852904</v>
      </c>
      <c r="K553" t="b">
        <v>0</v>
      </c>
      <c r="L553">
        <v>49</v>
      </c>
      <c r="M553" t="b">
        <v>1</v>
      </c>
      <c r="N553" t="s">
        <v>8269</v>
      </c>
      <c r="O553">
        <v>109</v>
      </c>
      <c r="P553">
        <v>34.409999999999997</v>
      </c>
      <c r="Q553" t="s">
        <v>8314</v>
      </c>
      <c r="R553" t="s">
        <v>8315</v>
      </c>
      <c r="S553" s="13">
        <v>42511.741944444439</v>
      </c>
      <c r="T553" s="13">
        <v>42523.916666666672</v>
      </c>
    </row>
    <row r="554" spans="1:20" ht="208" x14ac:dyDescent="0.2">
      <c r="A554">
        <v>3499</v>
      </c>
      <c r="B554" s="3" t="s">
        <v>3498</v>
      </c>
      <c r="C554" s="3" t="s">
        <v>7609</v>
      </c>
      <c r="D554" s="6">
        <v>2000</v>
      </c>
      <c r="E554" s="8">
        <v>2110</v>
      </c>
      <c r="F554" t="s">
        <v>8218</v>
      </c>
      <c r="G554" t="s">
        <v>8223</v>
      </c>
      <c r="H554" t="s">
        <v>8245</v>
      </c>
      <c r="I554">
        <v>1435733940</v>
      </c>
      <c r="J554">
        <v>1431046325</v>
      </c>
      <c r="K554" t="b">
        <v>0</v>
      </c>
      <c r="L554">
        <v>35</v>
      </c>
      <c r="M554" t="b">
        <v>1</v>
      </c>
      <c r="N554" t="s">
        <v>8269</v>
      </c>
      <c r="O554">
        <v>106</v>
      </c>
      <c r="P554">
        <v>60.29</v>
      </c>
      <c r="Q554" t="s">
        <v>8314</v>
      </c>
      <c r="R554" t="s">
        <v>8315</v>
      </c>
      <c r="S554" s="13">
        <v>42132.036168981482</v>
      </c>
      <c r="T554" s="13">
        <v>42186.290972222225</v>
      </c>
    </row>
    <row r="555" spans="1:20" ht="240" x14ac:dyDescent="0.2">
      <c r="A555">
        <v>3500</v>
      </c>
      <c r="B555" s="3" t="s">
        <v>3499</v>
      </c>
      <c r="C555" s="3" t="s">
        <v>7610</v>
      </c>
      <c r="D555" s="6">
        <v>1000</v>
      </c>
      <c r="E555" s="8">
        <v>1063</v>
      </c>
      <c r="F555" t="s">
        <v>8218</v>
      </c>
      <c r="G555" t="s">
        <v>8223</v>
      </c>
      <c r="H555" t="s">
        <v>8245</v>
      </c>
      <c r="I555">
        <v>1457326740</v>
      </c>
      <c r="J555">
        <v>1455919438</v>
      </c>
      <c r="K555" t="b">
        <v>0</v>
      </c>
      <c r="L555">
        <v>42</v>
      </c>
      <c r="M555" t="b">
        <v>1</v>
      </c>
      <c r="N555" t="s">
        <v>8269</v>
      </c>
      <c r="O555">
        <v>106</v>
      </c>
      <c r="P555">
        <v>25.31</v>
      </c>
      <c r="Q555" t="s">
        <v>8314</v>
      </c>
      <c r="R555" t="s">
        <v>8315</v>
      </c>
      <c r="S555" s="13">
        <v>42419.91942129629</v>
      </c>
      <c r="T555" s="13">
        <v>42436.207638888889</v>
      </c>
    </row>
    <row r="556" spans="1:20" ht="192" x14ac:dyDescent="0.2">
      <c r="A556">
        <v>3502</v>
      </c>
      <c r="B556" s="3" t="s">
        <v>3501</v>
      </c>
      <c r="C556" s="3" t="s">
        <v>7612</v>
      </c>
      <c r="D556" s="6">
        <v>4000</v>
      </c>
      <c r="E556" s="8">
        <v>4216</v>
      </c>
      <c r="F556" t="s">
        <v>8218</v>
      </c>
      <c r="G556" t="s">
        <v>8223</v>
      </c>
      <c r="H556" t="s">
        <v>8245</v>
      </c>
      <c r="I556">
        <v>1458100740</v>
      </c>
      <c r="J556">
        <v>1456862924</v>
      </c>
      <c r="K556" t="b">
        <v>0</v>
      </c>
      <c r="L556">
        <v>31</v>
      </c>
      <c r="M556" t="b">
        <v>1</v>
      </c>
      <c r="N556" t="s">
        <v>8269</v>
      </c>
      <c r="O556">
        <v>105</v>
      </c>
      <c r="P556">
        <v>136</v>
      </c>
      <c r="Q556" t="s">
        <v>8314</v>
      </c>
      <c r="R556" t="s">
        <v>8315</v>
      </c>
      <c r="S556" s="13">
        <v>42430.839398148149</v>
      </c>
      <c r="T556" s="13">
        <v>42445.165972222225</v>
      </c>
    </row>
    <row r="557" spans="1:20" ht="224" x14ac:dyDescent="0.2">
      <c r="A557">
        <v>3504</v>
      </c>
      <c r="B557" s="3" t="s">
        <v>3503</v>
      </c>
      <c r="C557" s="3" t="s">
        <v>7614</v>
      </c>
      <c r="D557" s="6">
        <v>1000</v>
      </c>
      <c r="E557" s="8">
        <v>1000</v>
      </c>
      <c r="F557" t="s">
        <v>8218</v>
      </c>
      <c r="G557" t="s">
        <v>8223</v>
      </c>
      <c r="H557" t="s">
        <v>8245</v>
      </c>
      <c r="I557">
        <v>1447959491</v>
      </c>
      <c r="J557">
        <v>1445363891</v>
      </c>
      <c r="K557" t="b">
        <v>0</v>
      </c>
      <c r="L557">
        <v>8</v>
      </c>
      <c r="M557" t="b">
        <v>1</v>
      </c>
      <c r="N557" t="s">
        <v>8269</v>
      </c>
      <c r="O557">
        <v>100</v>
      </c>
      <c r="P557">
        <v>125</v>
      </c>
      <c r="Q557" t="s">
        <v>8314</v>
      </c>
      <c r="R557" t="s">
        <v>8315</v>
      </c>
      <c r="S557" s="13">
        <v>42297.748738425929</v>
      </c>
      <c r="T557" s="13">
        <v>42327.790405092594</v>
      </c>
    </row>
    <row r="558" spans="1:20" ht="192" x14ac:dyDescent="0.2">
      <c r="A558">
        <v>3505</v>
      </c>
      <c r="B558" s="3" t="s">
        <v>3504</v>
      </c>
      <c r="C558" s="3" t="s">
        <v>7615</v>
      </c>
      <c r="D558" s="6">
        <v>2500</v>
      </c>
      <c r="E558" s="8">
        <v>2594</v>
      </c>
      <c r="F558" t="s">
        <v>8218</v>
      </c>
      <c r="G558" t="s">
        <v>8223</v>
      </c>
      <c r="H558" t="s">
        <v>8245</v>
      </c>
      <c r="I558">
        <v>1399953600</v>
      </c>
      <c r="J558">
        <v>1398983245</v>
      </c>
      <c r="K558" t="b">
        <v>0</v>
      </c>
      <c r="L558">
        <v>39</v>
      </c>
      <c r="M558" t="b">
        <v>1</v>
      </c>
      <c r="N558" t="s">
        <v>8269</v>
      </c>
      <c r="O558">
        <v>104</v>
      </c>
      <c r="P558">
        <v>66.510000000000005</v>
      </c>
      <c r="Q558" t="s">
        <v>8314</v>
      </c>
      <c r="R558" t="s">
        <v>8315</v>
      </c>
      <c r="S558" s="13">
        <v>41760.935706018521</v>
      </c>
      <c r="T558" s="13">
        <v>41772.166666666664</v>
      </c>
    </row>
    <row r="559" spans="1:20" ht="208" x14ac:dyDescent="0.2">
      <c r="A559">
        <v>3506</v>
      </c>
      <c r="B559" s="3" t="s">
        <v>3505</v>
      </c>
      <c r="C559" s="3" t="s">
        <v>7616</v>
      </c>
      <c r="D559" s="6">
        <v>3000</v>
      </c>
      <c r="E559" s="8">
        <v>3045</v>
      </c>
      <c r="F559" t="s">
        <v>8218</v>
      </c>
      <c r="G559" t="s">
        <v>8223</v>
      </c>
      <c r="H559" t="s">
        <v>8245</v>
      </c>
      <c r="I559">
        <v>1408815440</v>
      </c>
      <c r="J559">
        <v>1404927440</v>
      </c>
      <c r="K559" t="b">
        <v>0</v>
      </c>
      <c r="L559">
        <v>29</v>
      </c>
      <c r="M559" t="b">
        <v>1</v>
      </c>
      <c r="N559" t="s">
        <v>8269</v>
      </c>
      <c r="O559">
        <v>102</v>
      </c>
      <c r="P559">
        <v>105</v>
      </c>
      <c r="Q559" t="s">
        <v>8314</v>
      </c>
      <c r="R559" t="s">
        <v>8315</v>
      </c>
      <c r="S559" s="13">
        <v>41829.734259259261</v>
      </c>
      <c r="T559" s="13">
        <v>41874.734259259261</v>
      </c>
    </row>
    <row r="560" spans="1:20" ht="160" x14ac:dyDescent="0.2">
      <c r="A560">
        <v>3507</v>
      </c>
      <c r="B560" s="3" t="s">
        <v>3506</v>
      </c>
      <c r="C560" s="3" t="s">
        <v>7617</v>
      </c>
      <c r="D560" s="6">
        <v>10000</v>
      </c>
      <c r="E560" s="8">
        <v>10440</v>
      </c>
      <c r="F560" t="s">
        <v>8218</v>
      </c>
      <c r="G560" t="s">
        <v>8223</v>
      </c>
      <c r="H560" t="s">
        <v>8245</v>
      </c>
      <c r="I560">
        <v>1464732537</v>
      </c>
      <c r="J560">
        <v>1462140537</v>
      </c>
      <c r="K560" t="b">
        <v>0</v>
      </c>
      <c r="L560">
        <v>72</v>
      </c>
      <c r="M560" t="b">
        <v>1</v>
      </c>
      <c r="N560" t="s">
        <v>8269</v>
      </c>
      <c r="O560">
        <v>104</v>
      </c>
      <c r="P560">
        <v>145</v>
      </c>
      <c r="Q560" t="s">
        <v>8314</v>
      </c>
      <c r="R560" t="s">
        <v>8315</v>
      </c>
      <c r="S560" s="13">
        <v>42491.92288194444</v>
      </c>
      <c r="T560" s="13">
        <v>42521.92288194444</v>
      </c>
    </row>
    <row r="561" spans="1:20" ht="208" x14ac:dyDescent="0.2">
      <c r="A561">
        <v>3509</v>
      </c>
      <c r="B561" s="3" t="s">
        <v>3508</v>
      </c>
      <c r="C561" s="3" t="s">
        <v>7619</v>
      </c>
      <c r="D561" s="6">
        <v>3000</v>
      </c>
      <c r="E561" s="8">
        <v>3190</v>
      </c>
      <c r="F561" t="s">
        <v>8218</v>
      </c>
      <c r="G561" t="s">
        <v>8223</v>
      </c>
      <c r="H561" t="s">
        <v>8245</v>
      </c>
      <c r="I561">
        <v>1416545700</v>
      </c>
      <c r="J561">
        <v>1415392666</v>
      </c>
      <c r="K561" t="b">
        <v>0</v>
      </c>
      <c r="L561">
        <v>33</v>
      </c>
      <c r="M561" t="b">
        <v>1</v>
      </c>
      <c r="N561" t="s">
        <v>8269</v>
      </c>
      <c r="O561">
        <v>106</v>
      </c>
      <c r="P561">
        <v>96.67</v>
      </c>
      <c r="Q561" t="s">
        <v>8314</v>
      </c>
      <c r="R561" t="s">
        <v>8315</v>
      </c>
      <c r="S561" s="13">
        <v>41950.859560185185</v>
      </c>
      <c r="T561" s="13">
        <v>41964.204861111109</v>
      </c>
    </row>
    <row r="562" spans="1:20" ht="240" x14ac:dyDescent="0.2">
      <c r="A562">
        <v>3510</v>
      </c>
      <c r="B562" s="3" t="s">
        <v>3509</v>
      </c>
      <c r="C562" s="3" t="s">
        <v>7620</v>
      </c>
      <c r="D562" s="6">
        <v>900</v>
      </c>
      <c r="E562" s="8">
        <v>905</v>
      </c>
      <c r="F562" t="s">
        <v>8218</v>
      </c>
      <c r="G562" t="s">
        <v>8223</v>
      </c>
      <c r="H562" t="s">
        <v>8245</v>
      </c>
      <c r="I562">
        <v>1404312846</v>
      </c>
      <c r="J562">
        <v>1402584846</v>
      </c>
      <c r="K562" t="b">
        <v>0</v>
      </c>
      <c r="L562">
        <v>15</v>
      </c>
      <c r="M562" t="b">
        <v>1</v>
      </c>
      <c r="N562" t="s">
        <v>8269</v>
      </c>
      <c r="O562">
        <v>101</v>
      </c>
      <c r="P562">
        <v>60.33</v>
      </c>
      <c r="Q562" t="s">
        <v>8314</v>
      </c>
      <c r="R562" t="s">
        <v>8315</v>
      </c>
      <c r="S562" s="13">
        <v>41802.62090277778</v>
      </c>
      <c r="T562" s="13">
        <v>41822.62090277778</v>
      </c>
    </row>
    <row r="563" spans="1:20" ht="208" x14ac:dyDescent="0.2">
      <c r="A563">
        <v>3513</v>
      </c>
      <c r="B563" s="3" t="s">
        <v>3512</v>
      </c>
      <c r="C563" s="3" t="s">
        <v>7623</v>
      </c>
      <c r="D563" s="6">
        <v>2800</v>
      </c>
      <c r="E563" s="8">
        <v>3315</v>
      </c>
      <c r="F563" t="s">
        <v>8218</v>
      </c>
      <c r="G563" t="s">
        <v>8223</v>
      </c>
      <c r="H563" t="s">
        <v>8245</v>
      </c>
      <c r="I563">
        <v>1401857940</v>
      </c>
      <c r="J563">
        <v>1400725112</v>
      </c>
      <c r="K563" t="b">
        <v>0</v>
      </c>
      <c r="L563">
        <v>44</v>
      </c>
      <c r="M563" t="b">
        <v>1</v>
      </c>
      <c r="N563" t="s">
        <v>8269</v>
      </c>
      <c r="O563">
        <v>118</v>
      </c>
      <c r="P563">
        <v>75.34</v>
      </c>
      <c r="Q563" t="s">
        <v>8314</v>
      </c>
      <c r="R563" t="s">
        <v>8315</v>
      </c>
      <c r="S563" s="13">
        <v>41781.096203703702</v>
      </c>
      <c r="T563" s="13">
        <v>41794.207638888889</v>
      </c>
    </row>
    <row r="564" spans="1:20" ht="192" x14ac:dyDescent="0.2">
      <c r="A564">
        <v>3514</v>
      </c>
      <c r="B564" s="3" t="s">
        <v>3513</v>
      </c>
      <c r="C564" s="3" t="s">
        <v>7624</v>
      </c>
      <c r="D564" s="6">
        <v>500</v>
      </c>
      <c r="E564" s="8">
        <v>550</v>
      </c>
      <c r="F564" t="s">
        <v>8218</v>
      </c>
      <c r="G564" t="s">
        <v>8223</v>
      </c>
      <c r="H564" t="s">
        <v>8245</v>
      </c>
      <c r="I564">
        <v>1422853140</v>
      </c>
      <c r="J564">
        <v>1421439552</v>
      </c>
      <c r="K564" t="b">
        <v>0</v>
      </c>
      <c r="L564">
        <v>10</v>
      </c>
      <c r="M564" t="b">
        <v>1</v>
      </c>
      <c r="N564" t="s">
        <v>8269</v>
      </c>
      <c r="O564">
        <v>110</v>
      </c>
      <c r="P564">
        <v>55</v>
      </c>
      <c r="Q564" t="s">
        <v>8314</v>
      </c>
      <c r="R564" t="s">
        <v>8315</v>
      </c>
      <c r="S564" s="13">
        <v>42020.846666666665</v>
      </c>
      <c r="T564" s="13">
        <v>42037.207638888889</v>
      </c>
    </row>
    <row r="565" spans="1:20" ht="192" x14ac:dyDescent="0.2">
      <c r="A565">
        <v>3515</v>
      </c>
      <c r="B565" s="3" t="s">
        <v>3514</v>
      </c>
      <c r="C565" s="3" t="s">
        <v>7625</v>
      </c>
      <c r="D565" s="6">
        <v>3000</v>
      </c>
      <c r="E565" s="8">
        <v>3080</v>
      </c>
      <c r="F565" t="s">
        <v>8218</v>
      </c>
      <c r="G565" t="s">
        <v>8223</v>
      </c>
      <c r="H565" t="s">
        <v>8245</v>
      </c>
      <c r="I565">
        <v>1433097171</v>
      </c>
      <c r="J565">
        <v>1430505171</v>
      </c>
      <c r="K565" t="b">
        <v>0</v>
      </c>
      <c r="L565">
        <v>46</v>
      </c>
      <c r="M565" t="b">
        <v>1</v>
      </c>
      <c r="N565" t="s">
        <v>8269</v>
      </c>
      <c r="O565">
        <v>103</v>
      </c>
      <c r="P565">
        <v>66.959999999999994</v>
      </c>
      <c r="Q565" t="s">
        <v>8314</v>
      </c>
      <c r="R565" t="s">
        <v>8315</v>
      </c>
      <c r="S565" s="13">
        <v>42125.772812499999</v>
      </c>
      <c r="T565" s="13">
        <v>42155.772812499999</v>
      </c>
    </row>
    <row r="566" spans="1:20" ht="208" x14ac:dyDescent="0.2">
      <c r="A566">
        <v>3516</v>
      </c>
      <c r="B566" s="3" t="s">
        <v>3515</v>
      </c>
      <c r="C566" s="3" t="s">
        <v>7626</v>
      </c>
      <c r="D566" s="6">
        <v>2500</v>
      </c>
      <c r="E566" s="8">
        <v>2500</v>
      </c>
      <c r="F566" t="s">
        <v>8218</v>
      </c>
      <c r="G566" t="s">
        <v>8223</v>
      </c>
      <c r="H566" t="s">
        <v>8245</v>
      </c>
      <c r="I566">
        <v>1410145200</v>
      </c>
      <c r="J566">
        <v>1407197670</v>
      </c>
      <c r="K566" t="b">
        <v>0</v>
      </c>
      <c r="L566">
        <v>11</v>
      </c>
      <c r="M566" t="b">
        <v>1</v>
      </c>
      <c r="N566" t="s">
        <v>8269</v>
      </c>
      <c r="O566">
        <v>100</v>
      </c>
      <c r="P566">
        <v>227.27</v>
      </c>
      <c r="Q566" t="s">
        <v>8314</v>
      </c>
      <c r="R566" t="s">
        <v>8315</v>
      </c>
      <c r="S566" s="13">
        <v>41856.010069444441</v>
      </c>
      <c r="T566" s="13">
        <v>41890.125</v>
      </c>
    </row>
    <row r="567" spans="1:20" ht="192" x14ac:dyDescent="0.2">
      <c r="A567">
        <v>3518</v>
      </c>
      <c r="B567" s="3" t="s">
        <v>3517</v>
      </c>
      <c r="C567" s="3" t="s">
        <v>7628</v>
      </c>
      <c r="D567" s="6">
        <v>1500</v>
      </c>
      <c r="E567" s="8">
        <v>1650.69</v>
      </c>
      <c r="F567" t="s">
        <v>8218</v>
      </c>
      <c r="G567" t="s">
        <v>8223</v>
      </c>
      <c r="H567" t="s">
        <v>8245</v>
      </c>
      <c r="I567">
        <v>1412259660</v>
      </c>
      <c r="J567">
        <v>1410461299</v>
      </c>
      <c r="K567" t="b">
        <v>0</v>
      </c>
      <c r="L567">
        <v>33</v>
      </c>
      <c r="M567" t="b">
        <v>1</v>
      </c>
      <c r="N567" t="s">
        <v>8269</v>
      </c>
      <c r="O567">
        <v>110</v>
      </c>
      <c r="P567">
        <v>50.02</v>
      </c>
      <c r="Q567" t="s">
        <v>8314</v>
      </c>
      <c r="R567" t="s">
        <v>8315</v>
      </c>
      <c r="S567" s="13">
        <v>41893.783553240741</v>
      </c>
      <c r="T567" s="13">
        <v>41914.597916666666</v>
      </c>
    </row>
    <row r="568" spans="1:20" ht="256" x14ac:dyDescent="0.2">
      <c r="A568">
        <v>3521</v>
      </c>
      <c r="B568" s="3" t="s">
        <v>3520</v>
      </c>
      <c r="C568" s="3" t="s">
        <v>7631</v>
      </c>
      <c r="D568" s="6">
        <v>350</v>
      </c>
      <c r="E568" s="8">
        <v>593</v>
      </c>
      <c r="F568" t="s">
        <v>8218</v>
      </c>
      <c r="G568" t="s">
        <v>8223</v>
      </c>
      <c r="H568" t="s">
        <v>8245</v>
      </c>
      <c r="I568">
        <v>1411980020</v>
      </c>
      <c r="J568">
        <v>1409388020</v>
      </c>
      <c r="K568" t="b">
        <v>0</v>
      </c>
      <c r="L568">
        <v>13</v>
      </c>
      <c r="M568" t="b">
        <v>1</v>
      </c>
      <c r="N568" t="s">
        <v>8269</v>
      </c>
      <c r="O568">
        <v>169</v>
      </c>
      <c r="P568">
        <v>45.62</v>
      </c>
      <c r="Q568" t="s">
        <v>8314</v>
      </c>
      <c r="R568" t="s">
        <v>8315</v>
      </c>
      <c r="S568" s="13">
        <v>41881.361342592594</v>
      </c>
      <c r="T568" s="13">
        <v>41911.361342592594</v>
      </c>
    </row>
    <row r="569" spans="1:20" ht="192" x14ac:dyDescent="0.2">
      <c r="A569">
        <v>3524</v>
      </c>
      <c r="B569" s="3" t="s">
        <v>3523</v>
      </c>
      <c r="C569" s="3" t="s">
        <v>7634</v>
      </c>
      <c r="D569" s="6">
        <v>10000</v>
      </c>
      <c r="E569" s="8">
        <v>10156</v>
      </c>
      <c r="F569" t="s">
        <v>8218</v>
      </c>
      <c r="G569" t="s">
        <v>8223</v>
      </c>
      <c r="H569" t="s">
        <v>8245</v>
      </c>
      <c r="I569">
        <v>1410580800</v>
      </c>
      <c r="J569">
        <v>1409336373</v>
      </c>
      <c r="K569" t="b">
        <v>0</v>
      </c>
      <c r="L569">
        <v>74</v>
      </c>
      <c r="M569" t="b">
        <v>1</v>
      </c>
      <c r="N569" t="s">
        <v>8269</v>
      </c>
      <c r="O569">
        <v>102</v>
      </c>
      <c r="P569">
        <v>137.24</v>
      </c>
      <c r="Q569" t="s">
        <v>8314</v>
      </c>
      <c r="R569" t="s">
        <v>8315</v>
      </c>
      <c r="S569" s="13">
        <v>41880.76357638889</v>
      </c>
      <c r="T569" s="13">
        <v>41895.166666666664</v>
      </c>
    </row>
    <row r="570" spans="1:20" ht="192" x14ac:dyDescent="0.2">
      <c r="A570">
        <v>3525</v>
      </c>
      <c r="B570" s="3" t="s">
        <v>3524</v>
      </c>
      <c r="C570" s="3" t="s">
        <v>7635</v>
      </c>
      <c r="D570" s="6">
        <v>500</v>
      </c>
      <c r="E570" s="8">
        <v>530</v>
      </c>
      <c r="F570" t="s">
        <v>8218</v>
      </c>
      <c r="G570" t="s">
        <v>8223</v>
      </c>
      <c r="H570" t="s">
        <v>8245</v>
      </c>
      <c r="I570">
        <v>1439136000</v>
      </c>
      <c r="J570">
        <v>1438188106</v>
      </c>
      <c r="K570" t="b">
        <v>0</v>
      </c>
      <c r="L570">
        <v>7</v>
      </c>
      <c r="M570" t="b">
        <v>1</v>
      </c>
      <c r="N570" t="s">
        <v>8269</v>
      </c>
      <c r="O570">
        <v>106</v>
      </c>
      <c r="P570">
        <v>75.709999999999994</v>
      </c>
      <c r="Q570" t="s">
        <v>8314</v>
      </c>
      <c r="R570" t="s">
        <v>8315</v>
      </c>
      <c r="S570" s="13">
        <v>42214.6956712963</v>
      </c>
      <c r="T570" s="13">
        <v>42225.666666666672</v>
      </c>
    </row>
    <row r="571" spans="1:20" ht="192" x14ac:dyDescent="0.2">
      <c r="A571">
        <v>3526</v>
      </c>
      <c r="B571" s="3" t="s">
        <v>3525</v>
      </c>
      <c r="C571" s="3" t="s">
        <v>7636</v>
      </c>
      <c r="D571" s="6">
        <v>3300</v>
      </c>
      <c r="E571" s="8">
        <v>3366</v>
      </c>
      <c r="F571" t="s">
        <v>8218</v>
      </c>
      <c r="G571" t="s">
        <v>8223</v>
      </c>
      <c r="H571" t="s">
        <v>8245</v>
      </c>
      <c r="I571">
        <v>1461823140</v>
      </c>
      <c r="J571">
        <v>1459411371</v>
      </c>
      <c r="K571" t="b">
        <v>0</v>
      </c>
      <c r="L571">
        <v>34</v>
      </c>
      <c r="M571" t="b">
        <v>1</v>
      </c>
      <c r="N571" t="s">
        <v>8269</v>
      </c>
      <c r="O571">
        <v>102</v>
      </c>
      <c r="P571">
        <v>99</v>
      </c>
      <c r="Q571" t="s">
        <v>8314</v>
      </c>
      <c r="R571" t="s">
        <v>8315</v>
      </c>
      <c r="S571" s="13">
        <v>42460.335312499999</v>
      </c>
      <c r="T571" s="13">
        <v>42488.249305555553</v>
      </c>
    </row>
    <row r="572" spans="1:20" ht="224" x14ac:dyDescent="0.2">
      <c r="A572">
        <v>3527</v>
      </c>
      <c r="B572" s="3" t="s">
        <v>3526</v>
      </c>
      <c r="C572" s="3" t="s">
        <v>7637</v>
      </c>
      <c r="D572" s="6">
        <v>6000</v>
      </c>
      <c r="E572" s="8">
        <v>7015</v>
      </c>
      <c r="F572" t="s">
        <v>8218</v>
      </c>
      <c r="G572" t="s">
        <v>8223</v>
      </c>
      <c r="H572" t="s">
        <v>8245</v>
      </c>
      <c r="I572">
        <v>1436587140</v>
      </c>
      <c r="J572">
        <v>1434069205</v>
      </c>
      <c r="K572" t="b">
        <v>0</v>
      </c>
      <c r="L572">
        <v>86</v>
      </c>
      <c r="M572" t="b">
        <v>1</v>
      </c>
      <c r="N572" t="s">
        <v>8269</v>
      </c>
      <c r="O572">
        <v>117</v>
      </c>
      <c r="P572">
        <v>81.569999999999993</v>
      </c>
      <c r="Q572" t="s">
        <v>8314</v>
      </c>
      <c r="R572" t="s">
        <v>8315</v>
      </c>
      <c r="S572" s="13">
        <v>42167.023206018523</v>
      </c>
      <c r="T572" s="13">
        <v>42196.165972222225</v>
      </c>
    </row>
    <row r="573" spans="1:20" ht="224" x14ac:dyDescent="0.2">
      <c r="A573">
        <v>3529</v>
      </c>
      <c r="B573" s="3" t="s">
        <v>3528</v>
      </c>
      <c r="C573" s="3" t="s">
        <v>7639</v>
      </c>
      <c r="D573" s="6">
        <v>500</v>
      </c>
      <c r="E573" s="8">
        <v>660</v>
      </c>
      <c r="F573" t="s">
        <v>8218</v>
      </c>
      <c r="G573" t="s">
        <v>8223</v>
      </c>
      <c r="H573" t="s">
        <v>8245</v>
      </c>
      <c r="I573">
        <v>1436749200</v>
      </c>
      <c r="J573">
        <v>1434997018</v>
      </c>
      <c r="K573" t="b">
        <v>0</v>
      </c>
      <c r="L573">
        <v>18</v>
      </c>
      <c r="M573" t="b">
        <v>1</v>
      </c>
      <c r="N573" t="s">
        <v>8269</v>
      </c>
      <c r="O573">
        <v>132</v>
      </c>
      <c r="P573">
        <v>36.67</v>
      </c>
      <c r="Q573" t="s">
        <v>8314</v>
      </c>
      <c r="R573" t="s">
        <v>8315</v>
      </c>
      <c r="S573" s="13">
        <v>42177.761782407411</v>
      </c>
      <c r="T573" s="13">
        <v>42198.041666666672</v>
      </c>
    </row>
    <row r="574" spans="1:20" ht="64" x14ac:dyDescent="0.2">
      <c r="A574">
        <v>3531</v>
      </c>
      <c r="B574" s="3" t="s">
        <v>3530</v>
      </c>
      <c r="C574" s="3" t="s">
        <v>7641</v>
      </c>
      <c r="D574" s="6">
        <v>1000</v>
      </c>
      <c r="E574" s="8">
        <v>1280</v>
      </c>
      <c r="F574" t="s">
        <v>8218</v>
      </c>
      <c r="G574" t="s">
        <v>8223</v>
      </c>
      <c r="H574" t="s">
        <v>8245</v>
      </c>
      <c r="I574">
        <v>1467301334</v>
      </c>
      <c r="J574">
        <v>1464709334</v>
      </c>
      <c r="K574" t="b">
        <v>0</v>
      </c>
      <c r="L574">
        <v>26</v>
      </c>
      <c r="M574" t="b">
        <v>1</v>
      </c>
      <c r="N574" t="s">
        <v>8269</v>
      </c>
      <c r="O574">
        <v>128</v>
      </c>
      <c r="P574">
        <v>49.23</v>
      </c>
      <c r="Q574" t="s">
        <v>8314</v>
      </c>
      <c r="R574" t="s">
        <v>8315</v>
      </c>
      <c r="S574" s="13">
        <v>42521.654328703706</v>
      </c>
      <c r="T574" s="13">
        <v>42551.654328703706</v>
      </c>
    </row>
    <row r="575" spans="1:20" ht="224" x14ac:dyDescent="0.2">
      <c r="A575">
        <v>3532</v>
      </c>
      <c r="B575" s="3" t="s">
        <v>3531</v>
      </c>
      <c r="C575" s="3" t="s">
        <v>7642</v>
      </c>
      <c r="D575" s="6">
        <v>960</v>
      </c>
      <c r="E575" s="8">
        <v>1142</v>
      </c>
      <c r="F575" t="s">
        <v>8218</v>
      </c>
      <c r="G575" t="s">
        <v>8223</v>
      </c>
      <c r="H575" t="s">
        <v>8245</v>
      </c>
      <c r="I575">
        <v>1411012740</v>
      </c>
      <c r="J575">
        <v>1409667827</v>
      </c>
      <c r="K575" t="b">
        <v>0</v>
      </c>
      <c r="L575">
        <v>27</v>
      </c>
      <c r="M575" t="b">
        <v>1</v>
      </c>
      <c r="N575" t="s">
        <v>8269</v>
      </c>
      <c r="O575">
        <v>119</v>
      </c>
      <c r="P575">
        <v>42.3</v>
      </c>
      <c r="Q575" t="s">
        <v>8314</v>
      </c>
      <c r="R575" t="s">
        <v>8315</v>
      </c>
      <c r="S575" s="13">
        <v>41884.599849537037</v>
      </c>
      <c r="T575" s="13">
        <v>41900.165972222225</v>
      </c>
    </row>
    <row r="576" spans="1:20" ht="208" x14ac:dyDescent="0.2">
      <c r="A576">
        <v>3533</v>
      </c>
      <c r="B576" s="3" t="s">
        <v>3532</v>
      </c>
      <c r="C576" s="3" t="s">
        <v>7643</v>
      </c>
      <c r="D576" s="6">
        <v>500</v>
      </c>
      <c r="E576" s="8">
        <v>631</v>
      </c>
      <c r="F576" t="s">
        <v>8218</v>
      </c>
      <c r="G576" t="s">
        <v>8223</v>
      </c>
      <c r="H576" t="s">
        <v>8245</v>
      </c>
      <c r="I576">
        <v>1447269367</v>
      </c>
      <c r="J576">
        <v>1444673767</v>
      </c>
      <c r="K576" t="b">
        <v>0</v>
      </c>
      <c r="L576">
        <v>8</v>
      </c>
      <c r="M576" t="b">
        <v>1</v>
      </c>
      <c r="N576" t="s">
        <v>8269</v>
      </c>
      <c r="O576">
        <v>126</v>
      </c>
      <c r="P576">
        <v>78.88</v>
      </c>
      <c r="Q576" t="s">
        <v>8314</v>
      </c>
      <c r="R576" t="s">
        <v>8315</v>
      </c>
      <c r="S576" s="13">
        <v>42289.761192129634</v>
      </c>
      <c r="T576" s="13">
        <v>42319.802858796291</v>
      </c>
    </row>
    <row r="577" spans="1:20" ht="144" x14ac:dyDescent="0.2">
      <c r="A577">
        <v>3534</v>
      </c>
      <c r="B577" s="3" t="s">
        <v>3533</v>
      </c>
      <c r="C577" s="3" t="s">
        <v>7644</v>
      </c>
      <c r="D577" s="6">
        <v>5000</v>
      </c>
      <c r="E577" s="8">
        <v>7810</v>
      </c>
      <c r="F577" t="s">
        <v>8218</v>
      </c>
      <c r="G577" t="s">
        <v>8223</v>
      </c>
      <c r="H577" t="s">
        <v>8245</v>
      </c>
      <c r="I577">
        <v>1443711623</v>
      </c>
      <c r="J577">
        <v>1440687623</v>
      </c>
      <c r="K577" t="b">
        <v>0</v>
      </c>
      <c r="L577">
        <v>204</v>
      </c>
      <c r="M577" t="b">
        <v>1</v>
      </c>
      <c r="N577" t="s">
        <v>8269</v>
      </c>
      <c r="O577">
        <v>156</v>
      </c>
      <c r="P577">
        <v>38.28</v>
      </c>
      <c r="Q577" t="s">
        <v>8314</v>
      </c>
      <c r="R577" t="s">
        <v>8315</v>
      </c>
      <c r="S577" s="13">
        <v>42243.6252662037</v>
      </c>
      <c r="T577" s="13">
        <v>42278.6252662037</v>
      </c>
    </row>
    <row r="578" spans="1:20" ht="208" x14ac:dyDescent="0.2">
      <c r="A578">
        <v>3539</v>
      </c>
      <c r="B578" s="3" t="s">
        <v>3538</v>
      </c>
      <c r="C578" s="3" t="s">
        <v>7649</v>
      </c>
      <c r="D578" s="6">
        <v>600</v>
      </c>
      <c r="E578" s="8">
        <v>718</v>
      </c>
      <c r="F578" t="s">
        <v>8218</v>
      </c>
      <c r="G578" t="s">
        <v>8223</v>
      </c>
      <c r="H578" t="s">
        <v>8245</v>
      </c>
      <c r="I578">
        <v>1473358122</v>
      </c>
      <c r="J578">
        <v>1471543722</v>
      </c>
      <c r="K578" t="b">
        <v>0</v>
      </c>
      <c r="L578">
        <v>13</v>
      </c>
      <c r="M578" t="b">
        <v>1</v>
      </c>
      <c r="N578" t="s">
        <v>8269</v>
      </c>
      <c r="O578">
        <v>120</v>
      </c>
      <c r="P578">
        <v>55.23</v>
      </c>
      <c r="Q578" t="s">
        <v>8314</v>
      </c>
      <c r="R578" t="s">
        <v>8315</v>
      </c>
      <c r="S578" s="13">
        <v>42600.756041666667</v>
      </c>
      <c r="T578" s="13">
        <v>42621.756041666667</v>
      </c>
    </row>
    <row r="579" spans="1:20" ht="208" x14ac:dyDescent="0.2">
      <c r="A579">
        <v>3542</v>
      </c>
      <c r="B579" s="3" t="s">
        <v>3541</v>
      </c>
      <c r="C579" s="3" t="s">
        <v>7652</v>
      </c>
      <c r="D579" s="6">
        <v>5500</v>
      </c>
      <c r="E579" s="8">
        <v>5623</v>
      </c>
      <c r="F579" t="s">
        <v>8218</v>
      </c>
      <c r="G579" t="s">
        <v>8223</v>
      </c>
      <c r="H579" t="s">
        <v>8245</v>
      </c>
      <c r="I579">
        <v>1410099822</v>
      </c>
      <c r="J579">
        <v>1404915822</v>
      </c>
      <c r="K579" t="b">
        <v>0</v>
      </c>
      <c r="L579">
        <v>85</v>
      </c>
      <c r="M579" t="b">
        <v>1</v>
      </c>
      <c r="N579" t="s">
        <v>8269</v>
      </c>
      <c r="O579">
        <v>102</v>
      </c>
      <c r="P579">
        <v>66.150000000000006</v>
      </c>
      <c r="Q579" t="s">
        <v>8314</v>
      </c>
      <c r="R579" t="s">
        <v>8315</v>
      </c>
      <c r="S579" s="13">
        <v>41829.599791666667</v>
      </c>
      <c r="T579" s="13">
        <v>41889.599791666667</v>
      </c>
    </row>
    <row r="580" spans="1:20" ht="160" x14ac:dyDescent="0.2">
      <c r="A580">
        <v>3544</v>
      </c>
      <c r="B580" s="3" t="s">
        <v>3543</v>
      </c>
      <c r="C580" s="3" t="s">
        <v>7654</v>
      </c>
      <c r="D580" s="6">
        <v>2500</v>
      </c>
      <c r="E580" s="8">
        <v>2500</v>
      </c>
      <c r="F580" t="s">
        <v>8218</v>
      </c>
      <c r="G580" t="s">
        <v>8223</v>
      </c>
      <c r="H580" t="s">
        <v>8245</v>
      </c>
      <c r="I580">
        <v>1425758257</v>
      </c>
      <c r="J580">
        <v>1423166257</v>
      </c>
      <c r="K580" t="b">
        <v>0</v>
      </c>
      <c r="L580">
        <v>24</v>
      </c>
      <c r="M580" t="b">
        <v>1</v>
      </c>
      <c r="N580" t="s">
        <v>8269</v>
      </c>
      <c r="O580">
        <v>100</v>
      </c>
      <c r="P580">
        <v>104.17</v>
      </c>
      <c r="Q580" t="s">
        <v>8314</v>
      </c>
      <c r="R580" t="s">
        <v>8315</v>
      </c>
      <c r="S580" s="13">
        <v>42040.831678240742</v>
      </c>
      <c r="T580" s="13">
        <v>42070.831678240742</v>
      </c>
    </row>
    <row r="581" spans="1:20" ht="224" x14ac:dyDescent="0.2">
      <c r="A581">
        <v>3545</v>
      </c>
      <c r="B581" s="3" t="s">
        <v>3544</v>
      </c>
      <c r="C581" s="3" t="s">
        <v>7655</v>
      </c>
      <c r="D581" s="6">
        <v>250</v>
      </c>
      <c r="E581" s="8">
        <v>251</v>
      </c>
      <c r="F581" t="s">
        <v>8218</v>
      </c>
      <c r="G581" t="s">
        <v>8223</v>
      </c>
      <c r="H581" t="s">
        <v>8245</v>
      </c>
      <c r="I581">
        <v>1428780159</v>
      </c>
      <c r="J581">
        <v>1426188159</v>
      </c>
      <c r="K581" t="b">
        <v>0</v>
      </c>
      <c r="L581">
        <v>8</v>
      </c>
      <c r="M581" t="b">
        <v>1</v>
      </c>
      <c r="N581" t="s">
        <v>8269</v>
      </c>
      <c r="O581">
        <v>100</v>
      </c>
      <c r="P581">
        <v>31.38</v>
      </c>
      <c r="Q581" t="s">
        <v>8314</v>
      </c>
      <c r="R581" t="s">
        <v>8315</v>
      </c>
      <c r="S581" s="13">
        <v>42075.807395833333</v>
      </c>
      <c r="T581" s="13">
        <v>42105.807395833333</v>
      </c>
    </row>
    <row r="582" spans="1:20" ht="224" x14ac:dyDescent="0.2">
      <c r="A582">
        <v>3546</v>
      </c>
      <c r="B582" s="3" t="s">
        <v>3545</v>
      </c>
      <c r="C582" s="3" t="s">
        <v>7656</v>
      </c>
      <c r="D582" s="6">
        <v>1100</v>
      </c>
      <c r="E582" s="8">
        <v>1125</v>
      </c>
      <c r="F582" t="s">
        <v>8218</v>
      </c>
      <c r="G582" t="s">
        <v>8223</v>
      </c>
      <c r="H582" t="s">
        <v>8245</v>
      </c>
      <c r="I582">
        <v>1427860740</v>
      </c>
      <c r="J582">
        <v>1426002684</v>
      </c>
      <c r="K582" t="b">
        <v>0</v>
      </c>
      <c r="L582">
        <v>19</v>
      </c>
      <c r="M582" t="b">
        <v>1</v>
      </c>
      <c r="N582" t="s">
        <v>8269</v>
      </c>
      <c r="O582">
        <v>102</v>
      </c>
      <c r="P582">
        <v>59.21</v>
      </c>
      <c r="Q582" t="s">
        <v>8314</v>
      </c>
      <c r="R582" t="s">
        <v>8315</v>
      </c>
      <c r="S582" s="13">
        <v>42073.660694444443</v>
      </c>
      <c r="T582" s="13">
        <v>42095.165972222225</v>
      </c>
    </row>
    <row r="583" spans="1:20" ht="192" x14ac:dyDescent="0.2">
      <c r="A583">
        <v>3547</v>
      </c>
      <c r="B583" s="3" t="s">
        <v>3546</v>
      </c>
      <c r="C583" s="3" t="s">
        <v>7657</v>
      </c>
      <c r="D583" s="6">
        <v>35000</v>
      </c>
      <c r="E583" s="8">
        <v>40043.25</v>
      </c>
      <c r="F583" t="s">
        <v>8218</v>
      </c>
      <c r="G583" t="s">
        <v>8223</v>
      </c>
      <c r="H583" t="s">
        <v>8245</v>
      </c>
      <c r="I583">
        <v>1463198340</v>
      </c>
      <c r="J583">
        <v>1461117201</v>
      </c>
      <c r="K583" t="b">
        <v>0</v>
      </c>
      <c r="L583">
        <v>336</v>
      </c>
      <c r="M583" t="b">
        <v>1</v>
      </c>
      <c r="N583" t="s">
        <v>8269</v>
      </c>
      <c r="O583">
        <v>114</v>
      </c>
      <c r="P583">
        <v>119.18</v>
      </c>
      <c r="Q583" t="s">
        <v>8314</v>
      </c>
      <c r="R583" t="s">
        <v>8315</v>
      </c>
      <c r="S583" s="13">
        <v>42480.078715277778</v>
      </c>
      <c r="T583" s="13">
        <v>42504.165972222225</v>
      </c>
    </row>
    <row r="584" spans="1:20" ht="176" x14ac:dyDescent="0.2">
      <c r="A584">
        <v>3548</v>
      </c>
      <c r="B584" s="3" t="s">
        <v>3547</v>
      </c>
      <c r="C584" s="3" t="s">
        <v>7658</v>
      </c>
      <c r="D584" s="6">
        <v>2100</v>
      </c>
      <c r="E584" s="8">
        <v>2140</v>
      </c>
      <c r="F584" t="s">
        <v>8218</v>
      </c>
      <c r="G584" t="s">
        <v>8223</v>
      </c>
      <c r="H584" t="s">
        <v>8245</v>
      </c>
      <c r="I584">
        <v>1457139600</v>
      </c>
      <c r="J584">
        <v>1455230214</v>
      </c>
      <c r="K584" t="b">
        <v>0</v>
      </c>
      <c r="L584">
        <v>13</v>
      </c>
      <c r="M584" t="b">
        <v>1</v>
      </c>
      <c r="N584" t="s">
        <v>8269</v>
      </c>
      <c r="O584">
        <v>102</v>
      </c>
      <c r="P584">
        <v>164.62</v>
      </c>
      <c r="Q584" t="s">
        <v>8314</v>
      </c>
      <c r="R584" t="s">
        <v>8315</v>
      </c>
      <c r="S584" s="13">
        <v>42411.942291666666</v>
      </c>
      <c r="T584" s="13">
        <v>42434.041666666672</v>
      </c>
    </row>
    <row r="585" spans="1:20" ht="240" x14ac:dyDescent="0.2">
      <c r="A585">
        <v>3551</v>
      </c>
      <c r="B585" s="3" t="s">
        <v>3550</v>
      </c>
      <c r="C585" s="3" t="s">
        <v>7661</v>
      </c>
      <c r="D585" s="6">
        <v>1500</v>
      </c>
      <c r="E585" s="8">
        <v>1527.5</v>
      </c>
      <c r="F585" t="s">
        <v>8218</v>
      </c>
      <c r="G585" t="s">
        <v>8223</v>
      </c>
      <c r="H585" t="s">
        <v>8245</v>
      </c>
      <c r="I585">
        <v>1400796420</v>
      </c>
      <c r="J585">
        <v>1398342170</v>
      </c>
      <c r="K585" t="b">
        <v>0</v>
      </c>
      <c r="L585">
        <v>25</v>
      </c>
      <c r="M585" t="b">
        <v>1</v>
      </c>
      <c r="N585" t="s">
        <v>8269</v>
      </c>
      <c r="O585">
        <v>102</v>
      </c>
      <c r="P585">
        <v>61.1</v>
      </c>
      <c r="Q585" t="s">
        <v>8314</v>
      </c>
      <c r="R585" t="s">
        <v>8315</v>
      </c>
      <c r="S585" s="13">
        <v>41753.515856481477</v>
      </c>
      <c r="T585" s="13">
        <v>41781.921527777777</v>
      </c>
    </row>
    <row r="586" spans="1:20" ht="176" x14ac:dyDescent="0.2">
      <c r="A586">
        <v>3553</v>
      </c>
      <c r="B586" s="3" t="s">
        <v>3552</v>
      </c>
      <c r="C586" s="3" t="s">
        <v>7663</v>
      </c>
      <c r="D586" s="6">
        <v>5500</v>
      </c>
      <c r="E586" s="8">
        <v>5845</v>
      </c>
      <c r="F586" t="s">
        <v>8218</v>
      </c>
      <c r="G586" t="s">
        <v>8223</v>
      </c>
      <c r="H586" t="s">
        <v>8245</v>
      </c>
      <c r="I586">
        <v>1439337600</v>
      </c>
      <c r="J586">
        <v>1436575280</v>
      </c>
      <c r="K586" t="b">
        <v>0</v>
      </c>
      <c r="L586">
        <v>104</v>
      </c>
      <c r="M586" t="b">
        <v>1</v>
      </c>
      <c r="N586" t="s">
        <v>8269</v>
      </c>
      <c r="O586">
        <v>106</v>
      </c>
      <c r="P586">
        <v>56.2</v>
      </c>
      <c r="Q586" t="s">
        <v>8314</v>
      </c>
      <c r="R586" t="s">
        <v>8315</v>
      </c>
      <c r="S586" s="13">
        <v>42196.028703703705</v>
      </c>
      <c r="T586" s="13">
        <v>42228</v>
      </c>
    </row>
    <row r="587" spans="1:20" ht="176" x14ac:dyDescent="0.2">
      <c r="A587">
        <v>3554</v>
      </c>
      <c r="B587" s="3" t="s">
        <v>3553</v>
      </c>
      <c r="C587" s="3" t="s">
        <v>7664</v>
      </c>
      <c r="D587" s="6">
        <v>5000</v>
      </c>
      <c r="E587" s="8">
        <v>5671.11</v>
      </c>
      <c r="F587" t="s">
        <v>8218</v>
      </c>
      <c r="G587" t="s">
        <v>8223</v>
      </c>
      <c r="H587" t="s">
        <v>8245</v>
      </c>
      <c r="I587">
        <v>1423674000</v>
      </c>
      <c r="J587">
        <v>1421025159</v>
      </c>
      <c r="K587" t="b">
        <v>0</v>
      </c>
      <c r="L587">
        <v>53</v>
      </c>
      <c r="M587" t="b">
        <v>1</v>
      </c>
      <c r="N587" t="s">
        <v>8269</v>
      </c>
      <c r="O587">
        <v>113</v>
      </c>
      <c r="P587">
        <v>107</v>
      </c>
      <c r="Q587" t="s">
        <v>8314</v>
      </c>
      <c r="R587" t="s">
        <v>8315</v>
      </c>
      <c r="S587" s="13">
        <v>42016.050451388888</v>
      </c>
      <c r="T587" s="13">
        <v>42046.708333333328</v>
      </c>
    </row>
    <row r="588" spans="1:20" ht="224" x14ac:dyDescent="0.2">
      <c r="A588">
        <v>3557</v>
      </c>
      <c r="B588" s="3" t="s">
        <v>3556</v>
      </c>
      <c r="C588" s="3" t="s">
        <v>7667</v>
      </c>
      <c r="D588" s="6">
        <v>100000</v>
      </c>
      <c r="E588" s="8">
        <v>100036</v>
      </c>
      <c r="F588" t="s">
        <v>8218</v>
      </c>
      <c r="G588" t="s">
        <v>8223</v>
      </c>
      <c r="H588" t="s">
        <v>8245</v>
      </c>
      <c r="I588">
        <v>1399271911</v>
      </c>
      <c r="J588">
        <v>1396334311</v>
      </c>
      <c r="K588" t="b">
        <v>0</v>
      </c>
      <c r="L588">
        <v>558</v>
      </c>
      <c r="M588" t="b">
        <v>1</v>
      </c>
      <c r="N588" t="s">
        <v>8269</v>
      </c>
      <c r="O588">
        <v>100</v>
      </c>
      <c r="P588">
        <v>179.28</v>
      </c>
      <c r="Q588" t="s">
        <v>8314</v>
      </c>
      <c r="R588" t="s">
        <v>8315</v>
      </c>
      <c r="S588" s="13">
        <v>41730.276747685188</v>
      </c>
      <c r="T588" s="13">
        <v>41764.276747685188</v>
      </c>
    </row>
    <row r="589" spans="1:20" ht="256" x14ac:dyDescent="0.2">
      <c r="A589">
        <v>3561</v>
      </c>
      <c r="B589" s="3" t="s">
        <v>3560</v>
      </c>
      <c r="C589" s="3" t="s">
        <v>7671</v>
      </c>
      <c r="D589" s="6">
        <v>2500</v>
      </c>
      <c r="E589" s="8">
        <v>2560</v>
      </c>
      <c r="F589" t="s">
        <v>8218</v>
      </c>
      <c r="G589" t="s">
        <v>8223</v>
      </c>
      <c r="H589" t="s">
        <v>8245</v>
      </c>
      <c r="I589">
        <v>1438799760</v>
      </c>
      <c r="J589">
        <v>1437236378</v>
      </c>
      <c r="K589" t="b">
        <v>0</v>
      </c>
      <c r="L589">
        <v>54</v>
      </c>
      <c r="M589" t="b">
        <v>1</v>
      </c>
      <c r="N589" t="s">
        <v>8269</v>
      </c>
      <c r="O589">
        <v>102</v>
      </c>
      <c r="P589">
        <v>47.41</v>
      </c>
      <c r="Q589" t="s">
        <v>8314</v>
      </c>
      <c r="R589" t="s">
        <v>8315</v>
      </c>
      <c r="S589" s="13">
        <v>42203.680300925931</v>
      </c>
      <c r="T589" s="13">
        <v>42221.774999999994</v>
      </c>
    </row>
    <row r="590" spans="1:20" ht="240" x14ac:dyDescent="0.2">
      <c r="A590">
        <v>3565</v>
      </c>
      <c r="B590" s="3" t="s">
        <v>3564</v>
      </c>
      <c r="C590" s="3" t="s">
        <v>7675</v>
      </c>
      <c r="D590" s="6">
        <v>900</v>
      </c>
      <c r="E590" s="8">
        <v>1175</v>
      </c>
      <c r="F590" t="s">
        <v>8218</v>
      </c>
      <c r="G590" t="s">
        <v>8223</v>
      </c>
      <c r="H590" t="s">
        <v>8245</v>
      </c>
      <c r="I590">
        <v>1420048208</v>
      </c>
      <c r="J590">
        <v>1417456208</v>
      </c>
      <c r="K590" t="b">
        <v>0</v>
      </c>
      <c r="L590">
        <v>12</v>
      </c>
      <c r="M590" t="b">
        <v>1</v>
      </c>
      <c r="N590" t="s">
        <v>8269</v>
      </c>
      <c r="O590">
        <v>131</v>
      </c>
      <c r="P590">
        <v>97.92</v>
      </c>
      <c r="Q590" t="s">
        <v>8314</v>
      </c>
      <c r="R590" t="s">
        <v>8315</v>
      </c>
      <c r="S590" s="13">
        <v>41974.743148148147</v>
      </c>
      <c r="T590" s="13">
        <v>42004.743148148147</v>
      </c>
    </row>
    <row r="591" spans="1:20" ht="208" x14ac:dyDescent="0.2">
      <c r="A591">
        <v>3568</v>
      </c>
      <c r="B591" s="3" t="s">
        <v>3567</v>
      </c>
      <c r="C591" s="3" t="s">
        <v>7678</v>
      </c>
      <c r="D591" s="6">
        <v>1000</v>
      </c>
      <c r="E591" s="8">
        <v>1110</v>
      </c>
      <c r="F591" t="s">
        <v>8218</v>
      </c>
      <c r="G591" t="s">
        <v>8223</v>
      </c>
      <c r="H591" t="s">
        <v>8245</v>
      </c>
      <c r="I591">
        <v>1410975994</v>
      </c>
      <c r="J591">
        <v>1408383994</v>
      </c>
      <c r="K591" t="b">
        <v>0</v>
      </c>
      <c r="L591">
        <v>19</v>
      </c>
      <c r="M591" t="b">
        <v>1</v>
      </c>
      <c r="N591" t="s">
        <v>8269</v>
      </c>
      <c r="O591">
        <v>111</v>
      </c>
      <c r="P591">
        <v>58.42</v>
      </c>
      <c r="Q591" t="s">
        <v>8314</v>
      </c>
      <c r="R591" t="s">
        <v>8315</v>
      </c>
      <c r="S591" s="13">
        <v>41869.740671296298</v>
      </c>
      <c r="T591" s="13">
        <v>41899.740671296298</v>
      </c>
    </row>
    <row r="592" spans="1:20" ht="192" x14ac:dyDescent="0.2">
      <c r="A592">
        <v>3569</v>
      </c>
      <c r="B592" s="3" t="s">
        <v>3568</v>
      </c>
      <c r="C592" s="3" t="s">
        <v>7679</v>
      </c>
      <c r="D592" s="6">
        <v>5000</v>
      </c>
      <c r="E592" s="8">
        <v>5024</v>
      </c>
      <c r="F592" t="s">
        <v>8218</v>
      </c>
      <c r="G592" t="s">
        <v>8223</v>
      </c>
      <c r="H592" t="s">
        <v>8245</v>
      </c>
      <c r="I592">
        <v>1420734696</v>
      </c>
      <c r="J592">
        <v>1418142696</v>
      </c>
      <c r="K592" t="b">
        <v>0</v>
      </c>
      <c r="L592">
        <v>41</v>
      </c>
      <c r="M592" t="b">
        <v>1</v>
      </c>
      <c r="N592" t="s">
        <v>8269</v>
      </c>
      <c r="O592">
        <v>100</v>
      </c>
      <c r="P592">
        <v>122.54</v>
      </c>
      <c r="Q592" t="s">
        <v>8314</v>
      </c>
      <c r="R592" t="s">
        <v>8315</v>
      </c>
      <c r="S592" s="13">
        <v>41982.688611111109</v>
      </c>
      <c r="T592" s="13">
        <v>42012.688611111109</v>
      </c>
    </row>
    <row r="593" spans="1:20" ht="192" x14ac:dyDescent="0.2">
      <c r="A593">
        <v>3570</v>
      </c>
      <c r="B593" s="3" t="s">
        <v>3569</v>
      </c>
      <c r="C593" s="3" t="s">
        <v>7680</v>
      </c>
      <c r="D593" s="6">
        <v>2000</v>
      </c>
      <c r="E593" s="8">
        <v>2287</v>
      </c>
      <c r="F593" t="s">
        <v>8218</v>
      </c>
      <c r="G593" t="s">
        <v>8223</v>
      </c>
      <c r="H593" t="s">
        <v>8245</v>
      </c>
      <c r="I593">
        <v>1420009200</v>
      </c>
      <c r="J593">
        <v>1417593483</v>
      </c>
      <c r="K593" t="b">
        <v>0</v>
      </c>
      <c r="L593">
        <v>26</v>
      </c>
      <c r="M593" t="b">
        <v>1</v>
      </c>
      <c r="N593" t="s">
        <v>8269</v>
      </c>
      <c r="O593">
        <v>114</v>
      </c>
      <c r="P593">
        <v>87.96</v>
      </c>
      <c r="Q593" t="s">
        <v>8314</v>
      </c>
      <c r="R593" t="s">
        <v>8315</v>
      </c>
      <c r="S593" s="13">
        <v>41976.331979166673</v>
      </c>
      <c r="T593" s="13">
        <v>42004.291666666672</v>
      </c>
    </row>
    <row r="594" spans="1:20" ht="208" x14ac:dyDescent="0.2">
      <c r="A594">
        <v>3574</v>
      </c>
      <c r="B594" s="3" t="s">
        <v>3573</v>
      </c>
      <c r="C594" s="3" t="s">
        <v>7684</v>
      </c>
      <c r="D594" s="6">
        <v>5800</v>
      </c>
      <c r="E594" s="8">
        <v>6155</v>
      </c>
      <c r="F594" t="s">
        <v>8218</v>
      </c>
      <c r="G594" t="s">
        <v>8223</v>
      </c>
      <c r="H594" t="s">
        <v>8245</v>
      </c>
      <c r="I594">
        <v>1415921848</v>
      </c>
      <c r="J594">
        <v>1413326248</v>
      </c>
      <c r="K594" t="b">
        <v>0</v>
      </c>
      <c r="L594">
        <v>45</v>
      </c>
      <c r="M594" t="b">
        <v>1</v>
      </c>
      <c r="N594" t="s">
        <v>8269</v>
      </c>
      <c r="O594">
        <v>106</v>
      </c>
      <c r="P594">
        <v>136.78</v>
      </c>
      <c r="Q594" t="s">
        <v>8314</v>
      </c>
      <c r="R594" t="s">
        <v>8315</v>
      </c>
      <c r="S594" s="13">
        <v>41926.942685185182</v>
      </c>
      <c r="T594" s="13">
        <v>41956.984351851846</v>
      </c>
    </row>
    <row r="595" spans="1:20" ht="208" x14ac:dyDescent="0.2">
      <c r="A595">
        <v>3575</v>
      </c>
      <c r="B595" s="3" t="s">
        <v>3574</v>
      </c>
      <c r="C595" s="3" t="s">
        <v>7685</v>
      </c>
      <c r="D595" s="6">
        <v>10000</v>
      </c>
      <c r="E595" s="8">
        <v>10133</v>
      </c>
      <c r="F595" t="s">
        <v>8218</v>
      </c>
      <c r="G595" t="s">
        <v>8223</v>
      </c>
      <c r="H595" t="s">
        <v>8245</v>
      </c>
      <c r="I595">
        <v>1470887940</v>
      </c>
      <c r="J595">
        <v>1468176527</v>
      </c>
      <c r="K595" t="b">
        <v>0</v>
      </c>
      <c r="L595">
        <v>102</v>
      </c>
      <c r="M595" t="b">
        <v>1</v>
      </c>
      <c r="N595" t="s">
        <v>8269</v>
      </c>
      <c r="O595">
        <v>101</v>
      </c>
      <c r="P595">
        <v>99.34</v>
      </c>
      <c r="Q595" t="s">
        <v>8314</v>
      </c>
      <c r="R595" t="s">
        <v>8315</v>
      </c>
      <c r="S595" s="13">
        <v>42561.783877314811</v>
      </c>
      <c r="T595" s="13">
        <v>42593.165972222225</v>
      </c>
    </row>
    <row r="596" spans="1:20" ht="176" x14ac:dyDescent="0.2">
      <c r="A596">
        <v>3576</v>
      </c>
      <c r="B596" s="3" t="s">
        <v>3575</v>
      </c>
      <c r="C596" s="3" t="s">
        <v>7686</v>
      </c>
      <c r="D596" s="6">
        <v>100</v>
      </c>
      <c r="E596" s="8">
        <v>100</v>
      </c>
      <c r="F596" t="s">
        <v>8218</v>
      </c>
      <c r="G596" t="s">
        <v>8223</v>
      </c>
      <c r="H596" t="s">
        <v>8245</v>
      </c>
      <c r="I596">
        <v>1480947054</v>
      </c>
      <c r="J596">
        <v>1475759454</v>
      </c>
      <c r="K596" t="b">
        <v>0</v>
      </c>
      <c r="L596">
        <v>5</v>
      </c>
      <c r="M596" t="b">
        <v>1</v>
      </c>
      <c r="N596" t="s">
        <v>8269</v>
      </c>
      <c r="O596">
        <v>100</v>
      </c>
      <c r="P596">
        <v>20</v>
      </c>
      <c r="Q596" t="s">
        <v>8314</v>
      </c>
      <c r="R596" t="s">
        <v>8315</v>
      </c>
      <c r="S596" s="13">
        <v>42649.54923611111</v>
      </c>
      <c r="T596" s="13">
        <v>42709.590902777782</v>
      </c>
    </row>
    <row r="597" spans="1:20" ht="192" x14ac:dyDescent="0.2">
      <c r="A597">
        <v>3577</v>
      </c>
      <c r="B597" s="3" t="s">
        <v>3576</v>
      </c>
      <c r="C597" s="3" t="s">
        <v>7687</v>
      </c>
      <c r="D597" s="6">
        <v>600</v>
      </c>
      <c r="E597" s="8">
        <v>780</v>
      </c>
      <c r="F597" t="s">
        <v>8218</v>
      </c>
      <c r="G597" t="s">
        <v>8223</v>
      </c>
      <c r="H597" t="s">
        <v>8245</v>
      </c>
      <c r="I597">
        <v>1430029680</v>
      </c>
      <c r="J597">
        <v>1427741583</v>
      </c>
      <c r="K597" t="b">
        <v>0</v>
      </c>
      <c r="L597">
        <v>27</v>
      </c>
      <c r="M597" t="b">
        <v>1</v>
      </c>
      <c r="N597" t="s">
        <v>8269</v>
      </c>
      <c r="O597">
        <v>130</v>
      </c>
      <c r="P597">
        <v>28.89</v>
      </c>
      <c r="Q597" t="s">
        <v>8314</v>
      </c>
      <c r="R597" t="s">
        <v>8315</v>
      </c>
      <c r="S597" s="13">
        <v>42093.786840277782</v>
      </c>
      <c r="T597" s="13">
        <v>42120.26944444445</v>
      </c>
    </row>
    <row r="598" spans="1:20" ht="192" x14ac:dyDescent="0.2">
      <c r="A598">
        <v>3580</v>
      </c>
      <c r="B598" s="3" t="s">
        <v>3579</v>
      </c>
      <c r="C598" s="3" t="s">
        <v>7690</v>
      </c>
      <c r="D598" s="6">
        <v>900</v>
      </c>
      <c r="E598" s="8">
        <v>1025</v>
      </c>
      <c r="F598" t="s">
        <v>8218</v>
      </c>
      <c r="G598" t="s">
        <v>8223</v>
      </c>
      <c r="H598" t="s">
        <v>8245</v>
      </c>
      <c r="I598">
        <v>1425185940</v>
      </c>
      <c r="J598">
        <v>1421900022</v>
      </c>
      <c r="K598" t="b">
        <v>0</v>
      </c>
      <c r="L598">
        <v>27</v>
      </c>
      <c r="M598" t="b">
        <v>1</v>
      </c>
      <c r="N598" t="s">
        <v>8269</v>
      </c>
      <c r="O598">
        <v>114</v>
      </c>
      <c r="P598">
        <v>37.96</v>
      </c>
      <c r="Q598" t="s">
        <v>8314</v>
      </c>
      <c r="R598" t="s">
        <v>8315</v>
      </c>
      <c r="S598" s="13">
        <v>42026.176180555558</v>
      </c>
      <c r="T598" s="13">
        <v>42064.207638888889</v>
      </c>
    </row>
    <row r="599" spans="1:20" ht="192" x14ac:dyDescent="0.2">
      <c r="A599">
        <v>3582</v>
      </c>
      <c r="B599" s="3" t="s">
        <v>3581</v>
      </c>
      <c r="C599" s="3" t="s">
        <v>7692</v>
      </c>
      <c r="D599" s="6">
        <v>1000</v>
      </c>
      <c r="E599" s="8">
        <v>2870</v>
      </c>
      <c r="F599" t="s">
        <v>8218</v>
      </c>
      <c r="G599" t="s">
        <v>8223</v>
      </c>
      <c r="H599" t="s">
        <v>8245</v>
      </c>
      <c r="I599">
        <v>1459822682</v>
      </c>
      <c r="J599">
        <v>1458613082</v>
      </c>
      <c r="K599" t="b">
        <v>0</v>
      </c>
      <c r="L599">
        <v>49</v>
      </c>
      <c r="M599" t="b">
        <v>1</v>
      </c>
      <c r="N599" t="s">
        <v>8269</v>
      </c>
      <c r="O599">
        <v>287</v>
      </c>
      <c r="P599">
        <v>58.57</v>
      </c>
      <c r="Q599" t="s">
        <v>8314</v>
      </c>
      <c r="R599" t="s">
        <v>8315</v>
      </c>
      <c r="S599" s="13">
        <v>42451.095856481479</v>
      </c>
      <c r="T599" s="13">
        <v>42465.095856481479</v>
      </c>
    </row>
    <row r="600" spans="1:20" ht="192" x14ac:dyDescent="0.2">
      <c r="A600">
        <v>3583</v>
      </c>
      <c r="B600" s="3" t="s">
        <v>3582</v>
      </c>
      <c r="C600" s="3" t="s">
        <v>7693</v>
      </c>
      <c r="D600" s="6">
        <v>3000</v>
      </c>
      <c r="E600" s="8">
        <v>3255</v>
      </c>
      <c r="F600" t="s">
        <v>8218</v>
      </c>
      <c r="G600" t="s">
        <v>8223</v>
      </c>
      <c r="H600" t="s">
        <v>8245</v>
      </c>
      <c r="I600">
        <v>1460970805</v>
      </c>
      <c r="J600">
        <v>1455790405</v>
      </c>
      <c r="K600" t="b">
        <v>0</v>
      </c>
      <c r="L600">
        <v>24</v>
      </c>
      <c r="M600" t="b">
        <v>1</v>
      </c>
      <c r="N600" t="s">
        <v>8269</v>
      </c>
      <c r="O600">
        <v>109</v>
      </c>
      <c r="P600">
        <v>135.63</v>
      </c>
      <c r="Q600" t="s">
        <v>8314</v>
      </c>
      <c r="R600" t="s">
        <v>8315</v>
      </c>
      <c r="S600" s="13">
        <v>42418.425983796296</v>
      </c>
      <c r="T600" s="13">
        <v>42478.384317129632</v>
      </c>
    </row>
    <row r="601" spans="1:20" ht="176" x14ac:dyDescent="0.2">
      <c r="A601">
        <v>3585</v>
      </c>
      <c r="B601" s="3" t="s">
        <v>3584</v>
      </c>
      <c r="C601" s="3" t="s">
        <v>7695</v>
      </c>
      <c r="D601" s="6">
        <v>3400</v>
      </c>
      <c r="E601" s="8">
        <v>4050</v>
      </c>
      <c r="F601" t="s">
        <v>8218</v>
      </c>
      <c r="G601" t="s">
        <v>8223</v>
      </c>
      <c r="H601" t="s">
        <v>8245</v>
      </c>
      <c r="I601">
        <v>1419181890</v>
      </c>
      <c r="J601">
        <v>1416589890</v>
      </c>
      <c r="K601" t="b">
        <v>0</v>
      </c>
      <c r="L601">
        <v>23</v>
      </c>
      <c r="M601" t="b">
        <v>1</v>
      </c>
      <c r="N601" t="s">
        <v>8269</v>
      </c>
      <c r="O601">
        <v>119</v>
      </c>
      <c r="P601">
        <v>176.09</v>
      </c>
      <c r="Q601" t="s">
        <v>8314</v>
      </c>
      <c r="R601" t="s">
        <v>8315</v>
      </c>
      <c r="S601" s="13">
        <v>41964.716319444444</v>
      </c>
      <c r="T601" s="13">
        <v>41994.716319444444</v>
      </c>
    </row>
    <row r="602" spans="1:20" ht="80" x14ac:dyDescent="0.2">
      <c r="A602">
        <v>3586</v>
      </c>
      <c r="B602" s="3" t="s">
        <v>3585</v>
      </c>
      <c r="C602" s="3" t="s">
        <v>7696</v>
      </c>
      <c r="D602" s="6">
        <v>7500</v>
      </c>
      <c r="E602" s="8">
        <v>8207</v>
      </c>
      <c r="F602" t="s">
        <v>8218</v>
      </c>
      <c r="G602" t="s">
        <v>8223</v>
      </c>
      <c r="H602" t="s">
        <v>8245</v>
      </c>
      <c r="I602">
        <v>1474649070</v>
      </c>
      <c r="J602">
        <v>1469465070</v>
      </c>
      <c r="K602" t="b">
        <v>0</v>
      </c>
      <c r="L602">
        <v>54</v>
      </c>
      <c r="M602" t="b">
        <v>1</v>
      </c>
      <c r="N602" t="s">
        <v>8269</v>
      </c>
      <c r="O602">
        <v>109</v>
      </c>
      <c r="P602">
        <v>151.97999999999999</v>
      </c>
      <c r="Q602" t="s">
        <v>8314</v>
      </c>
      <c r="R602" t="s">
        <v>8315</v>
      </c>
      <c r="S602" s="13">
        <v>42576.697569444441</v>
      </c>
      <c r="T602" s="13">
        <v>42636.697569444441</v>
      </c>
    </row>
    <row r="603" spans="1:20" ht="192" x14ac:dyDescent="0.2">
      <c r="A603">
        <v>3589</v>
      </c>
      <c r="B603" s="3" t="s">
        <v>3588</v>
      </c>
      <c r="C603" s="3" t="s">
        <v>7699</v>
      </c>
      <c r="D603" s="6">
        <v>4000</v>
      </c>
      <c r="E603" s="8">
        <v>5100</v>
      </c>
      <c r="F603" t="s">
        <v>8218</v>
      </c>
      <c r="G603" t="s">
        <v>8223</v>
      </c>
      <c r="H603" t="s">
        <v>8245</v>
      </c>
      <c r="I603">
        <v>1432654347</v>
      </c>
      <c r="J603">
        <v>1430494347</v>
      </c>
      <c r="K603" t="b">
        <v>0</v>
      </c>
      <c r="L603">
        <v>62</v>
      </c>
      <c r="M603" t="b">
        <v>1</v>
      </c>
      <c r="N603" t="s">
        <v>8269</v>
      </c>
      <c r="O603">
        <v>128</v>
      </c>
      <c r="P603">
        <v>82.26</v>
      </c>
      <c r="Q603" t="s">
        <v>8314</v>
      </c>
      <c r="R603" t="s">
        <v>8315</v>
      </c>
      <c r="S603" s="13">
        <v>42125.647534722222</v>
      </c>
      <c r="T603" s="13">
        <v>42150.647534722222</v>
      </c>
    </row>
    <row r="604" spans="1:20" ht="224" x14ac:dyDescent="0.2">
      <c r="A604">
        <v>3591</v>
      </c>
      <c r="B604" s="3" t="s">
        <v>3590</v>
      </c>
      <c r="C604" s="3" t="s">
        <v>7701</v>
      </c>
      <c r="D604" s="6">
        <v>700</v>
      </c>
      <c r="E604" s="8">
        <v>1225</v>
      </c>
      <c r="F604" t="s">
        <v>8218</v>
      </c>
      <c r="G604" t="s">
        <v>8223</v>
      </c>
      <c r="H604" t="s">
        <v>8245</v>
      </c>
      <c r="I604">
        <v>1422075540</v>
      </c>
      <c r="J604">
        <v>1419979544</v>
      </c>
      <c r="K604" t="b">
        <v>0</v>
      </c>
      <c r="L604">
        <v>18</v>
      </c>
      <c r="M604" t="b">
        <v>1</v>
      </c>
      <c r="N604" t="s">
        <v>8269</v>
      </c>
      <c r="O604">
        <v>175</v>
      </c>
      <c r="P604">
        <v>68.06</v>
      </c>
      <c r="Q604" t="s">
        <v>8314</v>
      </c>
      <c r="R604" t="s">
        <v>8315</v>
      </c>
      <c r="S604" s="13">
        <v>42003.948425925926</v>
      </c>
      <c r="T604" s="13">
        <v>42028.207638888889</v>
      </c>
    </row>
    <row r="605" spans="1:20" ht="176" x14ac:dyDescent="0.2">
      <c r="A605">
        <v>3592</v>
      </c>
      <c r="B605" s="3" t="s">
        <v>3591</v>
      </c>
      <c r="C605" s="3" t="s">
        <v>7702</v>
      </c>
      <c r="D605" s="6">
        <v>2000</v>
      </c>
      <c r="E605" s="8">
        <v>2545</v>
      </c>
      <c r="F605" t="s">
        <v>8218</v>
      </c>
      <c r="G605" t="s">
        <v>8223</v>
      </c>
      <c r="H605" t="s">
        <v>8245</v>
      </c>
      <c r="I605">
        <v>1423630740</v>
      </c>
      <c r="J605">
        <v>1418673307</v>
      </c>
      <c r="K605" t="b">
        <v>0</v>
      </c>
      <c r="L605">
        <v>35</v>
      </c>
      <c r="M605" t="b">
        <v>1</v>
      </c>
      <c r="N605" t="s">
        <v>8269</v>
      </c>
      <c r="O605">
        <v>127</v>
      </c>
      <c r="P605">
        <v>72.709999999999994</v>
      </c>
      <c r="Q605" t="s">
        <v>8314</v>
      </c>
      <c r="R605" t="s">
        <v>8315</v>
      </c>
      <c r="S605" s="13">
        <v>41988.829942129625</v>
      </c>
      <c r="T605" s="13">
        <v>42046.207638888889</v>
      </c>
    </row>
    <row r="606" spans="1:20" ht="176" x14ac:dyDescent="0.2">
      <c r="A606">
        <v>3593</v>
      </c>
      <c r="B606" s="3" t="s">
        <v>3592</v>
      </c>
      <c r="C606" s="3" t="s">
        <v>7703</v>
      </c>
      <c r="D606" s="6">
        <v>3000</v>
      </c>
      <c r="E606" s="8">
        <v>3319</v>
      </c>
      <c r="F606" t="s">
        <v>8218</v>
      </c>
      <c r="G606" t="s">
        <v>8223</v>
      </c>
      <c r="H606" t="s">
        <v>8245</v>
      </c>
      <c r="I606">
        <v>1420489560</v>
      </c>
      <c r="J606">
        <v>1417469639</v>
      </c>
      <c r="K606" t="b">
        <v>0</v>
      </c>
      <c r="L606">
        <v>43</v>
      </c>
      <c r="M606" t="b">
        <v>1</v>
      </c>
      <c r="N606" t="s">
        <v>8269</v>
      </c>
      <c r="O606">
        <v>111</v>
      </c>
      <c r="P606">
        <v>77.19</v>
      </c>
      <c r="Q606" t="s">
        <v>8314</v>
      </c>
      <c r="R606" t="s">
        <v>8315</v>
      </c>
      <c r="S606" s="13">
        <v>41974.898599537039</v>
      </c>
      <c r="T606" s="13">
        <v>42009.851388888885</v>
      </c>
    </row>
    <row r="607" spans="1:20" ht="224" x14ac:dyDescent="0.2">
      <c r="A607">
        <v>3594</v>
      </c>
      <c r="B607" s="3" t="s">
        <v>3593</v>
      </c>
      <c r="C607" s="3" t="s">
        <v>7704</v>
      </c>
      <c r="D607" s="6">
        <v>1600</v>
      </c>
      <c r="E607" s="8">
        <v>2015</v>
      </c>
      <c r="F607" t="s">
        <v>8218</v>
      </c>
      <c r="G607" t="s">
        <v>8223</v>
      </c>
      <c r="H607" t="s">
        <v>8245</v>
      </c>
      <c r="I607">
        <v>1472952982</v>
      </c>
      <c r="J607">
        <v>1470792982</v>
      </c>
      <c r="K607" t="b">
        <v>0</v>
      </c>
      <c r="L607">
        <v>36</v>
      </c>
      <c r="M607" t="b">
        <v>1</v>
      </c>
      <c r="N607" t="s">
        <v>8269</v>
      </c>
      <c r="O607">
        <v>126</v>
      </c>
      <c r="P607">
        <v>55.97</v>
      </c>
      <c r="Q607" t="s">
        <v>8314</v>
      </c>
      <c r="R607" t="s">
        <v>8315</v>
      </c>
      <c r="S607" s="13">
        <v>42592.066921296297</v>
      </c>
      <c r="T607" s="13">
        <v>42617.066921296297</v>
      </c>
    </row>
    <row r="608" spans="1:20" ht="112" x14ac:dyDescent="0.2">
      <c r="A608">
        <v>3595</v>
      </c>
      <c r="B608" s="3" t="s">
        <v>3594</v>
      </c>
      <c r="C608" s="3" t="s">
        <v>7705</v>
      </c>
      <c r="D608" s="6">
        <v>2600</v>
      </c>
      <c r="E608" s="8">
        <v>3081</v>
      </c>
      <c r="F608" t="s">
        <v>8218</v>
      </c>
      <c r="G608" t="s">
        <v>8223</v>
      </c>
      <c r="H608" t="s">
        <v>8245</v>
      </c>
      <c r="I608">
        <v>1426229940</v>
      </c>
      <c r="J608">
        <v>1423959123</v>
      </c>
      <c r="K608" t="b">
        <v>0</v>
      </c>
      <c r="L608">
        <v>62</v>
      </c>
      <c r="M608" t="b">
        <v>1</v>
      </c>
      <c r="N608" t="s">
        <v>8269</v>
      </c>
      <c r="O608">
        <v>119</v>
      </c>
      <c r="P608">
        <v>49.69</v>
      </c>
      <c r="Q608" t="s">
        <v>8314</v>
      </c>
      <c r="R608" t="s">
        <v>8315</v>
      </c>
      <c r="S608" s="13">
        <v>42050.008368055554</v>
      </c>
      <c r="T608" s="13">
        <v>42076.290972222225</v>
      </c>
    </row>
    <row r="609" spans="1:20" ht="128" x14ac:dyDescent="0.2">
      <c r="A609">
        <v>3597</v>
      </c>
      <c r="B609" s="3" t="s">
        <v>3596</v>
      </c>
      <c r="C609" s="3" t="s">
        <v>7707</v>
      </c>
      <c r="D609" s="6">
        <v>2500</v>
      </c>
      <c r="E609" s="8">
        <v>2565</v>
      </c>
      <c r="F609" t="s">
        <v>8218</v>
      </c>
      <c r="G609" t="s">
        <v>8223</v>
      </c>
      <c r="H609" t="s">
        <v>8245</v>
      </c>
      <c r="I609">
        <v>1456984740</v>
      </c>
      <c r="J609">
        <v>1455717790</v>
      </c>
      <c r="K609" t="b">
        <v>0</v>
      </c>
      <c r="L609">
        <v>33</v>
      </c>
      <c r="M609" t="b">
        <v>1</v>
      </c>
      <c r="N609" t="s">
        <v>8269</v>
      </c>
      <c r="O609">
        <v>103</v>
      </c>
      <c r="P609">
        <v>77.73</v>
      </c>
      <c r="Q609" t="s">
        <v>8314</v>
      </c>
      <c r="R609" t="s">
        <v>8315</v>
      </c>
      <c r="S609" s="13">
        <v>42417.585532407407</v>
      </c>
      <c r="T609" s="13">
        <v>42432.249305555553</v>
      </c>
    </row>
    <row r="610" spans="1:20" ht="176" x14ac:dyDescent="0.2">
      <c r="A610">
        <v>3598</v>
      </c>
      <c r="B610" s="3" t="s">
        <v>3597</v>
      </c>
      <c r="C610" s="3" t="s">
        <v>7708</v>
      </c>
      <c r="D610" s="6">
        <v>1000</v>
      </c>
      <c r="E610" s="8">
        <v>1101</v>
      </c>
      <c r="F610" t="s">
        <v>8218</v>
      </c>
      <c r="G610" t="s">
        <v>8223</v>
      </c>
      <c r="H610" t="s">
        <v>8245</v>
      </c>
      <c r="I610">
        <v>1409720340</v>
      </c>
      <c r="J610">
        <v>1408129822</v>
      </c>
      <c r="K610" t="b">
        <v>0</v>
      </c>
      <c r="L610">
        <v>27</v>
      </c>
      <c r="M610" t="b">
        <v>1</v>
      </c>
      <c r="N610" t="s">
        <v>8269</v>
      </c>
      <c r="O610">
        <v>110</v>
      </c>
      <c r="P610">
        <v>40.78</v>
      </c>
      <c r="Q610" t="s">
        <v>8314</v>
      </c>
      <c r="R610" t="s">
        <v>8315</v>
      </c>
      <c r="S610" s="13">
        <v>41866.79886574074</v>
      </c>
      <c r="T610" s="13">
        <v>41885.207638888889</v>
      </c>
    </row>
    <row r="611" spans="1:20" ht="208" x14ac:dyDescent="0.2">
      <c r="A611">
        <v>3599</v>
      </c>
      <c r="B611" s="3" t="s">
        <v>3598</v>
      </c>
      <c r="C611" s="3" t="s">
        <v>7709</v>
      </c>
      <c r="D611" s="6">
        <v>500</v>
      </c>
      <c r="E611" s="8">
        <v>1010</v>
      </c>
      <c r="F611" t="s">
        <v>8218</v>
      </c>
      <c r="G611" t="s">
        <v>8223</v>
      </c>
      <c r="H611" t="s">
        <v>8245</v>
      </c>
      <c r="I611">
        <v>1440892800</v>
      </c>
      <c r="J611">
        <v>1438715077</v>
      </c>
      <c r="K611" t="b">
        <v>0</v>
      </c>
      <c r="L611">
        <v>17</v>
      </c>
      <c r="M611" t="b">
        <v>1</v>
      </c>
      <c r="N611" t="s">
        <v>8269</v>
      </c>
      <c r="O611">
        <v>202</v>
      </c>
      <c r="P611">
        <v>59.41</v>
      </c>
      <c r="Q611" t="s">
        <v>8314</v>
      </c>
      <c r="R611" t="s">
        <v>8315</v>
      </c>
      <c r="S611" s="13">
        <v>42220.79487268519</v>
      </c>
      <c r="T611" s="13">
        <v>42246</v>
      </c>
    </row>
    <row r="612" spans="1:20" ht="112" x14ac:dyDescent="0.2">
      <c r="A612">
        <v>3600</v>
      </c>
      <c r="B612" s="3" t="s">
        <v>3599</v>
      </c>
      <c r="C612" s="3" t="s">
        <v>7710</v>
      </c>
      <c r="D612" s="6">
        <v>10</v>
      </c>
      <c r="E612" s="8">
        <v>13</v>
      </c>
      <c r="F612" t="s">
        <v>8218</v>
      </c>
      <c r="G612" t="s">
        <v>8223</v>
      </c>
      <c r="H612" t="s">
        <v>8245</v>
      </c>
      <c r="I612">
        <v>1476390164</v>
      </c>
      <c r="J612">
        <v>1473970964</v>
      </c>
      <c r="K612" t="b">
        <v>0</v>
      </c>
      <c r="L612">
        <v>4</v>
      </c>
      <c r="M612" t="b">
        <v>1</v>
      </c>
      <c r="N612" t="s">
        <v>8269</v>
      </c>
      <c r="O612">
        <v>130</v>
      </c>
      <c r="P612">
        <v>3.25</v>
      </c>
      <c r="Q612" t="s">
        <v>8314</v>
      </c>
      <c r="R612" t="s">
        <v>8315</v>
      </c>
      <c r="S612" s="13">
        <v>42628.849120370374</v>
      </c>
      <c r="T612" s="13">
        <v>42656.849120370374</v>
      </c>
    </row>
    <row r="613" spans="1:20" ht="208" x14ac:dyDescent="0.2">
      <c r="A613">
        <v>3602</v>
      </c>
      <c r="B613" s="3" t="s">
        <v>3601</v>
      </c>
      <c r="C613" s="3" t="s">
        <v>7712</v>
      </c>
      <c r="D613" s="6">
        <v>4000</v>
      </c>
      <c r="E613" s="8">
        <v>4002</v>
      </c>
      <c r="F613" t="s">
        <v>8218</v>
      </c>
      <c r="G613" t="s">
        <v>8223</v>
      </c>
      <c r="H613" t="s">
        <v>8245</v>
      </c>
      <c r="I613">
        <v>1463520479</v>
      </c>
      <c r="J613">
        <v>1458336479</v>
      </c>
      <c r="K613" t="b">
        <v>0</v>
      </c>
      <c r="L613">
        <v>49</v>
      </c>
      <c r="M613" t="b">
        <v>1</v>
      </c>
      <c r="N613" t="s">
        <v>8269</v>
      </c>
      <c r="O613">
        <v>100</v>
      </c>
      <c r="P613">
        <v>81.67</v>
      </c>
      <c r="Q613" t="s">
        <v>8314</v>
      </c>
      <c r="R613" t="s">
        <v>8315</v>
      </c>
      <c r="S613" s="13">
        <v>42447.894432870366</v>
      </c>
      <c r="T613" s="13">
        <v>42507.894432870366</v>
      </c>
    </row>
    <row r="614" spans="1:20" ht="240" x14ac:dyDescent="0.2">
      <c r="A614">
        <v>3603</v>
      </c>
      <c r="B614" s="3" t="s">
        <v>3602</v>
      </c>
      <c r="C614" s="3" t="s">
        <v>7713</v>
      </c>
      <c r="D614" s="6">
        <v>1500</v>
      </c>
      <c r="E614" s="8">
        <v>2560</v>
      </c>
      <c r="F614" t="s">
        <v>8218</v>
      </c>
      <c r="G614" t="s">
        <v>8223</v>
      </c>
      <c r="H614" t="s">
        <v>8245</v>
      </c>
      <c r="I614">
        <v>1446759880</v>
      </c>
      <c r="J614">
        <v>1444164280</v>
      </c>
      <c r="K614" t="b">
        <v>0</v>
      </c>
      <c r="L614">
        <v>57</v>
      </c>
      <c r="M614" t="b">
        <v>1</v>
      </c>
      <c r="N614" t="s">
        <v>8269</v>
      </c>
      <c r="O614">
        <v>171</v>
      </c>
      <c r="P614">
        <v>44.91</v>
      </c>
      <c r="Q614" t="s">
        <v>8314</v>
      </c>
      <c r="R614" t="s">
        <v>8315</v>
      </c>
      <c r="S614" s="13">
        <v>42283.864351851851</v>
      </c>
      <c r="T614" s="13">
        <v>42313.906018518523</v>
      </c>
    </row>
    <row r="615" spans="1:20" ht="208" x14ac:dyDescent="0.2">
      <c r="A615">
        <v>3604</v>
      </c>
      <c r="B615" s="3" t="s">
        <v>3603</v>
      </c>
      <c r="C615" s="3" t="s">
        <v>7714</v>
      </c>
      <c r="D615" s="6">
        <v>3000</v>
      </c>
      <c r="E615" s="8">
        <v>3385</v>
      </c>
      <c r="F615" t="s">
        <v>8218</v>
      </c>
      <c r="G615" t="s">
        <v>8223</v>
      </c>
      <c r="H615" t="s">
        <v>8245</v>
      </c>
      <c r="I615">
        <v>1461913140</v>
      </c>
      <c r="J615">
        <v>1461370956</v>
      </c>
      <c r="K615" t="b">
        <v>0</v>
      </c>
      <c r="L615">
        <v>69</v>
      </c>
      <c r="M615" t="b">
        <v>1</v>
      </c>
      <c r="N615" t="s">
        <v>8269</v>
      </c>
      <c r="O615">
        <v>113</v>
      </c>
      <c r="P615">
        <v>49.06</v>
      </c>
      <c r="Q615" t="s">
        <v>8314</v>
      </c>
      <c r="R615" t="s">
        <v>8315</v>
      </c>
      <c r="S615" s="13">
        <v>42483.015694444446</v>
      </c>
      <c r="T615" s="13">
        <v>42489.290972222225</v>
      </c>
    </row>
    <row r="616" spans="1:20" ht="144" x14ac:dyDescent="0.2">
      <c r="A616">
        <v>3613</v>
      </c>
      <c r="B616" s="3" t="s">
        <v>3612</v>
      </c>
      <c r="C616" s="3" t="s">
        <v>7723</v>
      </c>
      <c r="D616" s="6">
        <v>1250</v>
      </c>
      <c r="E616" s="8">
        <v>1250</v>
      </c>
      <c r="F616" t="s">
        <v>8218</v>
      </c>
      <c r="G616" t="s">
        <v>8223</v>
      </c>
      <c r="H616" t="s">
        <v>8245</v>
      </c>
      <c r="I616">
        <v>1403964574</v>
      </c>
      <c r="J616">
        <v>1401372574</v>
      </c>
      <c r="K616" t="b">
        <v>0</v>
      </c>
      <c r="L616">
        <v>20</v>
      </c>
      <c r="M616" t="b">
        <v>1</v>
      </c>
      <c r="N616" t="s">
        <v>8269</v>
      </c>
      <c r="O616">
        <v>100</v>
      </c>
      <c r="P616">
        <v>62.5</v>
      </c>
      <c r="Q616" t="s">
        <v>8314</v>
      </c>
      <c r="R616" t="s">
        <v>8315</v>
      </c>
      <c r="S616" s="13">
        <v>41788.58997685185</v>
      </c>
      <c r="T616" s="13">
        <v>41818.58997685185</v>
      </c>
    </row>
    <row r="617" spans="1:20" ht="192" x14ac:dyDescent="0.2">
      <c r="A617">
        <v>3614</v>
      </c>
      <c r="B617" s="3" t="s">
        <v>3439</v>
      </c>
      <c r="C617" s="3" t="s">
        <v>7724</v>
      </c>
      <c r="D617" s="6">
        <v>2500</v>
      </c>
      <c r="E617" s="8">
        <v>2520</v>
      </c>
      <c r="F617" t="s">
        <v>8218</v>
      </c>
      <c r="G617" t="s">
        <v>8223</v>
      </c>
      <c r="H617" t="s">
        <v>8245</v>
      </c>
      <c r="I617">
        <v>1434675616</v>
      </c>
      <c r="J617">
        <v>1432083616</v>
      </c>
      <c r="K617" t="b">
        <v>0</v>
      </c>
      <c r="L617">
        <v>71</v>
      </c>
      <c r="M617" t="b">
        <v>1</v>
      </c>
      <c r="N617" t="s">
        <v>8269</v>
      </c>
      <c r="O617">
        <v>101</v>
      </c>
      <c r="P617">
        <v>35.49</v>
      </c>
      <c r="Q617" t="s">
        <v>8314</v>
      </c>
      <c r="R617" t="s">
        <v>8315</v>
      </c>
      <c r="S617" s="13">
        <v>42144.041851851856</v>
      </c>
      <c r="T617" s="13">
        <v>42174.041851851856</v>
      </c>
    </row>
    <row r="618" spans="1:20" ht="224" x14ac:dyDescent="0.2">
      <c r="A618">
        <v>3619</v>
      </c>
      <c r="B618" s="3" t="s">
        <v>3617</v>
      </c>
      <c r="C618" s="3" t="s">
        <v>7729</v>
      </c>
      <c r="D618" s="6">
        <v>1000</v>
      </c>
      <c r="E618" s="8">
        <v>1130</v>
      </c>
      <c r="F618" t="s">
        <v>8218</v>
      </c>
      <c r="G618" t="s">
        <v>8223</v>
      </c>
      <c r="H618" t="s">
        <v>8245</v>
      </c>
      <c r="I618">
        <v>1479592800</v>
      </c>
      <c r="J618">
        <v>1476760226</v>
      </c>
      <c r="K618" t="b">
        <v>0</v>
      </c>
      <c r="L618">
        <v>17</v>
      </c>
      <c r="M618" t="b">
        <v>1</v>
      </c>
      <c r="N618" t="s">
        <v>8269</v>
      </c>
      <c r="O618">
        <v>113</v>
      </c>
      <c r="P618">
        <v>66.47</v>
      </c>
      <c r="Q618" t="s">
        <v>8314</v>
      </c>
      <c r="R618" t="s">
        <v>8315</v>
      </c>
      <c r="S618" s="13">
        <v>42661.132245370376</v>
      </c>
      <c r="T618" s="13">
        <v>42693.916666666672</v>
      </c>
    </row>
    <row r="619" spans="1:20" ht="208" x14ac:dyDescent="0.2">
      <c r="A619">
        <v>3620</v>
      </c>
      <c r="B619" s="3" t="s">
        <v>3618</v>
      </c>
      <c r="C619" s="3" t="s">
        <v>7730</v>
      </c>
      <c r="D619" s="6">
        <v>10500</v>
      </c>
      <c r="E619" s="8">
        <v>11045</v>
      </c>
      <c r="F619" t="s">
        <v>8218</v>
      </c>
      <c r="G619" t="s">
        <v>8223</v>
      </c>
      <c r="H619" t="s">
        <v>8245</v>
      </c>
      <c r="I619">
        <v>1425528000</v>
      </c>
      <c r="J619">
        <v>1422916261</v>
      </c>
      <c r="K619" t="b">
        <v>0</v>
      </c>
      <c r="L619">
        <v>197</v>
      </c>
      <c r="M619" t="b">
        <v>1</v>
      </c>
      <c r="N619" t="s">
        <v>8269</v>
      </c>
      <c r="O619">
        <v>105</v>
      </c>
      <c r="P619">
        <v>56.07</v>
      </c>
      <c r="Q619" t="s">
        <v>8314</v>
      </c>
      <c r="R619" t="s">
        <v>8315</v>
      </c>
      <c r="S619" s="13">
        <v>42037.938206018516</v>
      </c>
      <c r="T619" s="13">
        <v>42068.166666666672</v>
      </c>
    </row>
    <row r="620" spans="1:20" ht="224" x14ac:dyDescent="0.2">
      <c r="A620">
        <v>3621</v>
      </c>
      <c r="B620" s="3" t="s">
        <v>3619</v>
      </c>
      <c r="C620" s="3" t="s">
        <v>7731</v>
      </c>
      <c r="D620" s="6">
        <v>3000</v>
      </c>
      <c r="E620" s="8">
        <v>3292</v>
      </c>
      <c r="F620" t="s">
        <v>8218</v>
      </c>
      <c r="G620" t="s">
        <v>8223</v>
      </c>
      <c r="H620" t="s">
        <v>8245</v>
      </c>
      <c r="I620">
        <v>1475269200</v>
      </c>
      <c r="J620">
        <v>1473200844</v>
      </c>
      <c r="K620" t="b">
        <v>0</v>
      </c>
      <c r="L620">
        <v>70</v>
      </c>
      <c r="M620" t="b">
        <v>1</v>
      </c>
      <c r="N620" t="s">
        <v>8269</v>
      </c>
      <c r="O620">
        <v>110</v>
      </c>
      <c r="P620">
        <v>47.03</v>
      </c>
      <c r="Q620" t="s">
        <v>8314</v>
      </c>
      <c r="R620" t="s">
        <v>8315</v>
      </c>
      <c r="S620" s="13">
        <v>42619.935694444444</v>
      </c>
      <c r="T620" s="13">
        <v>42643.875</v>
      </c>
    </row>
    <row r="621" spans="1:20" ht="128" x14ac:dyDescent="0.2">
      <c r="A621">
        <v>3622</v>
      </c>
      <c r="B621" s="3" t="s">
        <v>3620</v>
      </c>
      <c r="C621" s="3" t="s">
        <v>7732</v>
      </c>
      <c r="D621" s="6">
        <v>1000</v>
      </c>
      <c r="E621" s="8">
        <v>1000.99</v>
      </c>
      <c r="F621" t="s">
        <v>8218</v>
      </c>
      <c r="G621" t="s">
        <v>8223</v>
      </c>
      <c r="H621" t="s">
        <v>8245</v>
      </c>
      <c r="I621">
        <v>1411874580</v>
      </c>
      <c r="J621">
        <v>1409030371</v>
      </c>
      <c r="K621" t="b">
        <v>0</v>
      </c>
      <c r="L621">
        <v>21</v>
      </c>
      <c r="M621" t="b">
        <v>1</v>
      </c>
      <c r="N621" t="s">
        <v>8269</v>
      </c>
      <c r="O621">
        <v>100</v>
      </c>
      <c r="P621">
        <v>47.67</v>
      </c>
      <c r="Q621" t="s">
        <v>8314</v>
      </c>
      <c r="R621" t="s">
        <v>8315</v>
      </c>
      <c r="S621" s="13">
        <v>41877.221886574072</v>
      </c>
      <c r="T621" s="13">
        <v>41910.140972222223</v>
      </c>
    </row>
    <row r="622" spans="1:20" ht="160" x14ac:dyDescent="0.2">
      <c r="A622">
        <v>3623</v>
      </c>
      <c r="B622" s="3" t="s">
        <v>3621</v>
      </c>
      <c r="C622" s="3" t="s">
        <v>7733</v>
      </c>
      <c r="D622" s="6">
        <v>2500</v>
      </c>
      <c r="E622" s="8">
        <v>3000</v>
      </c>
      <c r="F622" t="s">
        <v>8218</v>
      </c>
      <c r="G622" t="s">
        <v>8223</v>
      </c>
      <c r="H622" t="s">
        <v>8245</v>
      </c>
      <c r="I622">
        <v>1406358000</v>
      </c>
      <c r="J622">
        <v>1404841270</v>
      </c>
      <c r="K622" t="b">
        <v>0</v>
      </c>
      <c r="L622">
        <v>34</v>
      </c>
      <c r="M622" t="b">
        <v>1</v>
      </c>
      <c r="N622" t="s">
        <v>8269</v>
      </c>
      <c r="O622">
        <v>120</v>
      </c>
      <c r="P622">
        <v>88.24</v>
      </c>
      <c r="Q622" t="s">
        <v>8314</v>
      </c>
      <c r="R622" t="s">
        <v>8315</v>
      </c>
      <c r="S622" s="13">
        <v>41828.736921296295</v>
      </c>
      <c r="T622" s="13">
        <v>41846.291666666664</v>
      </c>
    </row>
    <row r="623" spans="1:20" ht="256" x14ac:dyDescent="0.2">
      <c r="A623">
        <v>3624</v>
      </c>
      <c r="B623" s="3" t="s">
        <v>3622</v>
      </c>
      <c r="C623" s="3" t="s">
        <v>7734</v>
      </c>
      <c r="D623" s="6">
        <v>3000</v>
      </c>
      <c r="E623" s="8">
        <v>3148</v>
      </c>
      <c r="F623" t="s">
        <v>8218</v>
      </c>
      <c r="G623" t="s">
        <v>8223</v>
      </c>
      <c r="H623" t="s">
        <v>8245</v>
      </c>
      <c r="I623">
        <v>1471977290</v>
      </c>
      <c r="J623">
        <v>1466793290</v>
      </c>
      <c r="K623" t="b">
        <v>0</v>
      </c>
      <c r="L623">
        <v>39</v>
      </c>
      <c r="M623" t="b">
        <v>1</v>
      </c>
      <c r="N623" t="s">
        <v>8269</v>
      </c>
      <c r="O623">
        <v>105</v>
      </c>
      <c r="P623">
        <v>80.72</v>
      </c>
      <c r="Q623" t="s">
        <v>8314</v>
      </c>
      <c r="R623" t="s">
        <v>8315</v>
      </c>
      <c r="S623" s="13">
        <v>42545.774189814809</v>
      </c>
      <c r="T623" s="13">
        <v>42605.774189814809</v>
      </c>
    </row>
    <row r="624" spans="1:20" ht="240" x14ac:dyDescent="0.2">
      <c r="A624">
        <v>3627</v>
      </c>
      <c r="B624" s="3" t="s">
        <v>3625</v>
      </c>
      <c r="C624" s="3" t="s">
        <v>7737</v>
      </c>
      <c r="D624" s="6">
        <v>2000</v>
      </c>
      <c r="E624" s="8">
        <v>2000</v>
      </c>
      <c r="F624" t="s">
        <v>8218</v>
      </c>
      <c r="G624" t="s">
        <v>8223</v>
      </c>
      <c r="H624" t="s">
        <v>8245</v>
      </c>
      <c r="I624">
        <v>1463803140</v>
      </c>
      <c r="J624">
        <v>1459446487</v>
      </c>
      <c r="K624" t="b">
        <v>0</v>
      </c>
      <c r="L624">
        <v>29</v>
      </c>
      <c r="M624" t="b">
        <v>1</v>
      </c>
      <c r="N624" t="s">
        <v>8269</v>
      </c>
      <c r="O624">
        <v>100</v>
      </c>
      <c r="P624">
        <v>68.97</v>
      </c>
      <c r="Q624" t="s">
        <v>8314</v>
      </c>
      <c r="R624" t="s">
        <v>8315</v>
      </c>
      <c r="S624" s="13">
        <v>42460.741747685184</v>
      </c>
      <c r="T624" s="13">
        <v>42511.165972222225</v>
      </c>
    </row>
    <row r="625" spans="1:20" ht="144" x14ac:dyDescent="0.2">
      <c r="A625">
        <v>3648</v>
      </c>
      <c r="B625" s="3" t="s">
        <v>3646</v>
      </c>
      <c r="C625" s="3" t="s">
        <v>7758</v>
      </c>
      <c r="D625" s="6">
        <v>40000</v>
      </c>
      <c r="E625" s="8">
        <v>40153</v>
      </c>
      <c r="F625" t="s">
        <v>8218</v>
      </c>
      <c r="G625" t="s">
        <v>8223</v>
      </c>
      <c r="H625" t="s">
        <v>8245</v>
      </c>
      <c r="I625">
        <v>1412492445</v>
      </c>
      <c r="J625">
        <v>1409900445</v>
      </c>
      <c r="K625" t="b">
        <v>0</v>
      </c>
      <c r="L625">
        <v>73</v>
      </c>
      <c r="M625" t="b">
        <v>1</v>
      </c>
      <c r="N625" t="s">
        <v>8269</v>
      </c>
      <c r="O625">
        <v>100</v>
      </c>
      <c r="P625">
        <v>550.04</v>
      </c>
      <c r="Q625" t="s">
        <v>8314</v>
      </c>
      <c r="R625" t="s">
        <v>8315</v>
      </c>
      <c r="S625" s="13">
        <v>41887.292187500003</v>
      </c>
      <c r="T625" s="13">
        <v>41917.292187500003</v>
      </c>
    </row>
    <row r="626" spans="1:20" ht="160" x14ac:dyDescent="0.2">
      <c r="A626">
        <v>3651</v>
      </c>
      <c r="B626" s="3" t="s">
        <v>3649</v>
      </c>
      <c r="C626" s="3" t="s">
        <v>7761</v>
      </c>
      <c r="D626" s="6">
        <v>500</v>
      </c>
      <c r="E626" s="8">
        <v>520</v>
      </c>
      <c r="F626" t="s">
        <v>8218</v>
      </c>
      <c r="G626" t="s">
        <v>8223</v>
      </c>
      <c r="H626" t="s">
        <v>8245</v>
      </c>
      <c r="I626">
        <v>1407686340</v>
      </c>
      <c r="J626">
        <v>1404833442</v>
      </c>
      <c r="K626" t="b">
        <v>0</v>
      </c>
      <c r="L626">
        <v>9</v>
      </c>
      <c r="M626" t="b">
        <v>1</v>
      </c>
      <c r="N626" t="s">
        <v>8269</v>
      </c>
      <c r="O626">
        <v>104</v>
      </c>
      <c r="P626">
        <v>57.78</v>
      </c>
      <c r="Q626" t="s">
        <v>8314</v>
      </c>
      <c r="R626" t="s">
        <v>8315</v>
      </c>
      <c r="S626" s="13">
        <v>41828.646319444444</v>
      </c>
      <c r="T626" s="13">
        <v>41861.665972222225</v>
      </c>
    </row>
    <row r="627" spans="1:20" ht="240" x14ac:dyDescent="0.2">
      <c r="A627">
        <v>3655</v>
      </c>
      <c r="B627" s="3" t="s">
        <v>3652</v>
      </c>
      <c r="C627" s="3" t="s">
        <v>7765</v>
      </c>
      <c r="D627" s="6">
        <v>5000</v>
      </c>
      <c r="E627" s="8">
        <v>5813</v>
      </c>
      <c r="F627" t="s">
        <v>8218</v>
      </c>
      <c r="G627" t="s">
        <v>8223</v>
      </c>
      <c r="H627" t="s">
        <v>8245</v>
      </c>
      <c r="I627">
        <v>1437202740</v>
      </c>
      <c r="J627">
        <v>1434654998</v>
      </c>
      <c r="K627" t="b">
        <v>0</v>
      </c>
      <c r="L627">
        <v>79</v>
      </c>
      <c r="M627" t="b">
        <v>1</v>
      </c>
      <c r="N627" t="s">
        <v>8269</v>
      </c>
      <c r="O627">
        <v>116</v>
      </c>
      <c r="P627">
        <v>73.58</v>
      </c>
      <c r="Q627" t="s">
        <v>8314</v>
      </c>
      <c r="R627" t="s">
        <v>8315</v>
      </c>
      <c r="S627" s="13">
        <v>42173.803217592591</v>
      </c>
      <c r="T627" s="13">
        <v>42203.290972222225</v>
      </c>
    </row>
    <row r="628" spans="1:20" ht="112" x14ac:dyDescent="0.2">
      <c r="A628">
        <v>3658</v>
      </c>
      <c r="B628" s="3" t="s">
        <v>3655</v>
      </c>
      <c r="C628" s="3" t="s">
        <v>7768</v>
      </c>
      <c r="D628" s="6">
        <v>1500</v>
      </c>
      <c r="E628" s="8">
        <v>1510</v>
      </c>
      <c r="F628" t="s">
        <v>8218</v>
      </c>
      <c r="G628" t="s">
        <v>8223</v>
      </c>
      <c r="H628" t="s">
        <v>8245</v>
      </c>
      <c r="I628">
        <v>1404273540</v>
      </c>
      <c r="J628">
        <v>1400272580</v>
      </c>
      <c r="K628" t="b">
        <v>0</v>
      </c>
      <c r="L628">
        <v>20</v>
      </c>
      <c r="M628" t="b">
        <v>1</v>
      </c>
      <c r="N628" t="s">
        <v>8269</v>
      </c>
      <c r="O628">
        <v>101</v>
      </c>
      <c r="P628">
        <v>75.5</v>
      </c>
      <c r="Q628" t="s">
        <v>8314</v>
      </c>
      <c r="R628" t="s">
        <v>8315</v>
      </c>
      <c r="S628" s="13">
        <v>41775.858564814815</v>
      </c>
      <c r="T628" s="13">
        <v>41822.165972222225</v>
      </c>
    </row>
    <row r="629" spans="1:20" ht="176" x14ac:dyDescent="0.2">
      <c r="A629">
        <v>3659</v>
      </c>
      <c r="B629" s="3" t="s">
        <v>3656</v>
      </c>
      <c r="C629" s="3" t="s">
        <v>7769</v>
      </c>
      <c r="D629" s="6">
        <v>3000</v>
      </c>
      <c r="E629" s="8">
        <v>3061</v>
      </c>
      <c r="F629" t="s">
        <v>8218</v>
      </c>
      <c r="G629" t="s">
        <v>8223</v>
      </c>
      <c r="H629" t="s">
        <v>8245</v>
      </c>
      <c r="I629">
        <v>1426775940</v>
      </c>
      <c r="J629">
        <v>1424414350</v>
      </c>
      <c r="K629" t="b">
        <v>0</v>
      </c>
      <c r="L629">
        <v>13</v>
      </c>
      <c r="M629" t="b">
        <v>1</v>
      </c>
      <c r="N629" t="s">
        <v>8269</v>
      </c>
      <c r="O629">
        <v>102</v>
      </c>
      <c r="P629">
        <v>235.46</v>
      </c>
      <c r="Q629" t="s">
        <v>8314</v>
      </c>
      <c r="R629" t="s">
        <v>8315</v>
      </c>
      <c r="S629" s="13">
        <v>42055.277199074073</v>
      </c>
      <c r="T629" s="13">
        <v>42082.610416666663</v>
      </c>
    </row>
    <row r="630" spans="1:20" ht="208" x14ac:dyDescent="0.2">
      <c r="A630">
        <v>3661</v>
      </c>
      <c r="B630" s="3" t="s">
        <v>3658</v>
      </c>
      <c r="C630" s="3" t="s">
        <v>7771</v>
      </c>
      <c r="D630" s="6">
        <v>3000</v>
      </c>
      <c r="E630" s="8">
        <v>3330</v>
      </c>
      <c r="F630" t="s">
        <v>8218</v>
      </c>
      <c r="G630" t="s">
        <v>8223</v>
      </c>
      <c r="H630" t="s">
        <v>8245</v>
      </c>
      <c r="I630">
        <v>1460260800</v>
      </c>
      <c r="J630">
        <v>1458336672</v>
      </c>
      <c r="K630" t="b">
        <v>0</v>
      </c>
      <c r="L630">
        <v>36</v>
      </c>
      <c r="M630" t="b">
        <v>1</v>
      </c>
      <c r="N630" t="s">
        <v>8269</v>
      </c>
      <c r="O630">
        <v>111</v>
      </c>
      <c r="P630">
        <v>92.5</v>
      </c>
      <c r="Q630" t="s">
        <v>8314</v>
      </c>
      <c r="R630" t="s">
        <v>8315</v>
      </c>
      <c r="S630" s="13">
        <v>42447.896666666667</v>
      </c>
      <c r="T630" s="13">
        <v>42470.166666666672</v>
      </c>
    </row>
    <row r="631" spans="1:20" ht="208" x14ac:dyDescent="0.2">
      <c r="A631">
        <v>3664</v>
      </c>
      <c r="B631" s="3" t="s">
        <v>3661</v>
      </c>
      <c r="C631" s="3" t="s">
        <v>7774</v>
      </c>
      <c r="D631" s="6">
        <v>800</v>
      </c>
      <c r="E631" s="8">
        <v>875</v>
      </c>
      <c r="F631" t="s">
        <v>8218</v>
      </c>
      <c r="G631" t="s">
        <v>8223</v>
      </c>
      <c r="H631" t="s">
        <v>8245</v>
      </c>
      <c r="I631">
        <v>1466056689</v>
      </c>
      <c r="J631">
        <v>1464847089</v>
      </c>
      <c r="K631" t="b">
        <v>0</v>
      </c>
      <c r="L631">
        <v>19</v>
      </c>
      <c r="M631" t="b">
        <v>1</v>
      </c>
      <c r="N631" t="s">
        <v>8269</v>
      </c>
      <c r="O631">
        <v>109</v>
      </c>
      <c r="P631">
        <v>46.05</v>
      </c>
      <c r="Q631" t="s">
        <v>8314</v>
      </c>
      <c r="R631" t="s">
        <v>8315</v>
      </c>
      <c r="S631" s="13">
        <v>42523.248715277776</v>
      </c>
      <c r="T631" s="13">
        <v>42537.248715277776</v>
      </c>
    </row>
    <row r="632" spans="1:20" ht="80" x14ac:dyDescent="0.2">
      <c r="A632">
        <v>3666</v>
      </c>
      <c r="B632" s="3" t="s">
        <v>3663</v>
      </c>
      <c r="C632" s="3" t="s">
        <v>7776</v>
      </c>
      <c r="D632" s="6">
        <v>1200</v>
      </c>
      <c r="E632" s="8">
        <v>1200</v>
      </c>
      <c r="F632" t="s">
        <v>8218</v>
      </c>
      <c r="G632" t="s">
        <v>8223</v>
      </c>
      <c r="H632" t="s">
        <v>8245</v>
      </c>
      <c r="I632">
        <v>1406185200</v>
      </c>
      <c r="J632">
        <v>1404337382</v>
      </c>
      <c r="K632" t="b">
        <v>0</v>
      </c>
      <c r="L632">
        <v>38</v>
      </c>
      <c r="M632" t="b">
        <v>1</v>
      </c>
      <c r="N632" t="s">
        <v>8269</v>
      </c>
      <c r="O632">
        <v>100</v>
      </c>
      <c r="P632">
        <v>31.58</v>
      </c>
      <c r="Q632" t="s">
        <v>8314</v>
      </c>
      <c r="R632" t="s">
        <v>8315</v>
      </c>
      <c r="S632" s="13">
        <v>41822.90488425926</v>
      </c>
      <c r="T632" s="13">
        <v>41844.291666666664</v>
      </c>
    </row>
    <row r="633" spans="1:20" ht="208" x14ac:dyDescent="0.2">
      <c r="A633">
        <v>3668</v>
      </c>
      <c r="B633" s="3" t="s">
        <v>3665</v>
      </c>
      <c r="C633" s="3" t="s">
        <v>7778</v>
      </c>
      <c r="D633" s="6">
        <v>1000</v>
      </c>
      <c r="E633" s="8">
        <v>1035</v>
      </c>
      <c r="F633" t="s">
        <v>8218</v>
      </c>
      <c r="G633" t="s">
        <v>8223</v>
      </c>
      <c r="H633" t="s">
        <v>8245</v>
      </c>
      <c r="I633">
        <v>1437676380</v>
      </c>
      <c r="J633">
        <v>1435670452</v>
      </c>
      <c r="K633" t="b">
        <v>0</v>
      </c>
      <c r="L633">
        <v>28</v>
      </c>
      <c r="M633" t="b">
        <v>1</v>
      </c>
      <c r="N633" t="s">
        <v>8269</v>
      </c>
      <c r="O633">
        <v>104</v>
      </c>
      <c r="P633">
        <v>36.96</v>
      </c>
      <c r="Q633" t="s">
        <v>8314</v>
      </c>
      <c r="R633" t="s">
        <v>8315</v>
      </c>
      <c r="S633" s="13">
        <v>42185.556157407409</v>
      </c>
      <c r="T633" s="13">
        <v>42208.772916666669</v>
      </c>
    </row>
    <row r="634" spans="1:20" ht="208" x14ac:dyDescent="0.2">
      <c r="A634">
        <v>3671</v>
      </c>
      <c r="B634" s="3" t="s">
        <v>3668</v>
      </c>
      <c r="C634" s="3" t="s">
        <v>7781</v>
      </c>
      <c r="D634" s="6">
        <v>3500</v>
      </c>
      <c r="E634" s="8">
        <v>3530</v>
      </c>
      <c r="F634" t="s">
        <v>8218</v>
      </c>
      <c r="G634" t="s">
        <v>8223</v>
      </c>
      <c r="H634" t="s">
        <v>8245</v>
      </c>
      <c r="I634">
        <v>1405915140</v>
      </c>
      <c r="J634">
        <v>1404140667</v>
      </c>
      <c r="K634" t="b">
        <v>0</v>
      </c>
      <c r="L634">
        <v>40</v>
      </c>
      <c r="M634" t="b">
        <v>1</v>
      </c>
      <c r="N634" t="s">
        <v>8269</v>
      </c>
      <c r="O634">
        <v>101</v>
      </c>
      <c r="P634">
        <v>88.25</v>
      </c>
      <c r="Q634" t="s">
        <v>8314</v>
      </c>
      <c r="R634" t="s">
        <v>8315</v>
      </c>
      <c r="S634" s="13">
        <v>41820.62809027778</v>
      </c>
      <c r="T634" s="13">
        <v>41841.165972222225</v>
      </c>
    </row>
    <row r="635" spans="1:20" ht="224" x14ac:dyDescent="0.2">
      <c r="A635">
        <v>3676</v>
      </c>
      <c r="B635" s="3" t="s">
        <v>3673</v>
      </c>
      <c r="C635" s="3" t="s">
        <v>7786</v>
      </c>
      <c r="D635" s="6">
        <v>800</v>
      </c>
      <c r="E635" s="8">
        <v>1030</v>
      </c>
      <c r="F635" t="s">
        <v>8218</v>
      </c>
      <c r="G635" t="s">
        <v>8223</v>
      </c>
      <c r="H635" t="s">
        <v>8245</v>
      </c>
      <c r="I635">
        <v>1410550484</v>
      </c>
      <c r="J635">
        <v>1408995284</v>
      </c>
      <c r="K635" t="b">
        <v>0</v>
      </c>
      <c r="L635">
        <v>16</v>
      </c>
      <c r="M635" t="b">
        <v>1</v>
      </c>
      <c r="N635" t="s">
        <v>8269</v>
      </c>
      <c r="O635">
        <v>129</v>
      </c>
      <c r="P635">
        <v>64.38</v>
      </c>
      <c r="Q635" t="s">
        <v>8314</v>
      </c>
      <c r="R635" t="s">
        <v>8315</v>
      </c>
      <c r="S635" s="13">
        <v>41876.815787037034</v>
      </c>
      <c r="T635" s="13">
        <v>41894.815787037034</v>
      </c>
    </row>
    <row r="636" spans="1:20" ht="144" x14ac:dyDescent="0.2">
      <c r="A636">
        <v>3677</v>
      </c>
      <c r="B636" s="3" t="s">
        <v>3674</v>
      </c>
      <c r="C636" s="3" t="s">
        <v>7787</v>
      </c>
      <c r="D636" s="6">
        <v>12000</v>
      </c>
      <c r="E636" s="8">
        <v>12348.5</v>
      </c>
      <c r="F636" t="s">
        <v>8218</v>
      </c>
      <c r="G636" t="s">
        <v>8223</v>
      </c>
      <c r="H636" t="s">
        <v>8245</v>
      </c>
      <c r="I636">
        <v>1404359940</v>
      </c>
      <c r="J636">
        <v>1402580818</v>
      </c>
      <c r="K636" t="b">
        <v>0</v>
      </c>
      <c r="L636">
        <v>199</v>
      </c>
      <c r="M636" t="b">
        <v>1</v>
      </c>
      <c r="N636" t="s">
        <v>8269</v>
      </c>
      <c r="O636">
        <v>103</v>
      </c>
      <c r="P636">
        <v>62.05</v>
      </c>
      <c r="Q636" t="s">
        <v>8314</v>
      </c>
      <c r="R636" t="s">
        <v>8315</v>
      </c>
      <c r="S636" s="13">
        <v>41802.574282407404</v>
      </c>
      <c r="T636" s="13">
        <v>41823.165972222225</v>
      </c>
    </row>
    <row r="637" spans="1:20" ht="224" x14ac:dyDescent="0.2">
      <c r="A637">
        <v>3679</v>
      </c>
      <c r="B637" s="3" t="s">
        <v>3676</v>
      </c>
      <c r="C637" s="3" t="s">
        <v>7789</v>
      </c>
      <c r="D637" s="6">
        <v>2000</v>
      </c>
      <c r="E637" s="8">
        <v>2202</v>
      </c>
      <c r="F637" t="s">
        <v>8218</v>
      </c>
      <c r="G637" t="s">
        <v>8223</v>
      </c>
      <c r="H637" t="s">
        <v>8245</v>
      </c>
      <c r="I637">
        <v>1404190740</v>
      </c>
      <c r="J637">
        <v>1401214581</v>
      </c>
      <c r="K637" t="b">
        <v>0</v>
      </c>
      <c r="L637">
        <v>30</v>
      </c>
      <c r="M637" t="b">
        <v>1</v>
      </c>
      <c r="N637" t="s">
        <v>8269</v>
      </c>
      <c r="O637">
        <v>110</v>
      </c>
      <c r="P637">
        <v>73.400000000000006</v>
      </c>
      <c r="Q637" t="s">
        <v>8314</v>
      </c>
      <c r="R637" t="s">
        <v>8315</v>
      </c>
      <c r="S637" s="13">
        <v>41786.761354166665</v>
      </c>
      <c r="T637" s="13">
        <v>41821.207638888889</v>
      </c>
    </row>
    <row r="638" spans="1:20" ht="160" x14ac:dyDescent="0.2">
      <c r="A638">
        <v>3680</v>
      </c>
      <c r="B638" s="3" t="s">
        <v>3677</v>
      </c>
      <c r="C638" s="3" t="s">
        <v>7790</v>
      </c>
      <c r="D638" s="6">
        <v>3000</v>
      </c>
      <c r="E638" s="8">
        <v>3383</v>
      </c>
      <c r="F638" t="s">
        <v>8218</v>
      </c>
      <c r="G638" t="s">
        <v>8223</v>
      </c>
      <c r="H638" t="s">
        <v>8245</v>
      </c>
      <c r="I638">
        <v>1475664834</v>
      </c>
      <c r="J638">
        <v>1473850434</v>
      </c>
      <c r="K638" t="b">
        <v>0</v>
      </c>
      <c r="L638">
        <v>34</v>
      </c>
      <c r="M638" t="b">
        <v>1</v>
      </c>
      <c r="N638" t="s">
        <v>8269</v>
      </c>
      <c r="O638">
        <v>113</v>
      </c>
      <c r="P638">
        <v>99.5</v>
      </c>
      <c r="Q638" t="s">
        <v>8314</v>
      </c>
      <c r="R638" t="s">
        <v>8315</v>
      </c>
      <c r="S638" s="13">
        <v>42627.454097222217</v>
      </c>
      <c r="T638" s="13">
        <v>42648.454097222217</v>
      </c>
    </row>
    <row r="639" spans="1:20" ht="240" x14ac:dyDescent="0.2">
      <c r="A639">
        <v>3681</v>
      </c>
      <c r="B639" s="3" t="s">
        <v>3678</v>
      </c>
      <c r="C639" s="3" t="s">
        <v>7791</v>
      </c>
      <c r="D639" s="6">
        <v>1000</v>
      </c>
      <c r="E639" s="8">
        <v>1119</v>
      </c>
      <c r="F639" t="s">
        <v>8218</v>
      </c>
      <c r="G639" t="s">
        <v>8223</v>
      </c>
      <c r="H639" t="s">
        <v>8245</v>
      </c>
      <c r="I639">
        <v>1452872290</v>
      </c>
      <c r="J639">
        <v>1452008290</v>
      </c>
      <c r="K639" t="b">
        <v>0</v>
      </c>
      <c r="L639">
        <v>18</v>
      </c>
      <c r="M639" t="b">
        <v>1</v>
      </c>
      <c r="N639" t="s">
        <v>8269</v>
      </c>
      <c r="O639">
        <v>112</v>
      </c>
      <c r="P639">
        <v>62.17</v>
      </c>
      <c r="Q639" t="s">
        <v>8314</v>
      </c>
      <c r="R639" t="s">
        <v>8315</v>
      </c>
      <c r="S639" s="13">
        <v>42374.651504629626</v>
      </c>
      <c r="T639" s="13">
        <v>42384.651504629626</v>
      </c>
    </row>
    <row r="640" spans="1:20" ht="192" x14ac:dyDescent="0.2">
      <c r="A640">
        <v>3682</v>
      </c>
      <c r="B640" s="3" t="s">
        <v>3679</v>
      </c>
      <c r="C640" s="3" t="s">
        <v>7792</v>
      </c>
      <c r="D640" s="6">
        <v>3000</v>
      </c>
      <c r="E640" s="8">
        <v>4176</v>
      </c>
      <c r="F640" t="s">
        <v>8218</v>
      </c>
      <c r="G640" t="s">
        <v>8223</v>
      </c>
      <c r="H640" t="s">
        <v>8245</v>
      </c>
      <c r="I640">
        <v>1402901940</v>
      </c>
      <c r="J640">
        <v>1399998418</v>
      </c>
      <c r="K640" t="b">
        <v>0</v>
      </c>
      <c r="L640">
        <v>67</v>
      </c>
      <c r="M640" t="b">
        <v>1</v>
      </c>
      <c r="N640" t="s">
        <v>8269</v>
      </c>
      <c r="O640">
        <v>139</v>
      </c>
      <c r="P640">
        <v>62.33</v>
      </c>
      <c r="Q640" t="s">
        <v>8314</v>
      </c>
      <c r="R640" t="s">
        <v>8315</v>
      </c>
      <c r="S640" s="13">
        <v>41772.685393518521</v>
      </c>
      <c r="T640" s="13">
        <v>41806.290972222225</v>
      </c>
    </row>
    <row r="641" spans="1:20" ht="144" x14ac:dyDescent="0.2">
      <c r="A641">
        <v>3683</v>
      </c>
      <c r="B641" s="3" t="s">
        <v>3680</v>
      </c>
      <c r="C641" s="3" t="s">
        <v>7793</v>
      </c>
      <c r="D641" s="6">
        <v>3500</v>
      </c>
      <c r="E641" s="8">
        <v>3880</v>
      </c>
      <c r="F641" t="s">
        <v>8218</v>
      </c>
      <c r="G641" t="s">
        <v>8223</v>
      </c>
      <c r="H641" t="s">
        <v>8245</v>
      </c>
      <c r="I641">
        <v>1476931696</v>
      </c>
      <c r="J641">
        <v>1474339696</v>
      </c>
      <c r="K641" t="b">
        <v>0</v>
      </c>
      <c r="L641">
        <v>66</v>
      </c>
      <c r="M641" t="b">
        <v>1</v>
      </c>
      <c r="N641" t="s">
        <v>8269</v>
      </c>
      <c r="O641">
        <v>111</v>
      </c>
      <c r="P641">
        <v>58.79</v>
      </c>
      <c r="Q641" t="s">
        <v>8314</v>
      </c>
      <c r="R641" t="s">
        <v>8315</v>
      </c>
      <c r="S641" s="13">
        <v>42633.116851851853</v>
      </c>
      <c r="T641" s="13">
        <v>42663.116851851853</v>
      </c>
    </row>
    <row r="642" spans="1:20" ht="224" x14ac:dyDescent="0.2">
      <c r="A642">
        <v>3684</v>
      </c>
      <c r="B642" s="3" t="s">
        <v>3681</v>
      </c>
      <c r="C642" s="3" t="s">
        <v>7794</v>
      </c>
      <c r="D642" s="6">
        <v>750</v>
      </c>
      <c r="E642" s="8">
        <v>1043</v>
      </c>
      <c r="F642" t="s">
        <v>8218</v>
      </c>
      <c r="G642" t="s">
        <v>8223</v>
      </c>
      <c r="H642" t="s">
        <v>8245</v>
      </c>
      <c r="I642">
        <v>1441167586</v>
      </c>
      <c r="J642">
        <v>1438575586</v>
      </c>
      <c r="K642" t="b">
        <v>0</v>
      </c>
      <c r="L642">
        <v>23</v>
      </c>
      <c r="M642" t="b">
        <v>1</v>
      </c>
      <c r="N642" t="s">
        <v>8269</v>
      </c>
      <c r="O642">
        <v>139</v>
      </c>
      <c r="P642">
        <v>45.35</v>
      </c>
      <c r="Q642" t="s">
        <v>8314</v>
      </c>
      <c r="R642" t="s">
        <v>8315</v>
      </c>
      <c r="S642" s="13">
        <v>42219.180393518516</v>
      </c>
      <c r="T642" s="13">
        <v>42249.180393518516</v>
      </c>
    </row>
    <row r="643" spans="1:20" ht="192" x14ac:dyDescent="0.2">
      <c r="A643">
        <v>3685</v>
      </c>
      <c r="B643" s="3" t="s">
        <v>3682</v>
      </c>
      <c r="C643" s="3" t="s">
        <v>7795</v>
      </c>
      <c r="D643" s="6">
        <v>5000</v>
      </c>
      <c r="E643" s="8">
        <v>5285</v>
      </c>
      <c r="F643" t="s">
        <v>8218</v>
      </c>
      <c r="G643" t="s">
        <v>8223</v>
      </c>
      <c r="H643" t="s">
        <v>8245</v>
      </c>
      <c r="I643">
        <v>1400533200</v>
      </c>
      <c r="J643">
        <v>1398348859</v>
      </c>
      <c r="K643" t="b">
        <v>0</v>
      </c>
      <c r="L643">
        <v>126</v>
      </c>
      <c r="M643" t="b">
        <v>1</v>
      </c>
      <c r="N643" t="s">
        <v>8269</v>
      </c>
      <c r="O643">
        <v>106</v>
      </c>
      <c r="P643">
        <v>41.94</v>
      </c>
      <c r="Q643" t="s">
        <v>8314</v>
      </c>
      <c r="R643" t="s">
        <v>8315</v>
      </c>
      <c r="S643" s="13">
        <v>41753.593275462961</v>
      </c>
      <c r="T643" s="13">
        <v>41778.875</v>
      </c>
    </row>
    <row r="644" spans="1:20" ht="176" x14ac:dyDescent="0.2">
      <c r="A644">
        <v>3686</v>
      </c>
      <c r="B644" s="3" t="s">
        <v>3683</v>
      </c>
      <c r="C644" s="3" t="s">
        <v>7796</v>
      </c>
      <c r="D644" s="6">
        <v>350</v>
      </c>
      <c r="E644" s="8">
        <v>355</v>
      </c>
      <c r="F644" t="s">
        <v>8218</v>
      </c>
      <c r="G644" t="s">
        <v>8223</v>
      </c>
      <c r="H644" t="s">
        <v>8245</v>
      </c>
      <c r="I644">
        <v>1440820740</v>
      </c>
      <c r="J644">
        <v>1439567660</v>
      </c>
      <c r="K644" t="b">
        <v>0</v>
      </c>
      <c r="L644">
        <v>6</v>
      </c>
      <c r="M644" t="b">
        <v>1</v>
      </c>
      <c r="N644" t="s">
        <v>8269</v>
      </c>
      <c r="O644">
        <v>101</v>
      </c>
      <c r="P644">
        <v>59.17</v>
      </c>
      <c r="Q644" t="s">
        <v>8314</v>
      </c>
      <c r="R644" t="s">
        <v>8315</v>
      </c>
      <c r="S644" s="13">
        <v>42230.662731481483</v>
      </c>
      <c r="T644" s="13">
        <v>42245.165972222225</v>
      </c>
    </row>
    <row r="645" spans="1:20" ht="208" x14ac:dyDescent="0.2">
      <c r="A645">
        <v>3687</v>
      </c>
      <c r="B645" s="3" t="s">
        <v>3684</v>
      </c>
      <c r="C645" s="3" t="s">
        <v>7797</v>
      </c>
      <c r="D645" s="6">
        <v>5000</v>
      </c>
      <c r="E645" s="8">
        <v>5012.25</v>
      </c>
      <c r="F645" t="s">
        <v>8218</v>
      </c>
      <c r="G645" t="s">
        <v>8223</v>
      </c>
      <c r="H645" t="s">
        <v>8245</v>
      </c>
      <c r="I645">
        <v>1403846055</v>
      </c>
      <c r="J645">
        <v>1401254055</v>
      </c>
      <c r="K645" t="b">
        <v>0</v>
      </c>
      <c r="L645">
        <v>25</v>
      </c>
      <c r="M645" t="b">
        <v>1</v>
      </c>
      <c r="N645" t="s">
        <v>8269</v>
      </c>
      <c r="O645">
        <v>100</v>
      </c>
      <c r="P645">
        <v>200.49</v>
      </c>
      <c r="Q645" t="s">
        <v>8314</v>
      </c>
      <c r="R645" t="s">
        <v>8315</v>
      </c>
      <c r="S645" s="13">
        <v>41787.218229166669</v>
      </c>
      <c r="T645" s="13">
        <v>41817.218229166669</v>
      </c>
    </row>
    <row r="646" spans="1:20" ht="208" x14ac:dyDescent="0.2">
      <c r="A646">
        <v>3689</v>
      </c>
      <c r="B646" s="3" t="s">
        <v>3686</v>
      </c>
      <c r="C646" s="3" t="s">
        <v>7799</v>
      </c>
      <c r="D646" s="6">
        <v>3000</v>
      </c>
      <c r="E646" s="8">
        <v>3550</v>
      </c>
      <c r="F646" t="s">
        <v>8218</v>
      </c>
      <c r="G646" t="s">
        <v>8223</v>
      </c>
      <c r="H646" t="s">
        <v>8245</v>
      </c>
      <c r="I646">
        <v>1434925500</v>
      </c>
      <c r="J646">
        <v>1432410639</v>
      </c>
      <c r="K646" t="b">
        <v>0</v>
      </c>
      <c r="L646">
        <v>62</v>
      </c>
      <c r="M646" t="b">
        <v>1</v>
      </c>
      <c r="N646" t="s">
        <v>8269</v>
      </c>
      <c r="O646">
        <v>118</v>
      </c>
      <c r="P646">
        <v>57.26</v>
      </c>
      <c r="Q646" t="s">
        <v>8314</v>
      </c>
      <c r="R646" t="s">
        <v>8315</v>
      </c>
      <c r="S646" s="13">
        <v>42147.826840277776</v>
      </c>
      <c r="T646" s="13">
        <v>42176.934027777781</v>
      </c>
    </row>
    <row r="647" spans="1:20" ht="192" x14ac:dyDescent="0.2">
      <c r="A647">
        <v>3690</v>
      </c>
      <c r="B647" s="3" t="s">
        <v>3687</v>
      </c>
      <c r="C647" s="3" t="s">
        <v>7800</v>
      </c>
      <c r="D647" s="6">
        <v>1500</v>
      </c>
      <c r="E647" s="8">
        <v>1800</v>
      </c>
      <c r="F647" t="s">
        <v>8218</v>
      </c>
      <c r="G647" t="s">
        <v>8223</v>
      </c>
      <c r="H647" t="s">
        <v>8245</v>
      </c>
      <c r="I647">
        <v>1417101683</v>
      </c>
      <c r="J647">
        <v>1414506083</v>
      </c>
      <c r="K647" t="b">
        <v>0</v>
      </c>
      <c r="L647">
        <v>31</v>
      </c>
      <c r="M647" t="b">
        <v>1</v>
      </c>
      <c r="N647" t="s">
        <v>8269</v>
      </c>
      <c r="O647">
        <v>120</v>
      </c>
      <c r="P647">
        <v>58.06</v>
      </c>
      <c r="Q647" t="s">
        <v>8314</v>
      </c>
      <c r="R647" t="s">
        <v>8315</v>
      </c>
      <c r="S647" s="13">
        <v>41940.598182870373</v>
      </c>
      <c r="T647" s="13">
        <v>41970.639849537038</v>
      </c>
    </row>
    <row r="648" spans="1:20" ht="128" x14ac:dyDescent="0.2">
      <c r="A648">
        <v>3691</v>
      </c>
      <c r="B648" s="3" t="s">
        <v>3688</v>
      </c>
      <c r="C648" s="3" t="s">
        <v>7801</v>
      </c>
      <c r="D648" s="6">
        <v>40000</v>
      </c>
      <c r="E648" s="8">
        <v>51184</v>
      </c>
      <c r="F648" t="s">
        <v>8218</v>
      </c>
      <c r="G648" t="s">
        <v>8223</v>
      </c>
      <c r="H648" t="s">
        <v>8245</v>
      </c>
      <c r="I648">
        <v>1425272340</v>
      </c>
      <c r="J648">
        <v>1421426929</v>
      </c>
      <c r="K648" t="b">
        <v>0</v>
      </c>
      <c r="L648">
        <v>274</v>
      </c>
      <c r="M648" t="b">
        <v>1</v>
      </c>
      <c r="N648" t="s">
        <v>8269</v>
      </c>
      <c r="O648">
        <v>128</v>
      </c>
      <c r="P648">
        <v>186.8</v>
      </c>
      <c r="Q648" t="s">
        <v>8314</v>
      </c>
      <c r="R648" t="s">
        <v>8315</v>
      </c>
      <c r="S648" s="13">
        <v>42020.700567129628</v>
      </c>
      <c r="T648" s="13">
        <v>42065.207638888889</v>
      </c>
    </row>
    <row r="649" spans="1:20" ht="112" x14ac:dyDescent="0.2">
      <c r="A649">
        <v>3692</v>
      </c>
      <c r="B649" s="3" t="s">
        <v>3689</v>
      </c>
      <c r="C649" s="3" t="s">
        <v>7802</v>
      </c>
      <c r="D649" s="6">
        <v>1000</v>
      </c>
      <c r="E649" s="8">
        <v>1260</v>
      </c>
      <c r="F649" t="s">
        <v>8218</v>
      </c>
      <c r="G649" t="s">
        <v>8223</v>
      </c>
      <c r="H649" t="s">
        <v>8245</v>
      </c>
      <c r="I649">
        <v>1411084800</v>
      </c>
      <c r="J649">
        <v>1410304179</v>
      </c>
      <c r="K649" t="b">
        <v>0</v>
      </c>
      <c r="L649">
        <v>17</v>
      </c>
      <c r="M649" t="b">
        <v>1</v>
      </c>
      <c r="N649" t="s">
        <v>8269</v>
      </c>
      <c r="O649">
        <v>126</v>
      </c>
      <c r="P649">
        <v>74.12</v>
      </c>
      <c r="Q649" t="s">
        <v>8314</v>
      </c>
      <c r="R649" t="s">
        <v>8315</v>
      </c>
      <c r="S649" s="13">
        <v>41891.96503472222</v>
      </c>
      <c r="T649" s="13">
        <v>41901</v>
      </c>
    </row>
    <row r="650" spans="1:20" ht="176" x14ac:dyDescent="0.2">
      <c r="A650">
        <v>3694</v>
      </c>
      <c r="B650" s="3" t="s">
        <v>3691</v>
      </c>
      <c r="C650" s="3" t="s">
        <v>7804</v>
      </c>
      <c r="D650" s="6">
        <v>3500</v>
      </c>
      <c r="E650" s="8">
        <v>3760</v>
      </c>
      <c r="F650" t="s">
        <v>8218</v>
      </c>
      <c r="G650" t="s">
        <v>8223</v>
      </c>
      <c r="H650" t="s">
        <v>8245</v>
      </c>
      <c r="I650">
        <v>1465178400</v>
      </c>
      <c r="J650">
        <v>1461985967</v>
      </c>
      <c r="K650" t="b">
        <v>0</v>
      </c>
      <c r="L650">
        <v>60</v>
      </c>
      <c r="M650" t="b">
        <v>1</v>
      </c>
      <c r="N650" t="s">
        <v>8269</v>
      </c>
      <c r="O650">
        <v>107</v>
      </c>
      <c r="P650">
        <v>62.67</v>
      </c>
      <c r="Q650" t="s">
        <v>8314</v>
      </c>
      <c r="R650" t="s">
        <v>8315</v>
      </c>
      <c r="S650" s="13">
        <v>42490.133877314816</v>
      </c>
      <c r="T650" s="13">
        <v>42527.083333333328</v>
      </c>
    </row>
    <row r="651" spans="1:20" ht="208" x14ac:dyDescent="0.2">
      <c r="A651">
        <v>3695</v>
      </c>
      <c r="B651" s="3" t="s">
        <v>3692</v>
      </c>
      <c r="C651" s="3" t="s">
        <v>7805</v>
      </c>
      <c r="D651" s="6">
        <v>4000</v>
      </c>
      <c r="E651" s="8">
        <v>4005</v>
      </c>
      <c r="F651" t="s">
        <v>8218</v>
      </c>
      <c r="G651" t="s">
        <v>8223</v>
      </c>
      <c r="H651" t="s">
        <v>8245</v>
      </c>
      <c r="I651">
        <v>1421009610</v>
      </c>
      <c r="J651">
        <v>1419281610</v>
      </c>
      <c r="K651" t="b">
        <v>0</v>
      </c>
      <c r="L651">
        <v>33</v>
      </c>
      <c r="M651" t="b">
        <v>1</v>
      </c>
      <c r="N651" t="s">
        <v>8269</v>
      </c>
      <c r="O651">
        <v>100</v>
      </c>
      <c r="P651">
        <v>121.36</v>
      </c>
      <c r="Q651" t="s">
        <v>8314</v>
      </c>
      <c r="R651" t="s">
        <v>8315</v>
      </c>
      <c r="S651" s="13">
        <v>41995.870486111111</v>
      </c>
      <c r="T651" s="13">
        <v>42015.870486111111</v>
      </c>
    </row>
    <row r="652" spans="1:20" ht="176" x14ac:dyDescent="0.2">
      <c r="A652">
        <v>3698</v>
      </c>
      <c r="B652" s="3" t="s">
        <v>3695</v>
      </c>
      <c r="C652" s="3" t="s">
        <v>7808</v>
      </c>
      <c r="D652" s="6">
        <v>5000</v>
      </c>
      <c r="E652" s="8">
        <v>5526</v>
      </c>
      <c r="F652" t="s">
        <v>8218</v>
      </c>
      <c r="G652" t="s">
        <v>8223</v>
      </c>
      <c r="H652" t="s">
        <v>8245</v>
      </c>
      <c r="I652">
        <v>1456946487</v>
      </c>
      <c r="J652">
        <v>1454354487</v>
      </c>
      <c r="K652" t="b">
        <v>0</v>
      </c>
      <c r="L652">
        <v>136</v>
      </c>
      <c r="M652" t="b">
        <v>1</v>
      </c>
      <c r="N652" t="s">
        <v>8269</v>
      </c>
      <c r="O652">
        <v>111</v>
      </c>
      <c r="P652">
        <v>40.630000000000003</v>
      </c>
      <c r="Q652" t="s">
        <v>8314</v>
      </c>
      <c r="R652" t="s">
        <v>8315</v>
      </c>
      <c r="S652" s="13">
        <v>42401.806562500002</v>
      </c>
      <c r="T652" s="13">
        <v>42431.806562500002</v>
      </c>
    </row>
    <row r="653" spans="1:20" ht="224" x14ac:dyDescent="0.2">
      <c r="A653">
        <v>3699</v>
      </c>
      <c r="B653" s="3" t="s">
        <v>3696</v>
      </c>
      <c r="C653" s="3" t="s">
        <v>7809</v>
      </c>
      <c r="D653" s="6">
        <v>2500</v>
      </c>
      <c r="E653" s="8">
        <v>2520</v>
      </c>
      <c r="F653" t="s">
        <v>8218</v>
      </c>
      <c r="G653" t="s">
        <v>8223</v>
      </c>
      <c r="H653" t="s">
        <v>8245</v>
      </c>
      <c r="I653">
        <v>1413383216</v>
      </c>
      <c r="J653">
        <v>1410791216</v>
      </c>
      <c r="K653" t="b">
        <v>0</v>
      </c>
      <c r="L653">
        <v>40</v>
      </c>
      <c r="M653" t="b">
        <v>1</v>
      </c>
      <c r="N653" t="s">
        <v>8269</v>
      </c>
      <c r="O653">
        <v>101</v>
      </c>
      <c r="P653">
        <v>63</v>
      </c>
      <c r="Q653" t="s">
        <v>8314</v>
      </c>
      <c r="R653" t="s">
        <v>8315</v>
      </c>
      <c r="S653" s="13">
        <v>41897.602037037039</v>
      </c>
      <c r="T653" s="13">
        <v>41927.602037037039</v>
      </c>
    </row>
    <row r="654" spans="1:20" ht="96" x14ac:dyDescent="0.2">
      <c r="A654">
        <v>3700</v>
      </c>
      <c r="B654" s="3" t="s">
        <v>3697</v>
      </c>
      <c r="C654" s="3" t="s">
        <v>7810</v>
      </c>
      <c r="D654" s="6">
        <v>500</v>
      </c>
      <c r="E654" s="8">
        <v>606</v>
      </c>
      <c r="F654" t="s">
        <v>8218</v>
      </c>
      <c r="G654" t="s">
        <v>8223</v>
      </c>
      <c r="H654" t="s">
        <v>8245</v>
      </c>
      <c r="I654">
        <v>1412092800</v>
      </c>
      <c r="J654">
        <v>1409493800</v>
      </c>
      <c r="K654" t="b">
        <v>0</v>
      </c>
      <c r="L654">
        <v>18</v>
      </c>
      <c r="M654" t="b">
        <v>1</v>
      </c>
      <c r="N654" t="s">
        <v>8269</v>
      </c>
      <c r="O654">
        <v>121</v>
      </c>
      <c r="P654">
        <v>33.67</v>
      </c>
      <c r="Q654" t="s">
        <v>8314</v>
      </c>
      <c r="R654" t="s">
        <v>8315</v>
      </c>
      <c r="S654" s="13">
        <v>41882.585648148146</v>
      </c>
      <c r="T654" s="13">
        <v>41912.666666666664</v>
      </c>
    </row>
    <row r="655" spans="1:20" ht="208" x14ac:dyDescent="0.2">
      <c r="A655">
        <v>3703</v>
      </c>
      <c r="B655" s="3" t="s">
        <v>3700</v>
      </c>
      <c r="C655" s="3" t="s">
        <v>7813</v>
      </c>
      <c r="D655" s="6">
        <v>1050</v>
      </c>
      <c r="E655" s="8">
        <v>1296</v>
      </c>
      <c r="F655" t="s">
        <v>8218</v>
      </c>
      <c r="G655" t="s">
        <v>8223</v>
      </c>
      <c r="H655" t="s">
        <v>8245</v>
      </c>
      <c r="I655">
        <v>1471071540</v>
      </c>
      <c r="J655">
        <v>1467720388</v>
      </c>
      <c r="K655" t="b">
        <v>0</v>
      </c>
      <c r="L655">
        <v>30</v>
      </c>
      <c r="M655" t="b">
        <v>1</v>
      </c>
      <c r="N655" t="s">
        <v>8269</v>
      </c>
      <c r="O655">
        <v>123</v>
      </c>
      <c r="P655">
        <v>43.2</v>
      </c>
      <c r="Q655" t="s">
        <v>8314</v>
      </c>
      <c r="R655" t="s">
        <v>8315</v>
      </c>
      <c r="S655" s="13">
        <v>42556.504490740743</v>
      </c>
      <c r="T655" s="13">
        <v>42595.290972222225</v>
      </c>
    </row>
    <row r="656" spans="1:20" ht="176" x14ac:dyDescent="0.2">
      <c r="A656">
        <v>3705</v>
      </c>
      <c r="B656" s="3" t="s">
        <v>3702</v>
      </c>
      <c r="C656" s="3" t="s">
        <v>7815</v>
      </c>
      <c r="D656" s="6">
        <v>2827</v>
      </c>
      <c r="E656" s="8">
        <v>2925</v>
      </c>
      <c r="F656" t="s">
        <v>8218</v>
      </c>
      <c r="G656" t="s">
        <v>8223</v>
      </c>
      <c r="H656" t="s">
        <v>8245</v>
      </c>
      <c r="I656">
        <v>1403546400</v>
      </c>
      <c r="J656">
        <v>1401714114</v>
      </c>
      <c r="K656" t="b">
        <v>0</v>
      </c>
      <c r="L656">
        <v>35</v>
      </c>
      <c r="M656" t="b">
        <v>1</v>
      </c>
      <c r="N656" t="s">
        <v>8269</v>
      </c>
      <c r="O656">
        <v>103</v>
      </c>
      <c r="P656">
        <v>83.57</v>
      </c>
      <c r="Q656" t="s">
        <v>8314</v>
      </c>
      <c r="R656" t="s">
        <v>8315</v>
      </c>
      <c r="S656" s="13">
        <v>41792.542986111112</v>
      </c>
      <c r="T656" s="13">
        <v>41813.75</v>
      </c>
    </row>
    <row r="657" spans="1:20" ht="176" x14ac:dyDescent="0.2">
      <c r="A657">
        <v>3706</v>
      </c>
      <c r="B657" s="3" t="s">
        <v>3703</v>
      </c>
      <c r="C657" s="3" t="s">
        <v>7816</v>
      </c>
      <c r="D657" s="6">
        <v>1500</v>
      </c>
      <c r="E657" s="8">
        <v>1820</v>
      </c>
      <c r="F657" t="s">
        <v>8218</v>
      </c>
      <c r="G657" t="s">
        <v>8223</v>
      </c>
      <c r="H657" t="s">
        <v>8245</v>
      </c>
      <c r="I657">
        <v>1410558949</v>
      </c>
      <c r="J657">
        <v>1409262949</v>
      </c>
      <c r="K657" t="b">
        <v>0</v>
      </c>
      <c r="L657">
        <v>13</v>
      </c>
      <c r="M657" t="b">
        <v>1</v>
      </c>
      <c r="N657" t="s">
        <v>8269</v>
      </c>
      <c r="O657">
        <v>121</v>
      </c>
      <c r="P657">
        <v>140</v>
      </c>
      <c r="Q657" t="s">
        <v>8314</v>
      </c>
      <c r="R657" t="s">
        <v>8315</v>
      </c>
      <c r="S657" s="13">
        <v>41879.913761574076</v>
      </c>
      <c r="T657" s="13">
        <v>41894.913761574076</v>
      </c>
    </row>
    <row r="658" spans="1:20" ht="144" x14ac:dyDescent="0.2">
      <c r="A658">
        <v>3707</v>
      </c>
      <c r="B658" s="3" t="s">
        <v>3704</v>
      </c>
      <c r="C658" s="3" t="s">
        <v>7817</v>
      </c>
      <c r="D658" s="6">
        <v>1000</v>
      </c>
      <c r="E658" s="8">
        <v>1860</v>
      </c>
      <c r="F658" t="s">
        <v>8218</v>
      </c>
      <c r="G658" t="s">
        <v>8223</v>
      </c>
      <c r="H658" t="s">
        <v>8245</v>
      </c>
      <c r="I658">
        <v>1469165160</v>
      </c>
      <c r="J658">
        <v>1467335378</v>
      </c>
      <c r="K658" t="b">
        <v>0</v>
      </c>
      <c r="L658">
        <v>23</v>
      </c>
      <c r="M658" t="b">
        <v>1</v>
      </c>
      <c r="N658" t="s">
        <v>8269</v>
      </c>
      <c r="O658">
        <v>186</v>
      </c>
      <c r="P658">
        <v>80.87</v>
      </c>
      <c r="Q658" t="s">
        <v>8314</v>
      </c>
      <c r="R658" t="s">
        <v>8315</v>
      </c>
      <c r="S658" s="13">
        <v>42552.048356481479</v>
      </c>
      <c r="T658" s="13">
        <v>42573.226388888885</v>
      </c>
    </row>
    <row r="659" spans="1:20" ht="224" x14ac:dyDescent="0.2">
      <c r="A659">
        <v>3708</v>
      </c>
      <c r="B659" s="3" t="s">
        <v>3705</v>
      </c>
      <c r="C659" s="3" t="s">
        <v>7818</v>
      </c>
      <c r="D659" s="6">
        <v>700</v>
      </c>
      <c r="E659" s="8">
        <v>2100</v>
      </c>
      <c r="F659" t="s">
        <v>8218</v>
      </c>
      <c r="G659" t="s">
        <v>8223</v>
      </c>
      <c r="H659" t="s">
        <v>8245</v>
      </c>
      <c r="I659">
        <v>1404444286</v>
      </c>
      <c r="J659">
        <v>1403234686</v>
      </c>
      <c r="K659" t="b">
        <v>0</v>
      </c>
      <c r="L659">
        <v>39</v>
      </c>
      <c r="M659" t="b">
        <v>1</v>
      </c>
      <c r="N659" t="s">
        <v>8269</v>
      </c>
      <c r="O659">
        <v>300</v>
      </c>
      <c r="P659">
        <v>53.85</v>
      </c>
      <c r="Q659" t="s">
        <v>8314</v>
      </c>
      <c r="R659" t="s">
        <v>8315</v>
      </c>
      <c r="S659" s="13">
        <v>41810.142199074071</v>
      </c>
      <c r="T659" s="13">
        <v>41824.142199074071</v>
      </c>
    </row>
    <row r="660" spans="1:20" ht="112" x14ac:dyDescent="0.2">
      <c r="A660">
        <v>3710</v>
      </c>
      <c r="B660" s="3" t="s">
        <v>3707</v>
      </c>
      <c r="C660" s="3" t="s">
        <v>7820</v>
      </c>
      <c r="D660" s="6">
        <v>1300</v>
      </c>
      <c r="E660" s="8">
        <v>1835</v>
      </c>
      <c r="F660" t="s">
        <v>8218</v>
      </c>
      <c r="G660" t="s">
        <v>8223</v>
      </c>
      <c r="H660" t="s">
        <v>8245</v>
      </c>
      <c r="I660">
        <v>1428068988</v>
      </c>
      <c r="J660">
        <v>1425908988</v>
      </c>
      <c r="K660" t="b">
        <v>0</v>
      </c>
      <c r="L660">
        <v>27</v>
      </c>
      <c r="M660" t="b">
        <v>1</v>
      </c>
      <c r="N660" t="s">
        <v>8269</v>
      </c>
      <c r="O660">
        <v>141</v>
      </c>
      <c r="P660">
        <v>67.959999999999994</v>
      </c>
      <c r="Q660" t="s">
        <v>8314</v>
      </c>
      <c r="R660" t="s">
        <v>8315</v>
      </c>
      <c r="S660" s="13">
        <v>42072.576249999998</v>
      </c>
      <c r="T660" s="13">
        <v>42097.576249999998</v>
      </c>
    </row>
    <row r="661" spans="1:20" ht="112" x14ac:dyDescent="0.2">
      <c r="A661">
        <v>3711</v>
      </c>
      <c r="B661" s="3" t="s">
        <v>3708</v>
      </c>
      <c r="C661" s="3" t="s">
        <v>7821</v>
      </c>
      <c r="D661" s="6">
        <v>500</v>
      </c>
      <c r="E661" s="8">
        <v>570</v>
      </c>
      <c r="F661" t="s">
        <v>8218</v>
      </c>
      <c r="G661" t="s">
        <v>8223</v>
      </c>
      <c r="H661" t="s">
        <v>8245</v>
      </c>
      <c r="I661">
        <v>1402848000</v>
      </c>
      <c r="J661">
        <v>1400606573</v>
      </c>
      <c r="K661" t="b">
        <v>0</v>
      </c>
      <c r="L661">
        <v>21</v>
      </c>
      <c r="M661" t="b">
        <v>1</v>
      </c>
      <c r="N661" t="s">
        <v>8269</v>
      </c>
      <c r="O661">
        <v>114</v>
      </c>
      <c r="P661">
        <v>27.14</v>
      </c>
      <c r="Q661" t="s">
        <v>8314</v>
      </c>
      <c r="R661" t="s">
        <v>8315</v>
      </c>
      <c r="S661" s="13">
        <v>41779.724224537036</v>
      </c>
      <c r="T661" s="13">
        <v>41805.666666666664</v>
      </c>
    </row>
    <row r="662" spans="1:20" ht="224" x14ac:dyDescent="0.2">
      <c r="A662">
        <v>3712</v>
      </c>
      <c r="B662" s="3" t="s">
        <v>3709</v>
      </c>
      <c r="C662" s="3" t="s">
        <v>7822</v>
      </c>
      <c r="D662" s="6">
        <v>7500</v>
      </c>
      <c r="E662" s="8">
        <v>11530</v>
      </c>
      <c r="F662" t="s">
        <v>8218</v>
      </c>
      <c r="G662" t="s">
        <v>8223</v>
      </c>
      <c r="H662" t="s">
        <v>8245</v>
      </c>
      <c r="I662">
        <v>1433055540</v>
      </c>
      <c r="J662">
        <v>1431230867</v>
      </c>
      <c r="K662" t="b">
        <v>0</v>
      </c>
      <c r="L662">
        <v>104</v>
      </c>
      <c r="M662" t="b">
        <v>1</v>
      </c>
      <c r="N662" t="s">
        <v>8269</v>
      </c>
      <c r="O662">
        <v>154</v>
      </c>
      <c r="P662">
        <v>110.87</v>
      </c>
      <c r="Q662" t="s">
        <v>8314</v>
      </c>
      <c r="R662" t="s">
        <v>8315</v>
      </c>
      <c r="S662" s="13">
        <v>42134.172071759262</v>
      </c>
      <c r="T662" s="13">
        <v>42155.290972222225</v>
      </c>
    </row>
    <row r="663" spans="1:20" ht="192" x14ac:dyDescent="0.2">
      <c r="A663">
        <v>3713</v>
      </c>
      <c r="B663" s="3" t="s">
        <v>3710</v>
      </c>
      <c r="C663" s="3" t="s">
        <v>7823</v>
      </c>
      <c r="D663" s="6">
        <v>2000</v>
      </c>
      <c r="E663" s="8">
        <v>2030</v>
      </c>
      <c r="F663" t="s">
        <v>8218</v>
      </c>
      <c r="G663" t="s">
        <v>8223</v>
      </c>
      <c r="H663" t="s">
        <v>8245</v>
      </c>
      <c r="I663">
        <v>1465062166</v>
      </c>
      <c r="J663">
        <v>1463334166</v>
      </c>
      <c r="K663" t="b">
        <v>0</v>
      </c>
      <c r="L663">
        <v>19</v>
      </c>
      <c r="M663" t="b">
        <v>1</v>
      </c>
      <c r="N663" t="s">
        <v>8269</v>
      </c>
      <c r="O663">
        <v>102</v>
      </c>
      <c r="P663">
        <v>106.84</v>
      </c>
      <c r="Q663" t="s">
        <v>8314</v>
      </c>
      <c r="R663" t="s">
        <v>8315</v>
      </c>
      <c r="S663" s="13">
        <v>42505.738032407404</v>
      </c>
      <c r="T663" s="13">
        <v>42525.738032407404</v>
      </c>
    </row>
    <row r="664" spans="1:20" ht="224" x14ac:dyDescent="0.2">
      <c r="A664">
        <v>3714</v>
      </c>
      <c r="B664" s="3" t="s">
        <v>3711</v>
      </c>
      <c r="C664" s="3" t="s">
        <v>7824</v>
      </c>
      <c r="D664" s="6">
        <v>10000</v>
      </c>
      <c r="E664" s="8">
        <v>10235</v>
      </c>
      <c r="F664" t="s">
        <v>8218</v>
      </c>
      <c r="G664" t="s">
        <v>8223</v>
      </c>
      <c r="H664" t="s">
        <v>8245</v>
      </c>
      <c r="I664">
        <v>1432612740</v>
      </c>
      <c r="J664">
        <v>1429881667</v>
      </c>
      <c r="K664" t="b">
        <v>0</v>
      </c>
      <c r="L664">
        <v>97</v>
      </c>
      <c r="M664" t="b">
        <v>1</v>
      </c>
      <c r="N664" t="s">
        <v>8269</v>
      </c>
      <c r="O664">
        <v>102</v>
      </c>
      <c r="P664">
        <v>105.52</v>
      </c>
      <c r="Q664" t="s">
        <v>8314</v>
      </c>
      <c r="R664" t="s">
        <v>8315</v>
      </c>
      <c r="S664" s="13">
        <v>42118.556331018524</v>
      </c>
      <c r="T664" s="13">
        <v>42150.165972222225</v>
      </c>
    </row>
    <row r="665" spans="1:20" ht="192" x14ac:dyDescent="0.2">
      <c r="A665">
        <v>3716</v>
      </c>
      <c r="B665" s="3" t="s">
        <v>3713</v>
      </c>
      <c r="C665" s="3" t="s">
        <v>7826</v>
      </c>
      <c r="D665" s="6">
        <v>800</v>
      </c>
      <c r="E665" s="8">
        <v>1246</v>
      </c>
      <c r="F665" t="s">
        <v>8218</v>
      </c>
      <c r="G665" t="s">
        <v>8223</v>
      </c>
      <c r="H665" t="s">
        <v>8245</v>
      </c>
      <c r="I665">
        <v>1453411109</v>
      </c>
      <c r="J665">
        <v>1450819109</v>
      </c>
      <c r="K665" t="b">
        <v>0</v>
      </c>
      <c r="L665">
        <v>24</v>
      </c>
      <c r="M665" t="b">
        <v>1</v>
      </c>
      <c r="N665" t="s">
        <v>8269</v>
      </c>
      <c r="O665">
        <v>156</v>
      </c>
      <c r="P665">
        <v>51.92</v>
      </c>
      <c r="Q665" t="s">
        <v>8314</v>
      </c>
      <c r="R665" t="s">
        <v>8315</v>
      </c>
      <c r="S665" s="13">
        <v>42360.887835648144</v>
      </c>
      <c r="T665" s="13">
        <v>42390.887835648144</v>
      </c>
    </row>
    <row r="666" spans="1:20" ht="112" x14ac:dyDescent="0.2">
      <c r="A666">
        <v>3720</v>
      </c>
      <c r="B666" s="3" t="s">
        <v>3717</v>
      </c>
      <c r="C666" s="3" t="s">
        <v>7830</v>
      </c>
      <c r="D666" s="6">
        <v>3300</v>
      </c>
      <c r="E666" s="8">
        <v>3449</v>
      </c>
      <c r="F666" t="s">
        <v>8218</v>
      </c>
      <c r="G666" t="s">
        <v>8223</v>
      </c>
      <c r="H666" t="s">
        <v>8245</v>
      </c>
      <c r="I666">
        <v>1435881006</v>
      </c>
      <c r="J666">
        <v>1433980206</v>
      </c>
      <c r="K666" t="b">
        <v>0</v>
      </c>
      <c r="L666">
        <v>40</v>
      </c>
      <c r="M666" t="b">
        <v>1</v>
      </c>
      <c r="N666" t="s">
        <v>8269</v>
      </c>
      <c r="O666">
        <v>105</v>
      </c>
      <c r="P666">
        <v>86.23</v>
      </c>
      <c r="Q666" t="s">
        <v>8314</v>
      </c>
      <c r="R666" t="s">
        <v>8315</v>
      </c>
      <c r="S666" s="13">
        <v>42165.993125000001</v>
      </c>
      <c r="T666" s="13">
        <v>42187.993125000001</v>
      </c>
    </row>
    <row r="667" spans="1:20" ht="224" x14ac:dyDescent="0.2">
      <c r="A667">
        <v>3721</v>
      </c>
      <c r="B667" s="3" t="s">
        <v>3718</v>
      </c>
      <c r="C667" s="3" t="s">
        <v>7831</v>
      </c>
      <c r="D667" s="6">
        <v>5000</v>
      </c>
      <c r="E667" s="8">
        <v>5040</v>
      </c>
      <c r="F667" t="s">
        <v>8218</v>
      </c>
      <c r="G667" t="s">
        <v>8223</v>
      </c>
      <c r="H667" t="s">
        <v>8245</v>
      </c>
      <c r="I667">
        <v>1415230084</v>
      </c>
      <c r="J667">
        <v>1413412084</v>
      </c>
      <c r="K667" t="b">
        <v>0</v>
      </c>
      <c r="L667">
        <v>44</v>
      </c>
      <c r="M667" t="b">
        <v>1</v>
      </c>
      <c r="N667" t="s">
        <v>8269</v>
      </c>
      <c r="O667">
        <v>101</v>
      </c>
      <c r="P667">
        <v>114.55</v>
      </c>
      <c r="Q667" t="s">
        <v>8314</v>
      </c>
      <c r="R667" t="s">
        <v>8315</v>
      </c>
      <c r="S667" s="13">
        <v>41927.936157407406</v>
      </c>
      <c r="T667" s="13">
        <v>41948.977824074071</v>
      </c>
    </row>
    <row r="668" spans="1:20" ht="192" x14ac:dyDescent="0.2">
      <c r="A668">
        <v>3726</v>
      </c>
      <c r="B668" s="3" t="s">
        <v>3723</v>
      </c>
      <c r="C668" s="3" t="s">
        <v>7836</v>
      </c>
      <c r="D668" s="6">
        <v>850</v>
      </c>
      <c r="E668" s="8">
        <v>2879</v>
      </c>
      <c r="F668" t="s">
        <v>8218</v>
      </c>
      <c r="G668" t="s">
        <v>8223</v>
      </c>
      <c r="H668" t="s">
        <v>8245</v>
      </c>
      <c r="I668">
        <v>1461963600</v>
      </c>
      <c r="J668">
        <v>1459567371</v>
      </c>
      <c r="K668" t="b">
        <v>0</v>
      </c>
      <c r="L668">
        <v>46</v>
      </c>
      <c r="M668" t="b">
        <v>1</v>
      </c>
      <c r="N668" t="s">
        <v>8269</v>
      </c>
      <c r="O668">
        <v>339</v>
      </c>
      <c r="P668">
        <v>62.59</v>
      </c>
      <c r="Q668" t="s">
        <v>8314</v>
      </c>
      <c r="R668" t="s">
        <v>8315</v>
      </c>
      <c r="S668" s="13">
        <v>42462.140868055561</v>
      </c>
      <c r="T668" s="13">
        <v>42489.875</v>
      </c>
    </row>
    <row r="669" spans="1:20" ht="176" x14ac:dyDescent="0.2">
      <c r="A669">
        <v>3727</v>
      </c>
      <c r="B669" s="3" t="s">
        <v>3724</v>
      </c>
      <c r="C669" s="3" t="s">
        <v>7837</v>
      </c>
      <c r="D669" s="6">
        <v>2000</v>
      </c>
      <c r="E669" s="8">
        <v>2015</v>
      </c>
      <c r="F669" t="s">
        <v>8218</v>
      </c>
      <c r="G669" t="s">
        <v>8223</v>
      </c>
      <c r="H669" t="s">
        <v>8245</v>
      </c>
      <c r="I669">
        <v>1476939300</v>
      </c>
      <c r="J669">
        <v>1474273294</v>
      </c>
      <c r="K669" t="b">
        <v>0</v>
      </c>
      <c r="L669">
        <v>33</v>
      </c>
      <c r="M669" t="b">
        <v>1</v>
      </c>
      <c r="N669" t="s">
        <v>8269</v>
      </c>
      <c r="O669">
        <v>101</v>
      </c>
      <c r="P669">
        <v>61.06</v>
      </c>
      <c r="Q669" t="s">
        <v>8314</v>
      </c>
      <c r="R669" t="s">
        <v>8315</v>
      </c>
      <c r="S669" s="13">
        <v>42632.348310185189</v>
      </c>
      <c r="T669" s="13">
        <v>42663.204861111109</v>
      </c>
    </row>
    <row r="670" spans="1:20" ht="192" x14ac:dyDescent="0.2">
      <c r="A670">
        <v>3810</v>
      </c>
      <c r="B670" s="3" t="s">
        <v>3807</v>
      </c>
      <c r="C670" s="3" t="s">
        <v>7920</v>
      </c>
      <c r="D670" s="6">
        <v>1500</v>
      </c>
      <c r="E670" s="8">
        <v>1826</v>
      </c>
      <c r="F670" t="s">
        <v>8218</v>
      </c>
      <c r="G670" t="s">
        <v>8223</v>
      </c>
      <c r="H670" t="s">
        <v>8245</v>
      </c>
      <c r="I670">
        <v>1426965758</v>
      </c>
      <c r="J670">
        <v>1424377358</v>
      </c>
      <c r="K670" t="b">
        <v>0</v>
      </c>
      <c r="L670">
        <v>26</v>
      </c>
      <c r="M670" t="b">
        <v>1</v>
      </c>
      <c r="N670" t="s">
        <v>8269</v>
      </c>
      <c r="O670">
        <v>122</v>
      </c>
      <c r="P670">
        <v>70.23</v>
      </c>
      <c r="Q670" t="s">
        <v>8314</v>
      </c>
      <c r="R670" t="s">
        <v>8315</v>
      </c>
      <c r="S670" s="13">
        <v>42054.849050925928</v>
      </c>
      <c r="T670" s="13">
        <v>42084.807384259257</v>
      </c>
    </row>
    <row r="671" spans="1:20" ht="208" x14ac:dyDescent="0.2">
      <c r="A671">
        <v>3813</v>
      </c>
      <c r="B671" s="3" t="s">
        <v>3810</v>
      </c>
      <c r="C671" s="3" t="s">
        <v>7923</v>
      </c>
      <c r="D671" s="6">
        <v>2100</v>
      </c>
      <c r="E671" s="8">
        <v>2119.9899999999998</v>
      </c>
      <c r="F671" t="s">
        <v>8218</v>
      </c>
      <c r="G671" t="s">
        <v>8223</v>
      </c>
      <c r="H671" t="s">
        <v>8245</v>
      </c>
      <c r="I671">
        <v>1465940580</v>
      </c>
      <c r="J671">
        <v>1462603021</v>
      </c>
      <c r="K671" t="b">
        <v>0</v>
      </c>
      <c r="L671">
        <v>27</v>
      </c>
      <c r="M671" t="b">
        <v>1</v>
      </c>
      <c r="N671" t="s">
        <v>8269</v>
      </c>
      <c r="O671">
        <v>101</v>
      </c>
      <c r="P671">
        <v>78.52</v>
      </c>
      <c r="Q671" t="s">
        <v>8314</v>
      </c>
      <c r="R671" t="s">
        <v>8315</v>
      </c>
      <c r="S671" s="13">
        <v>42497.275706018518</v>
      </c>
      <c r="T671" s="13">
        <v>42535.904861111107</v>
      </c>
    </row>
    <row r="672" spans="1:20" ht="208" x14ac:dyDescent="0.2">
      <c r="A672">
        <v>3814</v>
      </c>
      <c r="B672" s="3" t="s">
        <v>3811</v>
      </c>
      <c r="C672" s="3" t="s">
        <v>7924</v>
      </c>
      <c r="D672" s="6">
        <v>1500</v>
      </c>
      <c r="E672" s="8">
        <v>2102</v>
      </c>
      <c r="F672" t="s">
        <v>8218</v>
      </c>
      <c r="G672" t="s">
        <v>8223</v>
      </c>
      <c r="H672" t="s">
        <v>8245</v>
      </c>
      <c r="I672">
        <v>1427860740</v>
      </c>
      <c r="J672">
        <v>1424727712</v>
      </c>
      <c r="K672" t="b">
        <v>0</v>
      </c>
      <c r="L672">
        <v>34</v>
      </c>
      <c r="M672" t="b">
        <v>1</v>
      </c>
      <c r="N672" t="s">
        <v>8269</v>
      </c>
      <c r="O672">
        <v>140</v>
      </c>
      <c r="P672">
        <v>61.82</v>
      </c>
      <c r="Q672" t="s">
        <v>8314</v>
      </c>
      <c r="R672" t="s">
        <v>8315</v>
      </c>
      <c r="S672" s="13">
        <v>42058.904074074075</v>
      </c>
      <c r="T672" s="13">
        <v>42095.165972222225</v>
      </c>
    </row>
    <row r="673" spans="1:20" ht="192" x14ac:dyDescent="0.2">
      <c r="A673">
        <v>3816</v>
      </c>
      <c r="B673" s="3" t="s">
        <v>3813</v>
      </c>
      <c r="C673" s="3" t="s">
        <v>7926</v>
      </c>
      <c r="D673" s="6">
        <v>1500</v>
      </c>
      <c r="E673" s="8">
        <v>1788.57</v>
      </c>
      <c r="F673" t="s">
        <v>8218</v>
      </c>
      <c r="G673" t="s">
        <v>8223</v>
      </c>
      <c r="H673" t="s">
        <v>8245</v>
      </c>
      <c r="I673">
        <v>1405614823</v>
      </c>
      <c r="J673">
        <v>1403022823</v>
      </c>
      <c r="K673" t="b">
        <v>0</v>
      </c>
      <c r="L673">
        <v>37</v>
      </c>
      <c r="M673" t="b">
        <v>1</v>
      </c>
      <c r="N673" t="s">
        <v>8269</v>
      </c>
      <c r="O673">
        <v>119</v>
      </c>
      <c r="P673">
        <v>48.34</v>
      </c>
      <c r="Q673" t="s">
        <v>8314</v>
      </c>
      <c r="R673" t="s">
        <v>8315</v>
      </c>
      <c r="S673" s="13">
        <v>41807.690081018518</v>
      </c>
      <c r="T673" s="13">
        <v>41837.690081018518</v>
      </c>
    </row>
    <row r="674" spans="1:20" ht="240" x14ac:dyDescent="0.2">
      <c r="A674">
        <v>3817</v>
      </c>
      <c r="B674" s="3" t="s">
        <v>3814</v>
      </c>
      <c r="C674" s="3" t="s">
        <v>7927</v>
      </c>
      <c r="D674" s="6">
        <v>2000</v>
      </c>
      <c r="E674" s="8">
        <v>2145</v>
      </c>
      <c r="F674" t="s">
        <v>8218</v>
      </c>
      <c r="G674" t="s">
        <v>8223</v>
      </c>
      <c r="H674" t="s">
        <v>8245</v>
      </c>
      <c r="I674">
        <v>1445659140</v>
      </c>
      <c r="J674">
        <v>1444236216</v>
      </c>
      <c r="K674" t="b">
        <v>0</v>
      </c>
      <c r="L674">
        <v>20</v>
      </c>
      <c r="M674" t="b">
        <v>1</v>
      </c>
      <c r="N674" t="s">
        <v>8269</v>
      </c>
      <c r="O674">
        <v>107</v>
      </c>
      <c r="P674">
        <v>107.25</v>
      </c>
      <c r="Q674" t="s">
        <v>8314</v>
      </c>
      <c r="R674" t="s">
        <v>8315</v>
      </c>
      <c r="S674" s="13">
        <v>42284.69694444444</v>
      </c>
      <c r="T674" s="13">
        <v>42301.165972222225</v>
      </c>
    </row>
    <row r="675" spans="1:20" ht="208" x14ac:dyDescent="0.2">
      <c r="A675">
        <v>3818</v>
      </c>
      <c r="B675" s="3" t="s">
        <v>3815</v>
      </c>
      <c r="C675" s="3" t="s">
        <v>7928</v>
      </c>
      <c r="D675" s="6">
        <v>250</v>
      </c>
      <c r="E675" s="8">
        <v>570</v>
      </c>
      <c r="F675" t="s">
        <v>8218</v>
      </c>
      <c r="G675" t="s">
        <v>8223</v>
      </c>
      <c r="H675" t="s">
        <v>8245</v>
      </c>
      <c r="I675">
        <v>1426187582</v>
      </c>
      <c r="J675">
        <v>1423599182</v>
      </c>
      <c r="K675" t="b">
        <v>0</v>
      </c>
      <c r="L675">
        <v>10</v>
      </c>
      <c r="M675" t="b">
        <v>1</v>
      </c>
      <c r="N675" t="s">
        <v>8269</v>
      </c>
      <c r="O675">
        <v>228</v>
      </c>
      <c r="P675">
        <v>57</v>
      </c>
      <c r="Q675" t="s">
        <v>8314</v>
      </c>
      <c r="R675" t="s">
        <v>8315</v>
      </c>
      <c r="S675" s="13">
        <v>42045.84238425926</v>
      </c>
      <c r="T675" s="13">
        <v>42075.800717592589</v>
      </c>
    </row>
    <row r="676" spans="1:20" ht="144" x14ac:dyDescent="0.2">
      <c r="A676">
        <v>3819</v>
      </c>
      <c r="B676" s="3" t="s">
        <v>3816</v>
      </c>
      <c r="C676" s="3" t="s">
        <v>7817</v>
      </c>
      <c r="D676" s="6">
        <v>1000</v>
      </c>
      <c r="E676" s="8">
        <v>1064</v>
      </c>
      <c r="F676" t="s">
        <v>8218</v>
      </c>
      <c r="G676" t="s">
        <v>8223</v>
      </c>
      <c r="H676" t="s">
        <v>8245</v>
      </c>
      <c r="I676">
        <v>1437166920</v>
      </c>
      <c r="J676">
        <v>1435554104</v>
      </c>
      <c r="K676" t="b">
        <v>0</v>
      </c>
      <c r="L676">
        <v>26</v>
      </c>
      <c r="M676" t="b">
        <v>1</v>
      </c>
      <c r="N676" t="s">
        <v>8269</v>
      </c>
      <c r="O676">
        <v>106</v>
      </c>
      <c r="P676">
        <v>40.92</v>
      </c>
      <c r="Q676" t="s">
        <v>8314</v>
      </c>
      <c r="R676" t="s">
        <v>8315</v>
      </c>
      <c r="S676" s="13">
        <v>42184.209537037037</v>
      </c>
      <c r="T676" s="13">
        <v>42202.876388888893</v>
      </c>
    </row>
    <row r="677" spans="1:20" ht="224" x14ac:dyDescent="0.2">
      <c r="A677">
        <v>3821</v>
      </c>
      <c r="B677" s="3" t="s">
        <v>3818</v>
      </c>
      <c r="C677" s="3" t="s">
        <v>7930</v>
      </c>
      <c r="D677" s="6">
        <v>3500</v>
      </c>
      <c r="E677" s="8">
        <v>3659</v>
      </c>
      <c r="F677" t="s">
        <v>8218</v>
      </c>
      <c r="G677" t="s">
        <v>8223</v>
      </c>
      <c r="H677" t="s">
        <v>8245</v>
      </c>
      <c r="I677">
        <v>1451881207</v>
      </c>
      <c r="J677">
        <v>1449116407</v>
      </c>
      <c r="K677" t="b">
        <v>0</v>
      </c>
      <c r="L677">
        <v>46</v>
      </c>
      <c r="M677" t="b">
        <v>1</v>
      </c>
      <c r="N677" t="s">
        <v>8269</v>
      </c>
      <c r="O677">
        <v>105</v>
      </c>
      <c r="P677">
        <v>79.540000000000006</v>
      </c>
      <c r="Q677" t="s">
        <v>8314</v>
      </c>
      <c r="R677" t="s">
        <v>8315</v>
      </c>
      <c r="S677" s="13">
        <v>42341.180636574078</v>
      </c>
      <c r="T677" s="13">
        <v>42373.180636574078</v>
      </c>
    </row>
    <row r="678" spans="1:20" ht="192" x14ac:dyDescent="0.2">
      <c r="A678">
        <v>3823</v>
      </c>
      <c r="B678" s="3" t="s">
        <v>3820</v>
      </c>
      <c r="C678" s="3" t="s">
        <v>7932</v>
      </c>
      <c r="D678" s="6">
        <v>2500</v>
      </c>
      <c r="E678" s="8">
        <v>2650</v>
      </c>
      <c r="F678" t="s">
        <v>8218</v>
      </c>
      <c r="G678" t="s">
        <v>8223</v>
      </c>
      <c r="H678" t="s">
        <v>8245</v>
      </c>
      <c r="I678">
        <v>1437364740</v>
      </c>
      <c r="J678">
        <v>1434405044</v>
      </c>
      <c r="K678" t="b">
        <v>0</v>
      </c>
      <c r="L678">
        <v>41</v>
      </c>
      <c r="M678" t="b">
        <v>1</v>
      </c>
      <c r="N678" t="s">
        <v>8269</v>
      </c>
      <c r="O678">
        <v>106</v>
      </c>
      <c r="P678">
        <v>64.63</v>
      </c>
      <c r="Q678" t="s">
        <v>8314</v>
      </c>
      <c r="R678" t="s">
        <v>8315</v>
      </c>
      <c r="S678" s="13">
        <v>42170.910231481481</v>
      </c>
      <c r="T678" s="13">
        <v>42205.165972222225</v>
      </c>
    </row>
    <row r="679" spans="1:20" ht="208" x14ac:dyDescent="0.2">
      <c r="A679">
        <v>3825</v>
      </c>
      <c r="B679" s="3" t="s">
        <v>3822</v>
      </c>
      <c r="C679" s="3" t="s">
        <v>7934</v>
      </c>
      <c r="D679" s="6">
        <v>5000</v>
      </c>
      <c r="E679" s="8">
        <v>5271</v>
      </c>
      <c r="F679" t="s">
        <v>8218</v>
      </c>
      <c r="G679" t="s">
        <v>8223</v>
      </c>
      <c r="H679" t="s">
        <v>8245</v>
      </c>
      <c r="I679">
        <v>1434505214</v>
      </c>
      <c r="J679">
        <v>1432690814</v>
      </c>
      <c r="K679" t="b">
        <v>0</v>
      </c>
      <c r="L679">
        <v>49</v>
      </c>
      <c r="M679" t="b">
        <v>1</v>
      </c>
      <c r="N679" t="s">
        <v>8269</v>
      </c>
      <c r="O679">
        <v>105</v>
      </c>
      <c r="P679">
        <v>107.57</v>
      </c>
      <c r="Q679" t="s">
        <v>8314</v>
      </c>
      <c r="R679" t="s">
        <v>8315</v>
      </c>
      <c r="S679" s="13">
        <v>42151.069606481484</v>
      </c>
      <c r="T679" s="13">
        <v>42172.069606481484</v>
      </c>
    </row>
    <row r="680" spans="1:20" ht="208" x14ac:dyDescent="0.2">
      <c r="A680">
        <v>3828</v>
      </c>
      <c r="B680" s="3" t="s">
        <v>3825</v>
      </c>
      <c r="C680" s="3" t="s">
        <v>7937</v>
      </c>
      <c r="D680" s="6">
        <v>5000</v>
      </c>
      <c r="E680" s="8">
        <v>5000</v>
      </c>
      <c r="F680" t="s">
        <v>8218</v>
      </c>
      <c r="G680" t="s">
        <v>8223</v>
      </c>
      <c r="H680" t="s">
        <v>8245</v>
      </c>
      <c r="I680">
        <v>1420033187</v>
      </c>
      <c r="J680">
        <v>1414845587</v>
      </c>
      <c r="K680" t="b">
        <v>0</v>
      </c>
      <c r="L680">
        <v>28</v>
      </c>
      <c r="M680" t="b">
        <v>1</v>
      </c>
      <c r="N680" t="s">
        <v>8269</v>
      </c>
      <c r="O680">
        <v>100</v>
      </c>
      <c r="P680">
        <v>178.57</v>
      </c>
      <c r="Q680" t="s">
        <v>8314</v>
      </c>
      <c r="R680" t="s">
        <v>8315</v>
      </c>
      <c r="S680" s="13">
        <v>41944.527627314819</v>
      </c>
      <c r="T680" s="13">
        <v>42004.569293981483</v>
      </c>
    </row>
    <row r="681" spans="1:20" ht="192" x14ac:dyDescent="0.2">
      <c r="A681">
        <v>3829</v>
      </c>
      <c r="B681" s="3" t="s">
        <v>3826</v>
      </c>
      <c r="C681" s="3" t="s">
        <v>7938</v>
      </c>
      <c r="D681" s="6">
        <v>500</v>
      </c>
      <c r="E681" s="8">
        <v>501</v>
      </c>
      <c r="F681" t="s">
        <v>8218</v>
      </c>
      <c r="G681" t="s">
        <v>8223</v>
      </c>
      <c r="H681" t="s">
        <v>8245</v>
      </c>
      <c r="I681">
        <v>1472676371</v>
      </c>
      <c r="J681">
        <v>1470948371</v>
      </c>
      <c r="K681" t="b">
        <v>0</v>
      </c>
      <c r="L681">
        <v>8</v>
      </c>
      <c r="M681" t="b">
        <v>1</v>
      </c>
      <c r="N681" t="s">
        <v>8269</v>
      </c>
      <c r="O681">
        <v>100</v>
      </c>
      <c r="P681">
        <v>62.63</v>
      </c>
      <c r="Q681" t="s">
        <v>8314</v>
      </c>
      <c r="R681" t="s">
        <v>8315</v>
      </c>
      <c r="S681" s="13">
        <v>42593.865405092598</v>
      </c>
      <c r="T681" s="13">
        <v>42613.865405092598</v>
      </c>
    </row>
    <row r="682" spans="1:20" ht="176" x14ac:dyDescent="0.2">
      <c r="A682">
        <v>3830</v>
      </c>
      <c r="B682" s="3" t="s">
        <v>3827</v>
      </c>
      <c r="C682" s="3" t="s">
        <v>7939</v>
      </c>
      <c r="D682" s="6">
        <v>100</v>
      </c>
      <c r="E682" s="8">
        <v>225</v>
      </c>
      <c r="F682" t="s">
        <v>8218</v>
      </c>
      <c r="G682" t="s">
        <v>8223</v>
      </c>
      <c r="H682" t="s">
        <v>8245</v>
      </c>
      <c r="I682">
        <v>1464371211</v>
      </c>
      <c r="J682">
        <v>1463161611</v>
      </c>
      <c r="K682" t="b">
        <v>0</v>
      </c>
      <c r="L682">
        <v>3</v>
      </c>
      <c r="M682" t="b">
        <v>1</v>
      </c>
      <c r="N682" t="s">
        <v>8269</v>
      </c>
      <c r="O682">
        <v>225</v>
      </c>
      <c r="P682">
        <v>75</v>
      </c>
      <c r="Q682" t="s">
        <v>8314</v>
      </c>
      <c r="R682" t="s">
        <v>8315</v>
      </c>
      <c r="S682" s="13">
        <v>42503.740868055553</v>
      </c>
      <c r="T682" s="13">
        <v>42517.740868055553</v>
      </c>
    </row>
    <row r="683" spans="1:20" ht="224" x14ac:dyDescent="0.2">
      <c r="A683">
        <v>3831</v>
      </c>
      <c r="B683" s="3" t="s">
        <v>3828</v>
      </c>
      <c r="C683" s="3" t="s">
        <v>7940</v>
      </c>
      <c r="D683" s="6">
        <v>500</v>
      </c>
      <c r="E683" s="8">
        <v>530.11</v>
      </c>
      <c r="F683" t="s">
        <v>8218</v>
      </c>
      <c r="G683" t="s">
        <v>8223</v>
      </c>
      <c r="H683" t="s">
        <v>8245</v>
      </c>
      <c r="I683">
        <v>1415222545</v>
      </c>
      <c r="J683">
        <v>1413404545</v>
      </c>
      <c r="K683" t="b">
        <v>0</v>
      </c>
      <c r="L683">
        <v>9</v>
      </c>
      <c r="M683" t="b">
        <v>1</v>
      </c>
      <c r="N683" t="s">
        <v>8269</v>
      </c>
      <c r="O683">
        <v>106</v>
      </c>
      <c r="P683">
        <v>58.9</v>
      </c>
      <c r="Q683" t="s">
        <v>8314</v>
      </c>
      <c r="R683" t="s">
        <v>8315</v>
      </c>
      <c r="S683" s="13">
        <v>41927.848900462966</v>
      </c>
      <c r="T683" s="13">
        <v>41948.890567129631</v>
      </c>
    </row>
    <row r="684" spans="1:20" ht="224" x14ac:dyDescent="0.2">
      <c r="A684">
        <v>3832</v>
      </c>
      <c r="B684" s="3" t="s">
        <v>3829</v>
      </c>
      <c r="C684" s="3" t="s">
        <v>7941</v>
      </c>
      <c r="D684" s="6">
        <v>1200</v>
      </c>
      <c r="E684" s="8">
        <v>1256</v>
      </c>
      <c r="F684" t="s">
        <v>8218</v>
      </c>
      <c r="G684" t="s">
        <v>8223</v>
      </c>
      <c r="H684" t="s">
        <v>8245</v>
      </c>
      <c r="I684">
        <v>1455936335</v>
      </c>
      <c r="J684">
        <v>1452048335</v>
      </c>
      <c r="K684" t="b">
        <v>0</v>
      </c>
      <c r="L684">
        <v>9</v>
      </c>
      <c r="M684" t="b">
        <v>1</v>
      </c>
      <c r="N684" t="s">
        <v>8269</v>
      </c>
      <c r="O684">
        <v>105</v>
      </c>
      <c r="P684">
        <v>139.56</v>
      </c>
      <c r="Q684" t="s">
        <v>8314</v>
      </c>
      <c r="R684" t="s">
        <v>8315</v>
      </c>
      <c r="S684" s="13">
        <v>42375.114988425921</v>
      </c>
      <c r="T684" s="13">
        <v>42420.114988425921</v>
      </c>
    </row>
    <row r="685" spans="1:20" ht="160" x14ac:dyDescent="0.2">
      <c r="A685">
        <v>3836</v>
      </c>
      <c r="B685" s="3" t="s">
        <v>3833</v>
      </c>
      <c r="C685" s="3" t="s">
        <v>7945</v>
      </c>
      <c r="D685" s="6">
        <v>800</v>
      </c>
      <c r="E685" s="8">
        <v>900</v>
      </c>
      <c r="F685" t="s">
        <v>8218</v>
      </c>
      <c r="G685" t="s">
        <v>8223</v>
      </c>
      <c r="H685" t="s">
        <v>8245</v>
      </c>
      <c r="I685">
        <v>1470197340</v>
      </c>
      <c r="J685">
        <v>1467497652</v>
      </c>
      <c r="K685" t="b">
        <v>0</v>
      </c>
      <c r="L685">
        <v>14</v>
      </c>
      <c r="M685" t="b">
        <v>1</v>
      </c>
      <c r="N685" t="s">
        <v>8269</v>
      </c>
      <c r="O685">
        <v>113</v>
      </c>
      <c r="P685">
        <v>64.290000000000006</v>
      </c>
      <c r="Q685" t="s">
        <v>8314</v>
      </c>
      <c r="R685" t="s">
        <v>8315</v>
      </c>
      <c r="S685" s="13">
        <v>42553.926527777774</v>
      </c>
      <c r="T685" s="13">
        <v>42585.172916666663</v>
      </c>
    </row>
    <row r="686" spans="1:20" ht="208" x14ac:dyDescent="0.2">
      <c r="A686">
        <v>3839</v>
      </c>
      <c r="B686" s="3" t="s">
        <v>3836</v>
      </c>
      <c r="C686" s="3" t="s">
        <v>7948</v>
      </c>
      <c r="D686" s="6">
        <v>2000</v>
      </c>
      <c r="E686" s="8">
        <v>2025</v>
      </c>
      <c r="F686" t="s">
        <v>8218</v>
      </c>
      <c r="G686" t="s">
        <v>8223</v>
      </c>
      <c r="H686" t="s">
        <v>8245</v>
      </c>
      <c r="I686">
        <v>1438226724</v>
      </c>
      <c r="J686">
        <v>1433042724</v>
      </c>
      <c r="K686" t="b">
        <v>0</v>
      </c>
      <c r="L686">
        <v>32</v>
      </c>
      <c r="M686" t="b">
        <v>1</v>
      </c>
      <c r="N686" t="s">
        <v>8269</v>
      </c>
      <c r="O686">
        <v>101</v>
      </c>
      <c r="P686">
        <v>63.28</v>
      </c>
      <c r="Q686" t="s">
        <v>8314</v>
      </c>
      <c r="R686" t="s">
        <v>8315</v>
      </c>
      <c r="S686" s="13">
        <v>42155.142638888887</v>
      </c>
      <c r="T686" s="13">
        <v>42215.142638888887</v>
      </c>
    </row>
  </sheetData>
  <conditionalFormatting sqref="F274:F686">
    <cfRule type="cellIs" dxfId="4" priority="4" operator="equal">
      <formula>"failed"</formula>
    </cfRule>
    <cfRule type="cellIs" dxfId="3" priority="5" operator="equal">
      <formula>"canceled"</formula>
    </cfRule>
    <cfRule type="colorScale" priority="6">
      <colorScale>
        <cfvo type="min"/>
        <cfvo type="max"/>
        <color rgb="FFFF7128"/>
        <color rgb="FFFFEF9C"/>
      </colorScale>
    </cfRule>
    <cfRule type="cellIs" dxfId="2" priority="7" operator="equal">
      <formula>"live"</formula>
    </cfRule>
    <cfRule type="cellIs" dxfId="1" priority="8" operator="equal">
      <formula>"successful"</formula>
    </cfRule>
    <cfRule type="cellIs" dxfId="0" priority="9" operator="equal">
      <formula>"live"</formula>
    </cfRule>
  </conditionalFormatting>
  <conditionalFormatting sqref="O275:O686 O274:P274"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conditionalFormatting sqref="O274:O68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52E26-78E9-8C4E-A347-C975A489EE7F}">
  <dimension ref="A1:D15"/>
  <sheetViews>
    <sheetView zoomScale="150" zoomScaleNormal="150" workbookViewId="0">
      <selection activeCell="G8" sqref="G8"/>
    </sheetView>
  </sheetViews>
  <sheetFormatPr baseColWidth="10" defaultRowHeight="15" x14ac:dyDescent="0.2"/>
  <cols>
    <col min="1" max="1" width="25.33203125" bestFit="1" customWidth="1"/>
    <col min="2" max="3" width="31.83203125" customWidth="1"/>
    <col min="4" max="4" width="11.1640625" bestFit="1" customWidth="1"/>
  </cols>
  <sheetData>
    <row r="1" spans="1:4" x14ac:dyDescent="0.2">
      <c r="A1" s="28"/>
      <c r="B1" s="28" t="s">
        <v>8382</v>
      </c>
      <c r="C1" s="28" t="s">
        <v>8383</v>
      </c>
      <c r="D1" s="6"/>
    </row>
    <row r="2" spans="1:4" x14ac:dyDescent="0.2">
      <c r="A2" s="28" t="s">
        <v>8384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4" x14ac:dyDescent="0.2">
      <c r="A3" s="28" t="s">
        <v>8385</v>
      </c>
      <c r="B3" s="28">
        <f>MEDIAN('Successful US Kickstarters'!D:D)</f>
        <v>3000</v>
      </c>
      <c r="C3" s="28">
        <f>MEDIAN('Failed US Kickstarters'!D:D)</f>
        <v>5000</v>
      </c>
    </row>
    <row r="4" spans="1:4" x14ac:dyDescent="0.2">
      <c r="A4" s="28" t="s">
        <v>8388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4" x14ac:dyDescent="0.2">
      <c r="A5" s="28" t="s">
        <v>8389</v>
      </c>
      <c r="B5" s="28">
        <f>_xlfn.QUARTILE.EXC('Successful US Kickstarters'!D:D, 3)</f>
        <v>5000</v>
      </c>
      <c r="C5" s="28">
        <f>_xlfn.QUARTILE.EXC('Failed US Kickstarters'!D:D, 3)</f>
        <v>10000</v>
      </c>
    </row>
    <row r="6" spans="1:4" x14ac:dyDescent="0.2">
      <c r="A6" s="28" t="s">
        <v>8390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4" x14ac:dyDescent="0.2">
      <c r="A7" s="28" t="s">
        <v>8391</v>
      </c>
      <c r="B7" s="28">
        <f>B5-B6</f>
        <v>3500</v>
      </c>
      <c r="C7" s="28">
        <f>C5-C6</f>
        <v>8000</v>
      </c>
    </row>
    <row r="8" spans="1:4" x14ac:dyDescent="0.2">
      <c r="A8" s="28"/>
      <c r="B8" s="28"/>
      <c r="C8" s="28"/>
    </row>
    <row r="9" spans="1:4" x14ac:dyDescent="0.2">
      <c r="A9" s="28"/>
      <c r="B9" s="28"/>
      <c r="C9" s="28"/>
    </row>
    <row r="10" spans="1:4" x14ac:dyDescent="0.2">
      <c r="A10" s="28" t="s">
        <v>8386</v>
      </c>
      <c r="B10" s="28">
        <f>AVERAGE('Successful US Kickstarters'!E:E)</f>
        <v>5601.5458009708727</v>
      </c>
      <c r="C10" s="28">
        <f>AVERAGE('Failed US Kickstarters'!E:E)</f>
        <v>558.65484000000004</v>
      </c>
    </row>
    <row r="11" spans="1:4" x14ac:dyDescent="0.2">
      <c r="A11" s="28" t="s">
        <v>8387</v>
      </c>
      <c r="B11" s="28">
        <f>AVERAGE('Failed US Kickstarters'!E:E)</f>
        <v>558.65484000000004</v>
      </c>
      <c r="C11" s="28">
        <f>MEDIAN('Failed US Kickstarters'!E:E)</f>
        <v>103</v>
      </c>
    </row>
    <row r="12" spans="1:4" x14ac:dyDescent="0.2">
      <c r="A12" s="28" t="s">
        <v>8392</v>
      </c>
      <c r="B12" s="28">
        <f>_xlfn.STDEV.P('Successful US Kickstarters'!E:E)</f>
        <v>8334.5731699164608</v>
      </c>
      <c r="C12" s="28">
        <f>_xlfn.STDEV.P('Failed US Kickstarters'!E:E)</f>
        <v>1330.5230280400915</v>
      </c>
    </row>
    <row r="13" spans="1:4" x14ac:dyDescent="0.2">
      <c r="A13" s="28" t="s">
        <v>8393</v>
      </c>
      <c r="B13" s="28">
        <f>_xlfn.QUARTILE.EXC('Successful US Kickstarters'!E:E, 3)</f>
        <v>5699</v>
      </c>
      <c r="C13" s="28">
        <f>_xlfn.QUARTILE.EXC('Failed US Kickstarters'!E:E, 3)</f>
        <v>501</v>
      </c>
    </row>
    <row r="14" spans="1:4" x14ac:dyDescent="0.2">
      <c r="A14" s="28" t="s">
        <v>8394</v>
      </c>
      <c r="B14" s="28">
        <f>_xlfn.QUARTILE.EXC('Successful US Kickstarters'!E:E, 1)</f>
        <v>1716.5074999999999</v>
      </c>
      <c r="C14" s="28">
        <f>_xlfn.QUARTILE.EXC('Failed US Kickstarters'!E:E, 1)</f>
        <v>9.25</v>
      </c>
    </row>
    <row r="15" spans="1:4" x14ac:dyDescent="0.2">
      <c r="A15" s="28" t="s">
        <v>8395</v>
      </c>
      <c r="B15" s="28">
        <f>B13-B14</f>
        <v>3982.4925000000003</v>
      </c>
      <c r="C15" s="28">
        <f>C13-C14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Outcomes vs Goals</vt:lpstr>
      <vt:lpstr>Outcomes Based on Goals</vt:lpstr>
      <vt:lpstr>Kickstarter</vt:lpstr>
      <vt:lpstr>Theater Outcome based on Launch</vt:lpstr>
      <vt:lpstr>Sub Category Outcome</vt:lpstr>
      <vt:lpstr>Parent Category Outcome</vt:lpstr>
      <vt:lpstr>Failed US Kickstarters</vt:lpstr>
      <vt:lpstr>Successful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The Mitchells</cp:lastModifiedBy>
  <dcterms:created xsi:type="dcterms:W3CDTF">2017-04-20T15:17:24Z</dcterms:created>
  <dcterms:modified xsi:type="dcterms:W3CDTF">2022-03-26T15:38:32Z</dcterms:modified>
</cp:coreProperties>
</file>