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Sites/DaveStewart/davestewart-site/content/blog/work/project-estimation/images/"/>
    </mc:Choice>
  </mc:AlternateContent>
  <xr:revisionPtr revIDLastSave="0" documentId="13_ncr:1_{57D6C415-9028-1941-986A-5E3765F58594}" xr6:coauthVersionLast="47" xr6:coauthVersionMax="47" xr10:uidLastSave="{00000000-0000-0000-0000-000000000000}"/>
  <bookViews>
    <workbookView xWindow="0" yWindow="500" windowWidth="28800" windowHeight="17500" xr2:uid="{42A25558-B197-E74D-B67B-89B2518F6DE9}"/>
  </bookViews>
  <sheets>
    <sheet name="story points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J5" i="2" s="1"/>
  <c r="H6" i="2"/>
  <c r="H7" i="2"/>
  <c r="H8" i="2"/>
  <c r="G7" i="2"/>
  <c r="G4" i="2"/>
  <c r="D6" i="2"/>
  <c r="D7" i="2"/>
  <c r="D8" i="2"/>
  <c r="D5" i="2"/>
  <c r="H2" i="2"/>
  <c r="G8" i="2"/>
  <c r="G3" i="2"/>
  <c r="H3" i="2"/>
  <c r="D2" i="2"/>
  <c r="J2" i="2"/>
  <c r="J3" i="2"/>
  <c r="H4" i="2"/>
  <c r="F8" i="2"/>
  <c r="F7" i="2"/>
  <c r="E8" i="2"/>
  <c r="E7" i="2"/>
  <c r="C8" i="2"/>
  <c r="B8" i="2"/>
  <c r="J8" i="2" s="1"/>
  <c r="G6" i="2"/>
  <c r="E6" i="2"/>
  <c r="G5" i="2"/>
  <c r="C7" i="2"/>
  <c r="C6" i="2"/>
  <c r="C5" i="2"/>
  <c r="D4" i="2"/>
  <c r="C4" i="2"/>
  <c r="B4" i="2"/>
  <c r="B5" i="2"/>
  <c r="B6" i="2"/>
  <c r="B7" i="2"/>
  <c r="D3" i="2"/>
  <c r="C3" i="2"/>
  <c r="B3" i="2"/>
  <c r="J6" i="2" l="1"/>
  <c r="L6" i="2"/>
  <c r="K3" i="2"/>
  <c r="K6" i="2"/>
  <c r="K5" i="2"/>
  <c r="K8" i="2"/>
  <c r="L5" i="2"/>
  <c r="L3" i="2"/>
  <c r="L2" i="2"/>
  <c r="L8" i="2"/>
  <c r="J4" i="2"/>
  <c r="K4" i="2" s="1"/>
  <c r="J7" i="2"/>
  <c r="K7" i="2" s="1"/>
  <c r="L7" i="2" l="1"/>
  <c r="L4" i="2"/>
</calcChain>
</file>

<file path=xl/sharedStrings.xml><?xml version="1.0" encoding="utf-8"?>
<sst xmlns="http://schemas.openxmlformats.org/spreadsheetml/2006/main" count="7" uniqueCount="7">
  <si>
    <t>red</t>
  </si>
  <si>
    <t>orange</t>
  </si>
  <si>
    <t>yellow</t>
  </si>
  <si>
    <t>navy</t>
  </si>
  <si>
    <t>green</t>
  </si>
  <si>
    <t>blue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</si>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</sst>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'story points'!$D$3:$D$8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2-A549-AC10-8BE31721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500415"/>
        <c:axId val="251337007"/>
      </c:scatterChart>
      <c:valAx>
        <c:axId val="24950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7007"/>
        <c:crosses val="autoZero"/>
        <c:crossBetween val="midCat"/>
      </c:valAx>
      <c:valAx>
        <c:axId val="2513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0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points'!$C$19:$C$24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'story points'!$D$19:$D$24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8-F844-8CD2-3B011F88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8671"/>
        <c:axId val="943920319"/>
      </c:scatterChart>
      <c:valAx>
        <c:axId val="94391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20319"/>
        <c:crosses val="autoZero"/>
        <c:crossBetween val="midCat"/>
      </c:valAx>
      <c:valAx>
        <c:axId val="943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91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'story points'!$C$34:$C$38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xVal>
          <c:yVal>
            <c:numRef>
              <c:f>'story points'!$D$34:$D$38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5742-959E-DDF94864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88015"/>
        <c:axId val="240189663"/>
      </c:scatterChart>
      <c:valAx>
        <c:axId val="24018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9663"/>
        <c:crosses val="autoZero"/>
        <c:crossBetween val="midCat"/>
      </c:valAx>
      <c:valAx>
        <c:axId val="2401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0</xdr:rowOff>
    </xdr:from>
    <xdr:to>
      <xdr:col>10</xdr:col>
      <xdr:colOff>450850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3064B-76C0-8F88-198C-3B76FCAF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18</xdr:row>
      <xdr:rowOff>0</xdr:rowOff>
    </xdr:from>
    <xdr:to>
      <xdr:col>10</xdr:col>
      <xdr:colOff>450850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5DE6-792B-E29D-A736-4BE0445E8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819150</xdr:colOff>
      <xdr:row>33</xdr:row>
      <xdr:rowOff>12700</xdr:rowOff>
    </xdr:from>
    <xdr:to>
      <xdr:col>10</xdr:col>
      <xdr:colOff>438150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BDC25-173B-BF12-9F22-8061F4029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0FC-4606-034E-8F9A-D4F56D51E1BA}">
  <dimension ref="C3:D38"/>
  <sheetViews>
    <sheetView tabSelected="1" workbookViewId="0">
      <selection activeCell="O18" sqref="O18"/>
    </sheetView>
  </sheetViews>
  <sheetFormatPr baseColWidth="10" defaultRowHeight="16" x14ac:dyDescent="0.2"/>
  <sheetData>
    <row r="3" spans="3:4" x14ac:dyDescent="0.2">
      <c r="C3">
        <v>1</v>
      </c>
      <c r="D3">
        <v>0.2</v>
      </c>
    </row>
    <row r="4" spans="3:4" x14ac:dyDescent="0.2">
      <c r="C4">
        <v>2</v>
      </c>
      <c r="D4">
        <v>0.5</v>
      </c>
    </row>
    <row r="5" spans="3:4" x14ac:dyDescent="0.2">
      <c r="C5">
        <v>3</v>
      </c>
      <c r="D5">
        <v>1</v>
      </c>
    </row>
    <row r="6" spans="3:4" x14ac:dyDescent="0.2">
      <c r="C6">
        <v>4</v>
      </c>
      <c r="D6">
        <v>2.5</v>
      </c>
    </row>
    <row r="7" spans="3:4" x14ac:dyDescent="0.2">
      <c r="C7">
        <v>5</v>
      </c>
      <c r="D7">
        <v>5</v>
      </c>
    </row>
    <row r="8" spans="3:4" x14ac:dyDescent="0.2">
      <c r="C8">
        <v>6</v>
      </c>
      <c r="D8">
        <v>10</v>
      </c>
    </row>
    <row r="19" spans="3:4" x14ac:dyDescent="0.2">
      <c r="C19">
        <v>1</v>
      </c>
      <c r="D19">
        <v>0.2</v>
      </c>
    </row>
    <row r="20" spans="3:4" x14ac:dyDescent="0.2">
      <c r="C20">
        <v>2</v>
      </c>
      <c r="D20">
        <v>0.5</v>
      </c>
    </row>
    <row r="21" spans="3:4" x14ac:dyDescent="0.2">
      <c r="C21">
        <v>3</v>
      </c>
      <c r="D21">
        <v>1</v>
      </c>
    </row>
    <row r="22" spans="3:4" x14ac:dyDescent="0.2">
      <c r="C22">
        <v>5</v>
      </c>
      <c r="D22">
        <v>2.5</v>
      </c>
    </row>
    <row r="23" spans="3:4" x14ac:dyDescent="0.2">
      <c r="C23">
        <v>8</v>
      </c>
      <c r="D23">
        <v>5</v>
      </c>
    </row>
    <row r="24" spans="3:4" x14ac:dyDescent="0.2">
      <c r="C24">
        <v>13</v>
      </c>
      <c r="D24">
        <v>10</v>
      </c>
    </row>
    <row r="34" spans="3:4" x14ac:dyDescent="0.2">
      <c r="C34">
        <v>1</v>
      </c>
      <c r="D34">
        <v>1</v>
      </c>
    </row>
    <row r="35" spans="3:4" x14ac:dyDescent="0.2">
      <c r="C35">
        <v>2</v>
      </c>
      <c r="D35">
        <v>2</v>
      </c>
    </row>
    <row r="36" spans="3:4" x14ac:dyDescent="0.2">
      <c r="C36">
        <v>3</v>
      </c>
      <c r="D36">
        <v>4</v>
      </c>
    </row>
    <row r="37" spans="3:4" x14ac:dyDescent="0.2">
      <c r="C37">
        <v>5</v>
      </c>
      <c r="D37">
        <v>8</v>
      </c>
    </row>
    <row r="38" spans="3:4" x14ac:dyDescent="0.2">
      <c r="C38">
        <v>8</v>
      </c>
      <c r="D38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D73F7-DA65-2C47-A4AF-70DF5A25046D}">
  <dimension ref="A1:L8"/>
  <sheetViews>
    <sheetView workbookViewId="0">
      <selection activeCell="L16" sqref="L16"/>
    </sheetView>
  </sheetViews>
  <sheetFormatPr baseColWidth="10" defaultRowHeight="16" x14ac:dyDescent="0.2"/>
  <cols>
    <col min="2" max="7" width="10.83203125" style="1"/>
    <col min="11" max="11" width="10.83203125" style="2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3</v>
      </c>
      <c r="H1" s="1" t="s">
        <v>6</v>
      </c>
    </row>
    <row r="2" spans="1:12" x14ac:dyDescent="0.2">
      <c r="A2">
        <v>1</v>
      </c>
      <c r="D2" s="1">
        <f>130*130</f>
        <v>16900</v>
      </c>
      <c r="H2">
        <f>15*15*6</f>
        <v>1350</v>
      </c>
      <c r="J2">
        <f>SUM(B2:H2)</f>
        <v>18250</v>
      </c>
      <c r="L2" s="2">
        <f>J2/J$2</f>
        <v>1</v>
      </c>
    </row>
    <row r="3" spans="1:12" x14ac:dyDescent="0.2">
      <c r="A3">
        <v>2</v>
      </c>
      <c r="B3" s="1">
        <f>25*25</f>
        <v>625</v>
      </c>
      <c r="C3" s="1">
        <f>60*60</f>
        <v>3600</v>
      </c>
      <c r="D3" s="1">
        <f>130*130</f>
        <v>16900</v>
      </c>
      <c r="G3" s="1">
        <f>25*25</f>
        <v>625</v>
      </c>
      <c r="H3">
        <f>15*15*10</f>
        <v>2250</v>
      </c>
      <c r="J3">
        <f t="shared" ref="J3" si="0">SUM(B3:H3)</f>
        <v>24000</v>
      </c>
      <c r="K3" s="2">
        <f>J3/J$3</f>
        <v>1</v>
      </c>
      <c r="L3" s="2">
        <f>J3/J$2</f>
        <v>1.3150684931506849</v>
      </c>
    </row>
    <row r="4" spans="1:12" x14ac:dyDescent="0.2">
      <c r="A4">
        <v>3</v>
      </c>
      <c r="B4" s="1">
        <f t="shared" ref="B4:B8" si="1">25*25</f>
        <v>625</v>
      </c>
      <c r="C4" s="1">
        <f>95*95</f>
        <v>9025</v>
      </c>
      <c r="D4" s="1">
        <f>130*130</f>
        <v>16900</v>
      </c>
      <c r="G4" s="1">
        <f>25*25</f>
        <v>625</v>
      </c>
      <c r="H4">
        <f>15*15*11</f>
        <v>2475</v>
      </c>
      <c r="J4">
        <f t="shared" ref="J4:J8" si="2">SUM(B4:H4)</f>
        <v>29650</v>
      </c>
      <c r="K4" s="2">
        <f t="shared" ref="K4:K8" si="3">J4/J$3</f>
        <v>1.2354166666666666</v>
      </c>
      <c r="L4" s="2">
        <f t="shared" ref="L4:L8" si="4">J4/J$2</f>
        <v>1.6246575342465754</v>
      </c>
    </row>
    <row r="5" spans="1:12" x14ac:dyDescent="0.2">
      <c r="A5">
        <v>4</v>
      </c>
      <c r="B5" s="1">
        <f t="shared" si="1"/>
        <v>625</v>
      </c>
      <c r="C5" s="1">
        <f>95*95</f>
        <v>9025</v>
      </c>
      <c r="D5" s="1">
        <f>200*160</f>
        <v>32000</v>
      </c>
      <c r="G5" s="1">
        <f>60*25</f>
        <v>1500</v>
      </c>
      <c r="H5">
        <f>15*15*14</f>
        <v>3150</v>
      </c>
      <c r="J5">
        <f t="shared" si="2"/>
        <v>46300</v>
      </c>
      <c r="K5" s="2">
        <f t="shared" si="3"/>
        <v>1.9291666666666667</v>
      </c>
      <c r="L5" s="2">
        <f t="shared" si="4"/>
        <v>2.536986301369863</v>
      </c>
    </row>
    <row r="6" spans="1:12" x14ac:dyDescent="0.2">
      <c r="A6">
        <v>5</v>
      </c>
      <c r="B6" s="1">
        <f t="shared" si="1"/>
        <v>625</v>
      </c>
      <c r="C6" s="1">
        <f>95*95</f>
        <v>9025</v>
      </c>
      <c r="D6" s="1">
        <f t="shared" ref="D6:D8" si="5">200*160</f>
        <v>32000</v>
      </c>
      <c r="E6" s="1">
        <f>95*160</f>
        <v>15200</v>
      </c>
      <c r="G6" s="1">
        <f>60*25</f>
        <v>1500</v>
      </c>
      <c r="H6">
        <f>15*15*17</f>
        <v>3825</v>
      </c>
      <c r="J6">
        <f t="shared" si="2"/>
        <v>62175</v>
      </c>
      <c r="K6" s="2">
        <f t="shared" si="3"/>
        <v>2.5906250000000002</v>
      </c>
      <c r="L6" s="2">
        <f t="shared" si="4"/>
        <v>3.4068493150684933</v>
      </c>
    </row>
    <row r="7" spans="1:12" x14ac:dyDescent="0.2">
      <c r="A7">
        <v>6</v>
      </c>
      <c r="B7" s="1">
        <f t="shared" si="1"/>
        <v>625</v>
      </c>
      <c r="C7" s="1">
        <f>95*95</f>
        <v>9025</v>
      </c>
      <c r="D7" s="1">
        <f t="shared" si="5"/>
        <v>32000</v>
      </c>
      <c r="E7" s="1">
        <f>95*160</f>
        <v>15200</v>
      </c>
      <c r="F7" s="1">
        <f>60*60</f>
        <v>3600</v>
      </c>
      <c r="G7" s="1">
        <f>60*25</f>
        <v>1500</v>
      </c>
      <c r="H7">
        <f>15*15*19</f>
        <v>4275</v>
      </c>
      <c r="J7">
        <f t="shared" si="2"/>
        <v>66225</v>
      </c>
      <c r="K7" s="2">
        <f t="shared" si="3"/>
        <v>2.7593749999999999</v>
      </c>
      <c r="L7" s="2">
        <f t="shared" si="4"/>
        <v>3.628767123287671</v>
      </c>
    </row>
    <row r="8" spans="1:12" x14ac:dyDescent="0.2">
      <c r="A8">
        <v>7</v>
      </c>
      <c r="B8" s="1">
        <f t="shared" si="1"/>
        <v>625</v>
      </c>
      <c r="C8" s="1">
        <f>95*95</f>
        <v>9025</v>
      </c>
      <c r="D8" s="1">
        <f t="shared" si="5"/>
        <v>32000</v>
      </c>
      <c r="E8" s="1">
        <f>95*160</f>
        <v>15200</v>
      </c>
      <c r="F8" s="1">
        <f>165*130</f>
        <v>21450</v>
      </c>
      <c r="G8" s="1">
        <f>25*25</f>
        <v>625</v>
      </c>
      <c r="H8">
        <f>15*15*21</f>
        <v>4725</v>
      </c>
      <c r="J8">
        <f t="shared" si="2"/>
        <v>83650</v>
      </c>
      <c r="K8" s="2">
        <f t="shared" si="3"/>
        <v>3.4854166666666666</v>
      </c>
      <c r="L8" s="2">
        <f t="shared" si="4"/>
        <v>4.5835616438356164</v>
      </c>
    </row>
  </sheetData>
  <conditionalFormatting sqref="B2: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2022-11-16T14:05:02Z</dcterms:created>
  <dcterms:modified xsi:type="dcterms:W3CDTF">2023-06-01T11:04:23Z</dcterms:modified>
</cp:coreProperties>
</file>