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IMT\Decision Science\Random Motors\"/>
    </mc:Choice>
  </mc:AlternateContent>
  <xr:revisionPtr revIDLastSave="0" documentId="13_ncr:1_{DE382336-1A03-430A-938D-1CA047448C62}" xr6:coauthVersionLast="47" xr6:coauthVersionMax="47" xr10:uidLastSave="{00000000-0000-0000-0000-000000000000}"/>
  <bookViews>
    <workbookView xWindow="-110" yWindow="-110" windowWidth="19420" windowHeight="10300" firstSheet="2" activeTab="4" xr2:uid="{764E1E81-BA72-4FBF-8341-BD2944BD3C04}"/>
  </bookViews>
  <sheets>
    <sheet name="Data Exhibit Q1" sheetId="2" r:id="rId1"/>
    <sheet name="Q2Rocinante36Mileage" sheetId="3" r:id="rId2"/>
    <sheet name="Q2Rocinante36TopSpeed" sheetId="6" r:id="rId3"/>
    <sheet name="Q2Marengo32Mileage" sheetId="7" r:id="rId4"/>
    <sheet name="Q2Marengo32Top Speed" sheetId="8" r:id="rId5"/>
    <sheet name="Q3TypeError" sheetId="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8" l="1"/>
  <c r="F7" i="8"/>
  <c r="F5" i="8"/>
  <c r="I22" i="8" s="1"/>
  <c r="F8" i="8" s="1"/>
  <c r="F5" i="7"/>
  <c r="F11" i="7"/>
  <c r="F7" i="7"/>
  <c r="I22" i="7"/>
  <c r="F11" i="6"/>
  <c r="F10" i="6"/>
  <c r="F8" i="6"/>
  <c r="I24" i="6"/>
  <c r="I24" i="8" l="1"/>
  <c r="F10" i="8" s="1"/>
  <c r="I24" i="7"/>
  <c r="F10" i="7" s="1"/>
  <c r="F8" i="7"/>
  <c r="I22" i="6" l="1"/>
  <c r="F5" i="6"/>
  <c r="F7" i="6"/>
  <c r="I24" i="3"/>
  <c r="I22" i="3"/>
  <c r="F7" i="3"/>
  <c r="F5" i="3"/>
  <c r="I28" i="3"/>
  <c r="I25" i="3"/>
</calcChain>
</file>

<file path=xl/sharedStrings.xml><?xml version="1.0" encoding="utf-8"?>
<sst xmlns="http://schemas.openxmlformats.org/spreadsheetml/2006/main" count="263" uniqueCount="83">
  <si>
    <t>Rocinante 36</t>
  </si>
  <si>
    <t>Marengo 32</t>
  </si>
  <si>
    <t>Car No.</t>
  </si>
  <si>
    <t>Mileage (km/ltr)</t>
  </si>
  <si>
    <t>Top speed (km/hr)</t>
  </si>
  <si>
    <t xml:space="preserve">Null Hypothesis </t>
  </si>
  <si>
    <t>Alternate Hypothesis</t>
  </si>
  <si>
    <r>
      <t>Ho:</t>
    </r>
    <r>
      <rPr>
        <sz val="11"/>
        <color theme="1"/>
        <rFont val="Calibri"/>
        <family val="2"/>
      </rPr>
      <t>µ=22</t>
    </r>
  </si>
  <si>
    <t>Ho:µ=140</t>
  </si>
  <si>
    <t>Ho:µ=15</t>
  </si>
  <si>
    <t>Ho:µ=210</t>
  </si>
  <si>
    <r>
      <t>Ha:</t>
    </r>
    <r>
      <rPr>
        <sz val="11"/>
        <color theme="1"/>
        <rFont val="Calibri"/>
        <family val="2"/>
      </rPr>
      <t>µ≠22</t>
    </r>
  </si>
  <si>
    <t>Ha:µ≠140</t>
  </si>
  <si>
    <t>Ha:µ≠15</t>
  </si>
  <si>
    <t>Ha:µ≠210</t>
  </si>
  <si>
    <t>Mileage(km/ltr)</t>
  </si>
  <si>
    <t>Top Speed(km/hr)</t>
  </si>
  <si>
    <t>Null Hypothesis</t>
  </si>
  <si>
    <t xml:space="preserve"> Rocinante 36</t>
  </si>
  <si>
    <t>Dummy</t>
  </si>
  <si>
    <t>t-Test: Two-Sample Assuming Unequal Variances</t>
  </si>
  <si>
    <t>Mean</t>
  </si>
  <si>
    <t>Variance</t>
  </si>
  <si>
    <t>Observations</t>
  </si>
  <si>
    <t>Hypothesized Mean Difference</t>
  </si>
  <si>
    <t>df</t>
  </si>
  <si>
    <t>t Stat</t>
  </si>
  <si>
    <t>P(T&lt;=t) two-tail</t>
  </si>
  <si>
    <t>t Critical two-tail</t>
  </si>
  <si>
    <t>STEP 1:Stating Null and Alternate Hypothesis</t>
  </si>
  <si>
    <r>
      <t>Ho:</t>
    </r>
    <r>
      <rPr>
        <sz val="11"/>
        <color theme="1"/>
        <rFont val="Calibri"/>
        <family val="2"/>
        <scheme val="minor"/>
      </rPr>
      <t>µ=22</t>
    </r>
  </si>
  <si>
    <r>
      <t>Ha:</t>
    </r>
    <r>
      <rPr>
        <sz val="11"/>
        <color theme="1"/>
        <rFont val="Calibri"/>
        <family val="2"/>
        <scheme val="minor"/>
      </rPr>
      <t>µ≠22</t>
    </r>
  </si>
  <si>
    <t>Confidence level=95%</t>
  </si>
  <si>
    <t>Significance  Level=1-Confidence level</t>
  </si>
  <si>
    <t>Significance  Level=1-95%</t>
  </si>
  <si>
    <t>METHOD 1</t>
  </si>
  <si>
    <r>
      <t>STEP 2:Level of Significance(alphaα</t>
    </r>
    <r>
      <rPr>
        <b/>
        <sz val="11"/>
        <color theme="1"/>
        <rFont val="Calibri"/>
        <family val="2"/>
      </rPr>
      <t>)</t>
    </r>
    <r>
      <rPr>
        <b/>
        <sz val="11"/>
        <color theme="1"/>
        <rFont val="Calibri"/>
        <family val="2"/>
        <scheme val="minor"/>
      </rPr>
      <t xml:space="preserve"> and calculating degree of freedom</t>
    </r>
  </si>
  <si>
    <t>Degree of Freedom(df)=n-1</t>
  </si>
  <si>
    <t>df=19</t>
  </si>
  <si>
    <t>Sample size(n)=20</t>
  </si>
  <si>
    <t>STEP 3:Deciding the test and calculating test statistics and p-value</t>
  </si>
  <si>
    <t>Here the sample size is less than 30 so we will use t-test</t>
  </si>
  <si>
    <t>Standard Error(SE)=sample std dev/Sqr root of Sample size</t>
  </si>
  <si>
    <t>Test Stat(t)=(Sample mean-Hypothesised Mean)/Standard deviation of sample</t>
  </si>
  <si>
    <t>SE :</t>
  </si>
  <si>
    <t>t</t>
  </si>
  <si>
    <t>Test Stat(t):</t>
  </si>
  <si>
    <t>p-value</t>
  </si>
  <si>
    <t>p-value:</t>
  </si>
  <si>
    <t>STEP 4:Decision and Interpreting the Result</t>
  </si>
  <si>
    <t xml:space="preserve">p value </t>
  </si>
  <si>
    <t>alpha=0.05</t>
  </si>
  <si>
    <t>alpha</t>
  </si>
  <si>
    <t>p value&gt;alpha</t>
  </si>
  <si>
    <t>Interpretation</t>
  </si>
  <si>
    <t>Hyothesis Testing</t>
  </si>
  <si>
    <t>METHOD 2</t>
  </si>
  <si>
    <t>Hypothesis test</t>
  </si>
  <si>
    <t>Sample size (n)</t>
  </si>
  <si>
    <t>Sample standard deviation</t>
  </si>
  <si>
    <t>Hypothesized mean</t>
  </si>
  <si>
    <t>Sample mean</t>
  </si>
  <si>
    <t>Std error of mean (SE)</t>
  </si>
  <si>
    <t>Degrees of freedom</t>
  </si>
  <si>
    <t>t-test statistic</t>
  </si>
  <si>
    <t>from p calculator for t distribution</t>
  </si>
  <si>
    <t>Hence we fail to reject null hypothesis as p-value lies under acceptance region at 95% CL</t>
  </si>
  <si>
    <t>t-test</t>
  </si>
  <si>
    <t>Fail to reject null</t>
  </si>
  <si>
    <t>Reject Null</t>
  </si>
  <si>
    <t>No error</t>
  </si>
  <si>
    <t>Random Motors needs to refund to customer</t>
  </si>
  <si>
    <t>Conclusion</t>
  </si>
  <si>
    <t>We conclude the chief engineers claim, that Rocinante36 will outperform other competitors in terms of mileage with 22km/ltr</t>
  </si>
  <si>
    <t>We conclude the chief engineers claim, that Rocinante36 will outperform other competitors in terms of top speed with 140km/hr.</t>
  </si>
  <si>
    <t>We conclude the chief engineers claim, that Marengo32 will outperform other competitors in terms of Mileage with 15km/ltr.</t>
  </si>
  <si>
    <t>We conclude the chief engineers claim, that Marengo32 will outperform other competitors in terms of Mileage with 210km/hr.</t>
  </si>
  <si>
    <t>Type II error</t>
  </si>
  <si>
    <t>Type I error</t>
  </si>
  <si>
    <t>Based on assumption to refund money to all our customers if designed specification is not delivered and based on the above table TYPE II ERROR will be more expensive for Random Motors</t>
  </si>
  <si>
    <t>Ho=Rocinante36 and Marengo32 meets designed specification and outperform competitors .i.e Ho is true</t>
  </si>
  <si>
    <t>Random Motor will have to invest more money in R&amp;D</t>
  </si>
  <si>
    <t>Ho=Rocinante36 and Marengo32 does not meet designed specification and will fail to outperform competitors .i.e Ho is 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</si>
</sst>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9"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
      <sz val="10"/>
      <color rgb="FF000000"/>
      <name val="Arial"/>
      <family val="2"/>
    </font>
    <font>
      <sz val="11"/>
      <color theme="1"/>
      <name val="Calibri"/>
      <family val="2"/>
    </font>
    <font>
      <i/>
      <sz val="11"/>
      <color theme="1"/>
      <name val="Calibri"/>
      <family val="2"/>
      <scheme val="minor"/>
    </font>
    <font>
      <b/>
      <sz val="10"/>
      <color theme="1"/>
      <name val="Calibri"/>
      <family val="2"/>
      <scheme val="minor"/>
    </font>
    <font>
      <b/>
      <sz val="11"/>
      <color theme="1"/>
      <name val="Calibri"/>
      <family val="2"/>
    </font>
  </fonts>
  <fills count="10">
    <fill>
      <patternFill patternType="none"/>
    </fill>
    <fill>
      <patternFill patternType="gray125"/>
    </fill>
    <fill>
      <patternFill patternType="solid">
        <fgColor rgb="FFFFFFFF"/>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34998626667073579"/>
        <bgColor indexed="64"/>
      </patternFill>
    </fill>
  </fills>
  <borders count="3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style="medium">
        <color rgb="FFCCCCCC"/>
      </left>
      <right/>
      <top style="medium">
        <color rgb="FFCCCCCC"/>
      </top>
      <bottom style="medium">
        <color rgb="FF000000"/>
      </bottom>
      <diagonal/>
    </border>
    <border>
      <left/>
      <right style="medium">
        <color rgb="FF000000"/>
      </right>
      <top style="medium">
        <color rgb="FF000000"/>
      </top>
      <bottom/>
      <diagonal/>
    </border>
    <border>
      <left style="medium">
        <color rgb="FFCCCCCC"/>
      </left>
      <right/>
      <top style="medium">
        <color rgb="FFCCCCCC"/>
      </top>
      <bottom/>
      <diagonal/>
    </border>
    <border>
      <left style="medium">
        <color rgb="FF000000"/>
      </left>
      <right/>
      <top style="medium">
        <color rgb="FFCCCCCC"/>
      </top>
      <bottom style="medium">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1">
    <xf numFmtId="0" fontId="0" fillId="0" borderId="0"/>
  </cellStyleXfs>
  <cellXfs count="105">
    <xf numFmtId="0" fontId="0" fillId="0" borderId="0" xfId="0"/>
    <xf numFmtId="0" fontId="2" fillId="0" borderId="4" xfId="0" applyFont="1" applyBorder="1" applyAlignment="1">
      <alignment horizontal="center" wrapText="1"/>
    </xf>
    <xf numFmtId="0" fontId="2" fillId="0" borderId="5" xfId="0" applyFont="1" applyBorder="1" applyAlignment="1">
      <alignment horizontal="center" wrapText="1"/>
    </xf>
    <xf numFmtId="0" fontId="3" fillId="0" borderId="4" xfId="0" applyFont="1" applyBorder="1" applyAlignment="1">
      <alignment horizontal="center" wrapText="1"/>
    </xf>
    <xf numFmtId="0" fontId="4" fillId="2" borderId="5" xfId="0" applyFont="1" applyFill="1" applyBorder="1" applyAlignment="1">
      <alignment horizontal="center" wrapText="1"/>
    </xf>
    <xf numFmtId="0" fontId="3" fillId="0" borderId="5" xfId="0" applyFont="1" applyBorder="1" applyAlignment="1">
      <alignment horizontal="center" wrapText="1"/>
    </xf>
    <xf numFmtId="0" fontId="1" fillId="0" borderId="0" xfId="0" applyFont="1"/>
    <xf numFmtId="0" fontId="0" fillId="0" borderId="7" xfId="0" applyBorder="1"/>
    <xf numFmtId="0" fontId="2" fillId="0" borderId="7" xfId="0" applyFont="1" applyFill="1" applyBorder="1" applyAlignment="1">
      <alignment horizontal="center" wrapText="1"/>
    </xf>
    <xf numFmtId="0" fontId="1" fillId="0" borderId="7" xfId="0" applyFont="1" applyBorder="1"/>
    <xf numFmtId="0" fontId="0" fillId="0" borderId="0" xfId="0" applyBorder="1"/>
    <xf numFmtId="0" fontId="1" fillId="0" borderId="0" xfId="0" applyFont="1" applyBorder="1"/>
    <xf numFmtId="0" fontId="2" fillId="0" borderId="0" xfId="0" applyFont="1" applyBorder="1" applyAlignment="1">
      <alignment horizontal="center" wrapText="1"/>
    </xf>
    <xf numFmtId="0" fontId="3" fillId="0" borderId="0" xfId="0" applyFont="1" applyBorder="1" applyAlignment="1">
      <alignment horizontal="center" wrapText="1"/>
    </xf>
    <xf numFmtId="0" fontId="0" fillId="0" borderId="0" xfId="0" applyFill="1" applyBorder="1" applyAlignment="1"/>
    <xf numFmtId="0" fontId="0" fillId="0" borderId="9" xfId="0" applyFill="1" applyBorder="1" applyAlignment="1"/>
    <xf numFmtId="0" fontId="6" fillId="0" borderId="10" xfId="0" applyFont="1" applyFill="1" applyBorder="1" applyAlignment="1">
      <alignment horizontal="center"/>
    </xf>
    <xf numFmtId="0" fontId="7" fillId="0" borderId="7" xfId="0" applyFont="1" applyFill="1" applyBorder="1" applyAlignment="1">
      <alignment horizontal="center" wrapText="1"/>
    </xf>
    <xf numFmtId="0" fontId="2" fillId="0" borderId="12" xfId="0" applyFont="1" applyBorder="1" applyAlignment="1">
      <alignment horizontal="center" wrapText="1"/>
    </xf>
    <xf numFmtId="0" fontId="4" fillId="2" borderId="12" xfId="0" applyFont="1" applyFill="1" applyBorder="1" applyAlignment="1">
      <alignment horizontal="center" wrapText="1"/>
    </xf>
    <xf numFmtId="0" fontId="2" fillId="0" borderId="13" xfId="0" applyFont="1" applyBorder="1" applyAlignment="1">
      <alignment horizontal="center" wrapText="1"/>
    </xf>
    <xf numFmtId="0" fontId="2" fillId="0" borderId="7" xfId="0" applyFont="1" applyBorder="1" applyAlignment="1">
      <alignment horizontal="center" wrapText="1"/>
    </xf>
    <xf numFmtId="0" fontId="3" fillId="0" borderId="7" xfId="0" applyFont="1" applyBorder="1" applyAlignment="1">
      <alignment horizontal="center" wrapText="1"/>
    </xf>
    <xf numFmtId="0" fontId="4" fillId="2" borderId="14" xfId="0" applyFont="1" applyFill="1" applyBorder="1" applyAlignment="1">
      <alignment horizontal="center" wrapText="1"/>
    </xf>
    <xf numFmtId="0" fontId="3" fillId="0" borderId="11" xfId="0" applyFont="1" applyBorder="1" applyAlignment="1">
      <alignment horizontal="center" wrapText="1"/>
    </xf>
    <xf numFmtId="0" fontId="4" fillId="2" borderId="0" xfId="0" applyFont="1" applyFill="1" applyBorder="1" applyAlignment="1">
      <alignment horizontal="center" wrapText="1"/>
    </xf>
    <xf numFmtId="0" fontId="3" fillId="0" borderId="15" xfId="0" applyFont="1" applyBorder="1" applyAlignment="1">
      <alignment horizontal="center" wrapText="1"/>
    </xf>
    <xf numFmtId="0" fontId="4" fillId="2" borderId="7" xfId="0" applyFont="1" applyFill="1" applyBorder="1" applyAlignment="1">
      <alignment horizontal="center" wrapText="1"/>
    </xf>
    <xf numFmtId="0" fontId="0" fillId="0" borderId="0" xfId="0" applyFont="1" applyBorder="1" applyAlignment="1">
      <alignment horizontal="center" wrapText="1"/>
    </xf>
    <xf numFmtId="0" fontId="0" fillId="0" borderId="18" xfId="0" applyBorder="1"/>
    <xf numFmtId="0" fontId="0" fillId="0" borderId="19" xfId="0" applyBorder="1"/>
    <xf numFmtId="0" fontId="1" fillId="0" borderId="18" xfId="0" applyFont="1" applyBorder="1"/>
    <xf numFmtId="0" fontId="1" fillId="0" borderId="20" xfId="0" applyFont="1" applyBorder="1"/>
    <xf numFmtId="0" fontId="0" fillId="0" borderId="9" xfId="0" applyBorder="1"/>
    <xf numFmtId="0" fontId="0" fillId="0" borderId="21" xfId="0" applyBorder="1"/>
    <xf numFmtId="0" fontId="0" fillId="0" borderId="22" xfId="0" applyFont="1" applyBorder="1"/>
    <xf numFmtId="0" fontId="7" fillId="0" borderId="23" xfId="0" applyFont="1" applyFill="1" applyBorder="1" applyAlignment="1">
      <alignment horizontal="center" wrapText="1"/>
    </xf>
    <xf numFmtId="0" fontId="1" fillId="0" borderId="24" xfId="0" applyFont="1" applyBorder="1"/>
    <xf numFmtId="0" fontId="0" fillId="0" borderId="25" xfId="0" applyFont="1" applyBorder="1"/>
    <xf numFmtId="0" fontId="0" fillId="0" borderId="26" xfId="0" applyFont="1" applyBorder="1"/>
    <xf numFmtId="0" fontId="0" fillId="0" borderId="19" xfId="0" applyFill="1" applyBorder="1" applyAlignment="1"/>
    <xf numFmtId="0" fontId="0" fillId="0" borderId="20" xfId="0" applyFont="1" applyFill="1" applyBorder="1" applyAlignment="1">
      <alignment horizontal="left"/>
    </xf>
    <xf numFmtId="0" fontId="6" fillId="0" borderId="21" xfId="0" applyFont="1" applyFill="1" applyBorder="1" applyAlignment="1">
      <alignment horizontal="center"/>
    </xf>
    <xf numFmtId="0" fontId="0" fillId="0" borderId="18" xfId="0" applyFill="1" applyBorder="1" applyAlignment="1"/>
    <xf numFmtId="0" fontId="0" fillId="0" borderId="0" xfId="0" applyFont="1" applyFill="1" applyBorder="1" applyAlignment="1"/>
    <xf numFmtId="0" fontId="1" fillId="0" borderId="18" xfId="0" applyFont="1" applyFill="1" applyBorder="1" applyAlignment="1"/>
    <xf numFmtId="0" fontId="1" fillId="0" borderId="0" xfId="0" applyFont="1" applyBorder="1" applyAlignment="1">
      <alignment wrapText="1"/>
    </xf>
    <xf numFmtId="0" fontId="0" fillId="0" borderId="0" xfId="0" applyFont="1" applyBorder="1" applyAlignment="1">
      <alignment wrapText="1"/>
    </xf>
    <xf numFmtId="0" fontId="1" fillId="0" borderId="27" xfId="0" applyFont="1" applyBorder="1" applyAlignment="1">
      <alignment wrapText="1"/>
    </xf>
    <xf numFmtId="0" fontId="0" fillId="0" borderId="22" xfId="0" applyFont="1" applyBorder="1" applyAlignment="1">
      <alignment wrapText="1"/>
    </xf>
    <xf numFmtId="0" fontId="0" fillId="0" borderId="23" xfId="0" applyFont="1" applyBorder="1" applyAlignment="1">
      <alignment horizontal="center" wrapText="1"/>
    </xf>
    <xf numFmtId="0" fontId="0" fillId="0" borderId="24" xfId="0" applyFont="1" applyBorder="1" applyAlignment="1">
      <alignment wrapText="1"/>
    </xf>
    <xf numFmtId="0" fontId="1" fillId="0" borderId="0" xfId="0" applyFont="1" applyFill="1" applyBorder="1" applyAlignment="1">
      <alignment horizontal="center" wrapText="1"/>
    </xf>
    <xf numFmtId="0" fontId="1" fillId="8" borderId="28" xfId="0" applyFont="1" applyFill="1" applyBorder="1" applyAlignment="1">
      <alignment horizontal="center" wrapText="1"/>
    </xf>
    <xf numFmtId="0" fontId="0" fillId="0" borderId="0" xfId="0" applyFont="1" applyFill="1" applyBorder="1" applyAlignment="1">
      <alignment horizontal="center" wrapText="1"/>
    </xf>
    <xf numFmtId="0" fontId="1" fillId="3" borderId="18" xfId="0" applyFont="1" applyFill="1" applyBorder="1" applyAlignment="1"/>
    <xf numFmtId="0" fontId="0" fillId="3" borderId="0" xfId="0" applyFill="1" applyBorder="1" applyAlignment="1"/>
    <xf numFmtId="0" fontId="0" fillId="3" borderId="19" xfId="0" applyFill="1" applyBorder="1" applyAlignment="1"/>
    <xf numFmtId="0" fontId="0" fillId="8" borderId="23" xfId="0" applyFont="1" applyFill="1" applyBorder="1" applyAlignment="1">
      <alignment horizontal="center" wrapText="1"/>
    </xf>
    <xf numFmtId="0" fontId="0" fillId="8" borderId="26" xfId="0" applyFont="1" applyFill="1" applyBorder="1" applyAlignment="1">
      <alignment horizontal="center" wrapText="1"/>
    </xf>
    <xf numFmtId="0" fontId="0" fillId="0" borderId="0" xfId="0" applyBorder="1" applyAlignment="1">
      <alignment horizontal="right"/>
    </xf>
    <xf numFmtId="0" fontId="0" fillId="0" borderId="9" xfId="0" applyFill="1" applyBorder="1" applyAlignment="1">
      <alignment horizontal="right"/>
    </xf>
    <xf numFmtId="0" fontId="0" fillId="0" borderId="9" xfId="0" applyFont="1" applyFill="1" applyBorder="1" applyAlignment="1">
      <alignment horizontal="right"/>
    </xf>
    <xf numFmtId="0" fontId="0" fillId="0" borderId="0" xfId="0" applyFill="1" applyBorder="1" applyAlignment="1">
      <alignment horizontal="right"/>
    </xf>
    <xf numFmtId="164" fontId="0" fillId="0" borderId="9" xfId="0" applyNumberFormat="1" applyFill="1" applyBorder="1" applyAlignment="1">
      <alignment horizontal="right"/>
    </xf>
    <xf numFmtId="0" fontId="0" fillId="8" borderId="0" xfId="0" applyFill="1" applyBorder="1" applyAlignment="1"/>
    <xf numFmtId="0" fontId="1" fillId="8" borderId="0" xfId="0" applyFont="1" applyFill="1" applyBorder="1" applyAlignment="1"/>
    <xf numFmtId="0" fontId="1" fillId="8" borderId="9" xfId="0" applyFont="1" applyFill="1" applyBorder="1" applyAlignment="1"/>
    <xf numFmtId="164" fontId="0" fillId="0" borderId="9" xfId="0" applyNumberFormat="1" applyFill="1" applyBorder="1" applyAlignment="1"/>
    <xf numFmtId="0" fontId="1" fillId="8" borderId="7" xfId="0" applyFont="1" applyFill="1" applyBorder="1"/>
    <xf numFmtId="0" fontId="1" fillId="8" borderId="7" xfId="0" applyFont="1" applyFill="1" applyBorder="1" applyAlignment="1">
      <alignment wrapText="1"/>
    </xf>
    <xf numFmtId="0" fontId="0" fillId="0" borderId="7" xfId="0" applyBorder="1" applyAlignment="1">
      <alignment horizontal="center" vertical="center"/>
    </xf>
    <xf numFmtId="0" fontId="1" fillId="9" borderId="7" xfId="0" applyFont="1" applyFill="1" applyBorder="1" applyAlignment="1">
      <alignment wrapText="1"/>
    </xf>
    <xf numFmtId="0" fontId="1" fillId="9" borderId="0" xfId="0" applyFont="1" applyFill="1"/>
    <xf numFmtId="0" fontId="1" fillId="9" borderId="0" xfId="0" applyFont="1" applyFill="1" applyAlignment="1">
      <alignment wrapText="1"/>
    </xf>
    <xf numFmtId="0" fontId="1" fillId="9" borderId="7" xfId="0" applyFont="1" applyFill="1" applyBorder="1"/>
    <xf numFmtId="0" fontId="2" fillId="0" borderId="1" xfId="0" applyFont="1" applyBorder="1" applyAlignment="1">
      <alignment horizontal="center" wrapText="1"/>
    </xf>
    <xf numFmtId="0" fontId="2" fillId="0" borderId="2" xfId="0" applyFont="1" applyBorder="1" applyAlignment="1">
      <alignment horizontal="center" wrapText="1"/>
    </xf>
    <xf numFmtId="0" fontId="2" fillId="0" borderId="3" xfId="0" applyFont="1" applyBorder="1" applyAlignment="1">
      <alignment horizontal="center" wrapText="1"/>
    </xf>
    <xf numFmtId="0" fontId="2" fillId="0" borderId="6" xfId="0" applyFont="1" applyFill="1" applyBorder="1" applyAlignment="1">
      <alignment horizontal="center" wrapText="1"/>
    </xf>
    <xf numFmtId="0" fontId="2" fillId="0" borderId="0" xfId="0" applyFont="1" applyFill="1" applyBorder="1" applyAlignment="1">
      <alignment horizontal="center" wrapText="1"/>
    </xf>
    <xf numFmtId="0" fontId="1" fillId="0" borderId="0" xfId="0" applyFont="1" applyAlignment="1">
      <alignment horizontal="center"/>
    </xf>
    <xf numFmtId="0" fontId="1" fillId="6" borderId="18" xfId="0" applyFont="1" applyFill="1" applyBorder="1" applyAlignment="1">
      <alignment horizontal="center"/>
    </xf>
    <xf numFmtId="0" fontId="1" fillId="6" borderId="0" xfId="0" applyFont="1" applyFill="1" applyBorder="1" applyAlignment="1">
      <alignment horizontal="center"/>
    </xf>
    <xf numFmtId="0" fontId="1" fillId="6" borderId="19" xfId="0" applyFont="1" applyFill="1" applyBorder="1" applyAlignment="1">
      <alignment horizontal="center"/>
    </xf>
    <xf numFmtId="0" fontId="1" fillId="5" borderId="16" xfId="0" applyFont="1" applyFill="1" applyBorder="1" applyAlignment="1">
      <alignment horizontal="left"/>
    </xf>
    <xf numFmtId="0" fontId="1" fillId="5" borderId="8" xfId="0" applyFont="1" applyFill="1" applyBorder="1" applyAlignment="1">
      <alignment horizontal="left"/>
    </xf>
    <xf numFmtId="0" fontId="1" fillId="5" borderId="17" xfId="0" applyFont="1" applyFill="1" applyBorder="1" applyAlignment="1">
      <alignment horizontal="left"/>
    </xf>
    <xf numFmtId="0" fontId="1" fillId="0" borderId="20"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21" xfId="0" applyFont="1" applyFill="1" applyBorder="1" applyAlignment="1">
      <alignment horizontal="left" vertical="top" wrapText="1"/>
    </xf>
    <xf numFmtId="0" fontId="1" fillId="7" borderId="0" xfId="0" applyFont="1" applyFill="1" applyAlignment="1">
      <alignment horizontal="center"/>
    </xf>
    <xf numFmtId="0" fontId="1" fillId="3" borderId="16" xfId="0" applyFont="1" applyFill="1" applyBorder="1" applyAlignment="1">
      <alignment horizontal="left"/>
    </xf>
    <xf numFmtId="0" fontId="1" fillId="3" borderId="8" xfId="0" applyFont="1" applyFill="1" applyBorder="1" applyAlignment="1">
      <alignment horizontal="left"/>
    </xf>
    <xf numFmtId="0" fontId="1" fillId="3" borderId="17" xfId="0" applyFont="1" applyFill="1" applyBorder="1" applyAlignment="1">
      <alignment horizontal="left"/>
    </xf>
    <xf numFmtId="0" fontId="1" fillId="4" borderId="0" xfId="0" applyFont="1" applyFill="1" applyAlignment="1">
      <alignment horizontal="center"/>
    </xf>
    <xf numFmtId="0" fontId="1" fillId="6" borderId="18" xfId="0" applyFont="1" applyFill="1" applyBorder="1" applyAlignment="1">
      <alignment horizontal="left"/>
    </xf>
    <xf numFmtId="0" fontId="1" fillId="6" borderId="0" xfId="0" applyFont="1" applyFill="1" applyBorder="1" applyAlignment="1">
      <alignment horizontal="left"/>
    </xf>
    <xf numFmtId="0" fontId="1" fillId="6" borderId="19" xfId="0" applyFont="1" applyFill="1" applyBorder="1" applyAlignment="1">
      <alignment horizontal="left"/>
    </xf>
    <xf numFmtId="0" fontId="1" fillId="3" borderId="16" xfId="0" applyFont="1" applyFill="1" applyBorder="1" applyAlignment="1">
      <alignment horizontal="left" wrapText="1"/>
    </xf>
    <xf numFmtId="0" fontId="1" fillId="3" borderId="8" xfId="0" applyFont="1" applyFill="1" applyBorder="1" applyAlignment="1">
      <alignment horizontal="left" wrapText="1"/>
    </xf>
    <xf numFmtId="0" fontId="1" fillId="3" borderId="17" xfId="0" applyFont="1" applyFill="1" applyBorder="1" applyAlignment="1">
      <alignment horizontal="left" wrapText="1"/>
    </xf>
    <xf numFmtId="0" fontId="7" fillId="0" borderId="29" xfId="0" applyFont="1" applyFill="1" applyBorder="1" applyAlignment="1">
      <alignment horizontal="center" wrapText="1"/>
    </xf>
    <xf numFmtId="0" fontId="7" fillId="0" borderId="30" xfId="0" applyFont="1" applyFill="1" applyBorder="1" applyAlignment="1">
      <alignment horizontal="center" wrapText="1"/>
    </xf>
    <xf numFmtId="0" fontId="7" fillId="0" borderId="3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7</xdr:col>
      <xdr:colOff>174625</xdr:colOff>
      <xdr:row>6</xdr:row>
      <xdr:rowOff>114300</xdr:rowOff>
    </xdr:from>
    <xdr:ext cx="124521" cy="18845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1ED71F95-801D-48A7-A083-D89854E37BA2}"/>
                </a:ext>
              </a:extLst>
            </xdr:cNvPr>
            <xdr:cNvSpPr txBox="1"/>
          </xdr:nvSpPr>
          <xdr:spPr>
            <a:xfrm>
              <a:off x="5413375" y="1409700"/>
              <a:ext cx="124521" cy="188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2" name="TextBox 1">
              <a:extLst>
                <a:ext uri="{FF2B5EF4-FFF2-40B4-BE49-F238E27FC236}">
                  <a16:creationId xmlns:a16="http://schemas.microsoft.com/office/drawing/2014/main" id="{1ED71F95-801D-48A7-A083-D89854E37BA2}"/>
                </a:ext>
              </a:extLst>
            </xdr:cNvPr>
            <xdr:cNvSpPr txBox="1"/>
          </xdr:nvSpPr>
          <xdr:spPr>
            <a:xfrm>
              <a:off x="5413375" y="1409700"/>
              <a:ext cx="124521" cy="188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7</xdr:col>
      <xdr:colOff>174625</xdr:colOff>
      <xdr:row>6</xdr:row>
      <xdr:rowOff>114300</xdr:rowOff>
    </xdr:from>
    <xdr:ext cx="124521" cy="18845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84D6A328-D209-4988-85CE-549ECEC8185A}"/>
                </a:ext>
              </a:extLst>
            </xdr:cNvPr>
            <xdr:cNvSpPr txBox="1"/>
          </xdr:nvSpPr>
          <xdr:spPr>
            <a:xfrm>
              <a:off x="6537325" y="1409700"/>
              <a:ext cx="124521" cy="188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2" name="TextBox 1">
              <a:extLst>
                <a:ext uri="{FF2B5EF4-FFF2-40B4-BE49-F238E27FC236}">
                  <a16:creationId xmlns:a16="http://schemas.microsoft.com/office/drawing/2014/main" id="{84D6A328-D209-4988-85CE-549ECEC8185A}"/>
                </a:ext>
              </a:extLst>
            </xdr:cNvPr>
            <xdr:cNvSpPr txBox="1"/>
          </xdr:nvSpPr>
          <xdr:spPr>
            <a:xfrm>
              <a:off x="6537325" y="1409700"/>
              <a:ext cx="124521" cy="188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7</xdr:col>
      <xdr:colOff>174625</xdr:colOff>
      <xdr:row>6</xdr:row>
      <xdr:rowOff>114300</xdr:rowOff>
    </xdr:from>
    <xdr:ext cx="124521" cy="18845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82A325A2-6226-4D19-B9D6-46C9ADFD1429}"/>
                </a:ext>
              </a:extLst>
            </xdr:cNvPr>
            <xdr:cNvSpPr txBox="1"/>
          </xdr:nvSpPr>
          <xdr:spPr>
            <a:xfrm>
              <a:off x="6537325" y="1574800"/>
              <a:ext cx="124521" cy="188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2" name="TextBox 1">
              <a:extLst>
                <a:ext uri="{FF2B5EF4-FFF2-40B4-BE49-F238E27FC236}">
                  <a16:creationId xmlns:a16="http://schemas.microsoft.com/office/drawing/2014/main" id="{82A325A2-6226-4D19-B9D6-46C9ADFD1429}"/>
                </a:ext>
              </a:extLst>
            </xdr:cNvPr>
            <xdr:cNvSpPr txBox="1"/>
          </xdr:nvSpPr>
          <xdr:spPr>
            <a:xfrm>
              <a:off x="6537325" y="1574800"/>
              <a:ext cx="124521" cy="188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7</xdr:col>
      <xdr:colOff>174625</xdr:colOff>
      <xdr:row>6</xdr:row>
      <xdr:rowOff>114300</xdr:rowOff>
    </xdr:from>
    <xdr:ext cx="124521" cy="18845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B779243C-E703-4CA7-8C07-30BDBB33BB99}"/>
                </a:ext>
              </a:extLst>
            </xdr:cNvPr>
            <xdr:cNvSpPr txBox="1"/>
          </xdr:nvSpPr>
          <xdr:spPr>
            <a:xfrm>
              <a:off x="6537325" y="1409700"/>
              <a:ext cx="124521" cy="188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2" name="TextBox 1">
              <a:extLst>
                <a:ext uri="{FF2B5EF4-FFF2-40B4-BE49-F238E27FC236}">
                  <a16:creationId xmlns:a16="http://schemas.microsoft.com/office/drawing/2014/main" id="{B779243C-E703-4CA7-8C07-30BDBB33BB99}"/>
                </a:ext>
              </a:extLst>
            </xdr:cNvPr>
            <xdr:cNvSpPr txBox="1"/>
          </xdr:nvSpPr>
          <xdr:spPr>
            <a:xfrm>
              <a:off x="6537325" y="1409700"/>
              <a:ext cx="124521" cy="188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04D09-EAE5-43C3-84FA-64777B211AA2}">
  <dimension ref="A1:K23"/>
  <sheetViews>
    <sheetView workbookViewId="0">
      <selection activeCell="K9" sqref="K9"/>
    </sheetView>
  </sheetViews>
  <sheetFormatPr defaultRowHeight="14.5" x14ac:dyDescent="0.35"/>
  <cols>
    <col min="9" max="9" width="22" customWidth="1"/>
    <col min="10" max="10" width="25" customWidth="1"/>
    <col min="11" max="11" width="22.90625" customWidth="1"/>
  </cols>
  <sheetData>
    <row r="1" spans="1:11" ht="15" thickBot="1" x14ac:dyDescent="0.4">
      <c r="A1" s="76" t="s">
        <v>0</v>
      </c>
      <c r="B1" s="77"/>
      <c r="C1" s="78"/>
      <c r="D1" s="76" t="s">
        <v>1</v>
      </c>
      <c r="E1" s="77"/>
      <c r="F1" s="78"/>
      <c r="J1" s="79" t="s">
        <v>5</v>
      </c>
      <c r="K1" s="80"/>
    </row>
    <row r="2" spans="1:11" ht="40" thickBot="1" x14ac:dyDescent="0.4">
      <c r="A2" s="1" t="s">
        <v>2</v>
      </c>
      <c r="B2" s="2" t="s">
        <v>3</v>
      </c>
      <c r="C2" s="2" t="s">
        <v>4</v>
      </c>
      <c r="D2" s="2" t="s">
        <v>2</v>
      </c>
      <c r="E2" s="2" t="s">
        <v>3</v>
      </c>
      <c r="F2" s="2" t="s">
        <v>4</v>
      </c>
      <c r="H2" s="12"/>
      <c r="I2" s="7"/>
      <c r="J2" s="8" t="s">
        <v>0</v>
      </c>
      <c r="K2" s="8" t="s">
        <v>1</v>
      </c>
    </row>
    <row r="3" spans="1:11" ht="15" thickBot="1" x14ac:dyDescent="0.4">
      <c r="A3" s="3">
        <v>1</v>
      </c>
      <c r="B3" s="4">
        <v>21.2</v>
      </c>
      <c r="C3" s="4">
        <v>151.9</v>
      </c>
      <c r="D3" s="5">
        <v>1</v>
      </c>
      <c r="E3" s="5">
        <v>15.04</v>
      </c>
      <c r="F3" s="5">
        <v>211.3</v>
      </c>
      <c r="H3" s="13"/>
      <c r="I3" s="9" t="s">
        <v>15</v>
      </c>
      <c r="J3" s="7" t="s">
        <v>7</v>
      </c>
      <c r="K3" s="7" t="s">
        <v>9</v>
      </c>
    </row>
    <row r="4" spans="1:11" ht="15" thickBot="1" x14ac:dyDescent="0.4">
      <c r="A4" s="3">
        <v>2</v>
      </c>
      <c r="B4" s="4">
        <v>21.79</v>
      </c>
      <c r="C4" s="4">
        <v>147.6</v>
      </c>
      <c r="D4" s="5">
        <v>2</v>
      </c>
      <c r="E4" s="5">
        <v>15.41</v>
      </c>
      <c r="F4" s="5">
        <v>207</v>
      </c>
      <c r="H4" s="13"/>
      <c r="I4" s="9" t="s">
        <v>16</v>
      </c>
      <c r="J4" s="7" t="s">
        <v>8</v>
      </c>
      <c r="K4" s="7" t="s">
        <v>10</v>
      </c>
    </row>
    <row r="5" spans="1:11" ht="15" thickBot="1" x14ac:dyDescent="0.4">
      <c r="A5" s="3">
        <v>3</v>
      </c>
      <c r="B5" s="4">
        <v>21.87</v>
      </c>
      <c r="C5" s="4">
        <v>145.6</v>
      </c>
      <c r="D5" s="5">
        <v>3</v>
      </c>
      <c r="E5" s="5">
        <v>15.43</v>
      </c>
      <c r="F5" s="5">
        <v>206.2</v>
      </c>
      <c r="H5" s="13"/>
    </row>
    <row r="6" spans="1:11" ht="15" thickBot="1" x14ac:dyDescent="0.4">
      <c r="A6" s="3">
        <v>4</v>
      </c>
      <c r="B6" s="4">
        <v>22.71</v>
      </c>
      <c r="C6" s="4">
        <v>136.1</v>
      </c>
      <c r="D6" s="5">
        <v>4</v>
      </c>
      <c r="E6" s="5">
        <v>15.92</v>
      </c>
      <c r="F6" s="5">
        <v>213.4</v>
      </c>
      <c r="H6" s="13"/>
      <c r="J6" s="81" t="s">
        <v>6</v>
      </c>
      <c r="K6" s="81"/>
    </row>
    <row r="7" spans="1:11" ht="15" thickBot="1" x14ac:dyDescent="0.4">
      <c r="A7" s="3">
        <v>5</v>
      </c>
      <c r="B7" s="4">
        <v>22.52</v>
      </c>
      <c r="C7" s="4">
        <v>139.69999999999999</v>
      </c>
      <c r="D7" s="5">
        <v>5</v>
      </c>
      <c r="E7" s="5">
        <v>15.2</v>
      </c>
      <c r="F7" s="5">
        <v>204.2</v>
      </c>
      <c r="H7" s="13"/>
      <c r="I7" s="7"/>
      <c r="J7" s="8" t="s">
        <v>0</v>
      </c>
      <c r="K7" s="8" t="s">
        <v>1</v>
      </c>
    </row>
    <row r="8" spans="1:11" ht="15" thickBot="1" x14ac:dyDescent="0.4">
      <c r="A8" s="3">
        <v>6</v>
      </c>
      <c r="B8" s="4">
        <v>21.41</v>
      </c>
      <c r="C8" s="4">
        <v>146.1</v>
      </c>
      <c r="D8" s="5">
        <v>6</v>
      </c>
      <c r="E8" s="5">
        <v>15.22</v>
      </c>
      <c r="F8" s="5">
        <v>208.7</v>
      </c>
      <c r="H8" s="13"/>
      <c r="I8" s="9" t="s">
        <v>15</v>
      </c>
      <c r="J8" s="7" t="s">
        <v>11</v>
      </c>
      <c r="K8" s="7" t="s">
        <v>13</v>
      </c>
    </row>
    <row r="9" spans="1:11" ht="15" thickBot="1" x14ac:dyDescent="0.4">
      <c r="A9" s="3">
        <v>7</v>
      </c>
      <c r="B9" s="4">
        <v>22.71</v>
      </c>
      <c r="C9" s="4">
        <v>139.6</v>
      </c>
      <c r="D9" s="5">
        <v>7</v>
      </c>
      <c r="E9" s="5">
        <v>14.6</v>
      </c>
      <c r="F9" s="5">
        <v>200</v>
      </c>
      <c r="H9" s="13"/>
      <c r="I9" s="9" t="s">
        <v>16</v>
      </c>
      <c r="J9" s="7" t="s">
        <v>12</v>
      </c>
      <c r="K9" s="7" t="s">
        <v>14</v>
      </c>
    </row>
    <row r="10" spans="1:11" ht="15" thickBot="1" x14ac:dyDescent="0.4">
      <c r="A10" s="3">
        <v>8</v>
      </c>
      <c r="B10" s="4">
        <v>21.71</v>
      </c>
      <c r="C10" s="4">
        <v>143</v>
      </c>
      <c r="D10" s="5">
        <v>8</v>
      </c>
      <c r="E10" s="5">
        <v>14.41</v>
      </c>
      <c r="F10" s="5">
        <v>210.9</v>
      </c>
      <c r="H10" s="13"/>
    </row>
    <row r="11" spans="1:11" ht="15" thickBot="1" x14ac:dyDescent="0.4">
      <c r="A11" s="3">
        <v>9</v>
      </c>
      <c r="B11" s="4">
        <v>19.95</v>
      </c>
      <c r="C11" s="4">
        <v>136.4</v>
      </c>
      <c r="D11" s="5">
        <v>9</v>
      </c>
      <c r="E11" s="5">
        <v>14.79</v>
      </c>
      <c r="F11" s="5">
        <v>208.5</v>
      </c>
      <c r="H11" s="13"/>
    </row>
    <row r="12" spans="1:11" ht="15" thickBot="1" x14ac:dyDescent="0.4">
      <c r="A12" s="3">
        <v>10</v>
      </c>
      <c r="B12" s="4">
        <v>20.65</v>
      </c>
      <c r="C12" s="4">
        <v>146.6</v>
      </c>
      <c r="D12" s="5">
        <v>10</v>
      </c>
      <c r="E12" s="5">
        <v>14.81</v>
      </c>
      <c r="F12" s="5">
        <v>214.2</v>
      </c>
      <c r="H12" s="13"/>
    </row>
    <row r="13" spans="1:11" ht="15" thickBot="1" x14ac:dyDescent="0.4">
      <c r="A13" s="3">
        <v>11</v>
      </c>
      <c r="B13" s="4">
        <v>22.86</v>
      </c>
      <c r="C13" s="4">
        <v>139.9</v>
      </c>
      <c r="D13" s="5">
        <v>11</v>
      </c>
      <c r="E13" s="5">
        <v>15.61</v>
      </c>
      <c r="F13" s="5">
        <v>215.8</v>
      </c>
      <c r="H13" s="13"/>
    </row>
    <row r="14" spans="1:11" ht="15" thickBot="1" x14ac:dyDescent="0.4">
      <c r="A14" s="3">
        <v>12</v>
      </c>
      <c r="B14" s="4">
        <v>21.12</v>
      </c>
      <c r="C14" s="4">
        <v>136.6</v>
      </c>
      <c r="D14" s="5">
        <v>12</v>
      </c>
      <c r="E14" s="5">
        <v>15.76</v>
      </c>
      <c r="F14" s="5">
        <v>215.8</v>
      </c>
      <c r="H14" s="13"/>
    </row>
    <row r="15" spans="1:11" ht="15" thickBot="1" x14ac:dyDescent="0.4">
      <c r="A15" s="3">
        <v>13</v>
      </c>
      <c r="B15" s="4">
        <v>22.8</v>
      </c>
      <c r="C15" s="4">
        <v>148.5</v>
      </c>
      <c r="D15" s="5">
        <v>13</v>
      </c>
      <c r="E15" s="5">
        <v>14.97</v>
      </c>
      <c r="F15" s="5">
        <v>215.2</v>
      </c>
      <c r="H15" s="13"/>
    </row>
    <row r="16" spans="1:11" ht="15" thickBot="1" x14ac:dyDescent="0.4">
      <c r="A16" s="3">
        <v>14</v>
      </c>
      <c r="B16" s="4">
        <v>20.89</v>
      </c>
      <c r="C16" s="4">
        <v>143.4</v>
      </c>
      <c r="D16" s="5">
        <v>14</v>
      </c>
      <c r="E16" s="5">
        <v>14.71</v>
      </c>
      <c r="F16" s="5">
        <v>218.7</v>
      </c>
      <c r="H16" s="13"/>
    </row>
    <row r="17" spans="1:8" ht="15" thickBot="1" x14ac:dyDescent="0.4">
      <c r="A17" s="3">
        <v>15</v>
      </c>
      <c r="B17" s="4">
        <v>22.49</v>
      </c>
      <c r="C17" s="4">
        <v>134.19999999999999</v>
      </c>
      <c r="D17" s="5">
        <v>15</v>
      </c>
      <c r="E17" s="5">
        <v>15.55</v>
      </c>
      <c r="F17" s="5">
        <v>208</v>
      </c>
      <c r="H17" s="13"/>
    </row>
    <row r="18" spans="1:8" ht="15" thickBot="1" x14ac:dyDescent="0.4">
      <c r="A18" s="3">
        <v>16</v>
      </c>
      <c r="B18" s="4">
        <v>20.94</v>
      </c>
      <c r="C18" s="4">
        <v>140.5</v>
      </c>
      <c r="D18" s="5">
        <v>16</v>
      </c>
      <c r="E18" s="5">
        <v>15.19</v>
      </c>
      <c r="F18" s="5">
        <v>212.2</v>
      </c>
      <c r="H18" s="13"/>
    </row>
    <row r="19" spans="1:8" ht="15" thickBot="1" x14ac:dyDescent="0.4">
      <c r="A19" s="3">
        <v>17</v>
      </c>
      <c r="B19" s="4">
        <v>20.37</v>
      </c>
      <c r="C19" s="4">
        <v>137.80000000000001</v>
      </c>
      <c r="D19" s="5">
        <v>17</v>
      </c>
      <c r="E19" s="5">
        <v>15.36</v>
      </c>
      <c r="F19" s="5">
        <v>219.7</v>
      </c>
      <c r="H19" s="13"/>
    </row>
    <row r="20" spans="1:8" ht="15" thickBot="1" x14ac:dyDescent="0.4">
      <c r="A20" s="3">
        <v>18</v>
      </c>
      <c r="B20" s="4">
        <v>22.72</v>
      </c>
      <c r="C20" s="4">
        <v>135.1</v>
      </c>
      <c r="D20" s="5">
        <v>18</v>
      </c>
      <c r="E20" s="5">
        <v>15.93</v>
      </c>
      <c r="F20" s="5">
        <v>216.4</v>
      </c>
      <c r="H20" s="13"/>
    </row>
    <row r="21" spans="1:8" ht="15" thickBot="1" x14ac:dyDescent="0.4">
      <c r="A21" s="3">
        <v>19</v>
      </c>
      <c r="B21" s="4">
        <v>20.54</v>
      </c>
      <c r="C21" s="4">
        <v>138.80000000000001</v>
      </c>
      <c r="D21" s="5">
        <v>19</v>
      </c>
      <c r="E21" s="5">
        <v>14.54</v>
      </c>
      <c r="F21" s="5">
        <v>205.8</v>
      </c>
      <c r="H21" s="13"/>
    </row>
    <row r="22" spans="1:8" ht="15" thickBot="1" x14ac:dyDescent="0.4">
      <c r="A22" s="3">
        <v>20</v>
      </c>
      <c r="B22" s="4">
        <v>21.14</v>
      </c>
      <c r="C22" s="4">
        <v>132</v>
      </c>
      <c r="D22" s="5">
        <v>20</v>
      </c>
      <c r="E22" s="5">
        <v>14.76</v>
      </c>
      <c r="F22" s="5">
        <v>209</v>
      </c>
      <c r="H22" s="13"/>
    </row>
    <row r="23" spans="1:8" ht="15" thickBot="1" x14ac:dyDescent="0.4">
      <c r="B23" s="4"/>
      <c r="C23" s="4"/>
    </row>
  </sheetData>
  <mergeCells count="4">
    <mergeCell ref="A1:C1"/>
    <mergeCell ref="D1:F1"/>
    <mergeCell ref="J1:K1"/>
    <mergeCell ref="J6:K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6AFDA-2332-4953-A962-95A76B1E2B75}">
  <dimension ref="A1:V35"/>
  <sheetViews>
    <sheetView topLeftCell="A22" workbookViewId="0">
      <selection activeCell="H31" sqref="H31"/>
    </sheetView>
  </sheetViews>
  <sheetFormatPr defaultRowHeight="14.5" x14ac:dyDescent="0.35"/>
  <cols>
    <col min="4" max="4" width="2.7265625" customWidth="1"/>
    <col min="5" max="5" width="31.36328125" customWidth="1"/>
    <col min="6" max="6" width="28.81640625" customWidth="1"/>
    <col min="7" max="7" width="2" customWidth="1"/>
    <col min="8" max="8" width="16.81640625" customWidth="1"/>
    <col min="9" max="9" width="18.54296875" customWidth="1"/>
    <col min="10" max="10" width="34.453125" customWidth="1"/>
    <col min="12" max="12" width="18" customWidth="1"/>
    <col min="13" max="13" width="16.54296875" customWidth="1"/>
    <col min="14" max="14" width="17.453125" customWidth="1"/>
    <col min="15" max="15" width="12.90625" customWidth="1"/>
  </cols>
  <sheetData>
    <row r="1" spans="1:20" ht="15" thickBot="1" x14ac:dyDescent="0.4">
      <c r="H1" s="95" t="s">
        <v>35</v>
      </c>
      <c r="I1" s="95"/>
      <c r="J1" s="95"/>
      <c r="L1" s="91" t="s">
        <v>56</v>
      </c>
      <c r="M1" s="91"/>
      <c r="N1" s="91"/>
    </row>
    <row r="2" spans="1:20" ht="15" customHeight="1" thickBot="1" x14ac:dyDescent="0.4">
      <c r="A2" s="76" t="s">
        <v>0</v>
      </c>
      <c r="B2" s="77"/>
      <c r="C2" s="20"/>
      <c r="D2" s="12"/>
      <c r="E2" s="12"/>
      <c r="F2" s="12"/>
      <c r="G2" s="12"/>
    </row>
    <row r="3" spans="1:20" ht="27" thickBot="1" x14ac:dyDescent="0.4">
      <c r="A3" s="1" t="s">
        <v>2</v>
      </c>
      <c r="B3" s="18" t="s">
        <v>3</v>
      </c>
      <c r="C3" s="21" t="s">
        <v>19</v>
      </c>
      <c r="E3" s="48" t="s">
        <v>57</v>
      </c>
      <c r="F3" s="53" t="s">
        <v>45</v>
      </c>
      <c r="G3" s="12"/>
      <c r="H3" s="99" t="s">
        <v>29</v>
      </c>
      <c r="I3" s="100"/>
      <c r="J3" s="101"/>
    </row>
    <row r="4" spans="1:20" ht="15" thickBot="1" x14ac:dyDescent="0.4">
      <c r="A4" s="3">
        <v>1</v>
      </c>
      <c r="B4" s="19">
        <v>21.2</v>
      </c>
      <c r="C4" s="22">
        <v>0</v>
      </c>
      <c r="E4" s="49" t="s">
        <v>58</v>
      </c>
      <c r="F4" s="50">
        <v>20</v>
      </c>
      <c r="G4" s="13"/>
      <c r="H4" s="102" t="s">
        <v>18</v>
      </c>
      <c r="I4" s="103"/>
      <c r="J4" s="104"/>
    </row>
    <row r="5" spans="1:20" ht="15" thickBot="1" x14ac:dyDescent="0.4">
      <c r="A5" s="3">
        <v>2</v>
      </c>
      <c r="B5" s="19">
        <v>21.79</v>
      </c>
      <c r="C5" s="22">
        <v>0</v>
      </c>
      <c r="E5" s="49" t="s">
        <v>59</v>
      </c>
      <c r="F5" s="50">
        <f>_xlfn.STDEV.S(B4:B23)</f>
        <v>0.92729076232578567</v>
      </c>
      <c r="G5" s="13"/>
      <c r="H5" s="35"/>
      <c r="I5" s="17" t="s">
        <v>17</v>
      </c>
      <c r="J5" s="36" t="s">
        <v>6</v>
      </c>
    </row>
    <row r="6" spans="1:20" ht="15" thickBot="1" x14ac:dyDescent="0.4">
      <c r="A6" s="3">
        <v>3</v>
      </c>
      <c r="B6" s="19">
        <v>21.87</v>
      </c>
      <c r="C6" s="22">
        <v>0</v>
      </c>
      <c r="E6" s="49" t="s">
        <v>60</v>
      </c>
      <c r="F6" s="50">
        <v>22</v>
      </c>
      <c r="G6" s="13"/>
      <c r="H6" s="37" t="s">
        <v>15</v>
      </c>
      <c r="I6" s="38" t="s">
        <v>30</v>
      </c>
      <c r="J6" s="39" t="s">
        <v>31</v>
      </c>
    </row>
    <row r="7" spans="1:20" ht="15" thickBot="1" x14ac:dyDescent="0.4">
      <c r="A7" s="3">
        <v>4</v>
      </c>
      <c r="B7" s="19">
        <v>22.71</v>
      </c>
      <c r="C7" s="22">
        <v>0</v>
      </c>
      <c r="E7" s="49" t="s">
        <v>61</v>
      </c>
      <c r="F7" s="50">
        <f>AVERAGE(B4:B23)</f>
        <v>21.619500000000002</v>
      </c>
      <c r="G7" s="12"/>
      <c r="H7" s="11"/>
      <c r="I7" s="10"/>
      <c r="J7" s="10"/>
    </row>
    <row r="8" spans="1:20" ht="15" thickBot="1" x14ac:dyDescent="0.4">
      <c r="A8" s="3">
        <v>5</v>
      </c>
      <c r="B8" s="19">
        <v>22.52</v>
      </c>
      <c r="C8" s="22">
        <v>0</v>
      </c>
      <c r="E8" s="49" t="s">
        <v>62</v>
      </c>
      <c r="F8" s="50">
        <v>0.20734851794680575</v>
      </c>
      <c r="G8" s="13"/>
    </row>
    <row r="9" spans="1:20" ht="15" thickBot="1" x14ac:dyDescent="0.4">
      <c r="A9" s="3">
        <v>6</v>
      </c>
      <c r="B9" s="19">
        <v>21.41</v>
      </c>
      <c r="C9" s="22">
        <v>0</v>
      </c>
      <c r="E9" s="49" t="s">
        <v>63</v>
      </c>
      <c r="F9" s="50">
        <v>19</v>
      </c>
      <c r="G9" s="13"/>
      <c r="H9" s="92" t="s">
        <v>36</v>
      </c>
      <c r="I9" s="93"/>
      <c r="J9" s="94"/>
    </row>
    <row r="10" spans="1:20" ht="15" thickBot="1" x14ac:dyDescent="0.4">
      <c r="A10" s="3">
        <v>7</v>
      </c>
      <c r="B10" s="19">
        <v>22.71</v>
      </c>
      <c r="C10" s="22">
        <v>0</v>
      </c>
      <c r="E10" s="49" t="s">
        <v>64</v>
      </c>
      <c r="F10" s="58">
        <v>-1.8350746065984096</v>
      </c>
      <c r="G10" s="13"/>
      <c r="H10" s="29" t="s">
        <v>32</v>
      </c>
      <c r="I10" s="10"/>
      <c r="J10" s="30"/>
    </row>
    <row r="11" spans="1:20" ht="15" thickBot="1" x14ac:dyDescent="0.4">
      <c r="A11" s="3">
        <v>8</v>
      </c>
      <c r="B11" s="19">
        <v>21.71</v>
      </c>
      <c r="C11" s="22">
        <v>0</v>
      </c>
      <c r="E11" s="51" t="s">
        <v>47</v>
      </c>
      <c r="F11" s="59">
        <v>8.2199999999999995E-2</v>
      </c>
      <c r="G11" s="13"/>
      <c r="H11" s="29" t="s">
        <v>33</v>
      </c>
      <c r="I11" s="10"/>
      <c r="J11" s="30"/>
    </row>
    <row r="12" spans="1:20" ht="15" thickBot="1" x14ac:dyDescent="0.4">
      <c r="A12" s="3">
        <v>9</v>
      </c>
      <c r="B12" s="19">
        <v>19.95</v>
      </c>
      <c r="C12" s="22">
        <v>0</v>
      </c>
      <c r="E12" s="46"/>
      <c r="F12" s="52"/>
      <c r="G12" s="13"/>
      <c r="H12" s="29" t="s">
        <v>34</v>
      </c>
      <c r="I12" s="10"/>
      <c r="J12" s="30"/>
    </row>
    <row r="13" spans="1:20" ht="15" thickBot="1" x14ac:dyDescent="0.4">
      <c r="A13" s="3">
        <v>10</v>
      </c>
      <c r="B13" s="19">
        <v>20.65</v>
      </c>
      <c r="C13" s="22">
        <v>0</v>
      </c>
      <c r="E13" s="47"/>
      <c r="F13" s="28"/>
      <c r="G13" s="13"/>
      <c r="H13" s="31" t="s">
        <v>51</v>
      </c>
      <c r="I13" s="10"/>
      <c r="J13" s="30"/>
    </row>
    <row r="14" spans="1:20" ht="15" thickBot="1" x14ac:dyDescent="0.4">
      <c r="A14" s="3">
        <v>11</v>
      </c>
      <c r="B14" s="19">
        <v>22.86</v>
      </c>
      <c r="C14" s="22">
        <v>0</v>
      </c>
      <c r="E14" s="47"/>
      <c r="F14" s="28"/>
      <c r="G14" s="13"/>
      <c r="H14" s="31" t="s">
        <v>39</v>
      </c>
      <c r="I14" s="10"/>
      <c r="J14" s="30"/>
    </row>
    <row r="15" spans="1:20" ht="15" thickBot="1" x14ac:dyDescent="0.4">
      <c r="A15" s="3">
        <v>12</v>
      </c>
      <c r="B15" s="19">
        <v>21.12</v>
      </c>
      <c r="C15" s="22">
        <v>0</v>
      </c>
      <c r="E15" s="47"/>
      <c r="F15" s="28"/>
      <c r="G15" s="13"/>
      <c r="H15" s="29" t="s">
        <v>37</v>
      </c>
      <c r="I15" s="10"/>
      <c r="J15" s="30"/>
    </row>
    <row r="16" spans="1:20" ht="15" thickBot="1" x14ac:dyDescent="0.4">
      <c r="A16" s="3">
        <v>13</v>
      </c>
      <c r="B16" s="19">
        <v>22.8</v>
      </c>
      <c r="C16" s="22">
        <v>0</v>
      </c>
      <c r="E16" s="47"/>
      <c r="F16" s="28"/>
      <c r="G16" s="13"/>
      <c r="H16" s="32" t="s">
        <v>38</v>
      </c>
      <c r="I16" s="33"/>
      <c r="J16" s="34"/>
      <c r="T16" s="6"/>
    </row>
    <row r="17" spans="1:22" ht="15" thickBot="1" x14ac:dyDescent="0.4">
      <c r="A17" s="3">
        <v>14</v>
      </c>
      <c r="B17" s="19">
        <v>20.89</v>
      </c>
      <c r="C17" s="22">
        <v>0</v>
      </c>
      <c r="E17" s="47"/>
      <c r="F17" s="28"/>
      <c r="G17" s="13"/>
      <c r="L17" s="6" t="s">
        <v>55</v>
      </c>
      <c r="M17" s="6"/>
    </row>
    <row r="18" spans="1:22" ht="15" thickBot="1" x14ac:dyDescent="0.4">
      <c r="A18" s="3">
        <v>15</v>
      </c>
      <c r="B18" s="19">
        <v>22.49</v>
      </c>
      <c r="C18" s="22">
        <v>0</v>
      </c>
      <c r="E18" s="47"/>
      <c r="F18" s="28"/>
      <c r="G18" s="13"/>
      <c r="H18" s="85" t="s">
        <v>40</v>
      </c>
      <c r="I18" s="86"/>
      <c r="J18" s="87"/>
      <c r="L18" t="s">
        <v>20</v>
      </c>
    </row>
    <row r="19" spans="1:22" ht="15" thickBot="1" x14ac:dyDescent="0.4">
      <c r="A19" s="3">
        <v>16</v>
      </c>
      <c r="B19" s="19">
        <v>20.94</v>
      </c>
      <c r="C19" s="22">
        <v>0</v>
      </c>
      <c r="E19" s="47"/>
      <c r="F19" s="54"/>
      <c r="G19" s="13"/>
      <c r="H19" s="29" t="s">
        <v>41</v>
      </c>
      <c r="I19" s="10"/>
      <c r="J19" s="40"/>
      <c r="T19" s="16"/>
      <c r="U19" s="16"/>
      <c r="V19" s="16"/>
    </row>
    <row r="20" spans="1:22" ht="15" thickBot="1" x14ac:dyDescent="0.4">
      <c r="A20" s="3">
        <v>17</v>
      </c>
      <c r="B20" s="19">
        <v>20.37</v>
      </c>
      <c r="C20" s="22">
        <v>0</v>
      </c>
      <c r="E20" s="47"/>
      <c r="F20" s="54"/>
      <c r="G20" s="13"/>
      <c r="H20" s="29"/>
      <c r="I20" s="10"/>
      <c r="J20" s="30"/>
      <c r="L20" s="16"/>
      <c r="M20" s="16" t="s">
        <v>3</v>
      </c>
      <c r="N20" s="16"/>
      <c r="T20" s="14"/>
      <c r="U20" s="14"/>
      <c r="V20" s="14"/>
    </row>
    <row r="21" spans="1:22" ht="15" thickBot="1" x14ac:dyDescent="0.4">
      <c r="A21" s="3">
        <v>18</v>
      </c>
      <c r="B21" s="19">
        <v>22.72</v>
      </c>
      <c r="C21" s="22">
        <v>0</v>
      </c>
      <c r="E21" s="13"/>
      <c r="F21" s="13"/>
      <c r="G21" s="13"/>
      <c r="H21" s="96" t="s">
        <v>42</v>
      </c>
      <c r="I21" s="97"/>
      <c r="J21" s="98"/>
      <c r="L21" s="14" t="s">
        <v>21</v>
      </c>
      <c r="M21" s="14">
        <v>21.619500000000002</v>
      </c>
      <c r="N21" s="14"/>
      <c r="T21" s="14"/>
      <c r="U21" s="14"/>
      <c r="V21" s="14"/>
    </row>
    <row r="22" spans="1:22" ht="15" thickBot="1" x14ac:dyDescent="0.4">
      <c r="A22" s="3">
        <v>19</v>
      </c>
      <c r="B22" s="23">
        <v>20.54</v>
      </c>
      <c r="C22" s="24">
        <v>0</v>
      </c>
      <c r="E22" s="13"/>
      <c r="F22" s="13"/>
      <c r="G22" s="13"/>
      <c r="H22" s="29" t="s">
        <v>44</v>
      </c>
      <c r="I22" s="10">
        <f>F5/SQRT(F4)</f>
        <v>0.20734851794680575</v>
      </c>
      <c r="J22" s="30"/>
      <c r="L22" s="14" t="s">
        <v>22</v>
      </c>
      <c r="M22" s="14">
        <v>0.8598681578947367</v>
      </c>
      <c r="N22" s="14"/>
      <c r="T22" s="14"/>
      <c r="U22" s="14"/>
      <c r="V22" s="14"/>
    </row>
    <row r="23" spans="1:22" ht="15" thickBot="1" x14ac:dyDescent="0.4">
      <c r="A23" s="26">
        <v>20</v>
      </c>
      <c r="B23" s="27">
        <v>21.14</v>
      </c>
      <c r="C23" s="22">
        <v>0</v>
      </c>
      <c r="E23" s="13"/>
      <c r="F23" s="13"/>
      <c r="G23" s="13"/>
      <c r="H23" s="82" t="s">
        <v>43</v>
      </c>
      <c r="I23" s="83"/>
      <c r="J23" s="84"/>
      <c r="L23" s="14" t="s">
        <v>23</v>
      </c>
      <c r="M23" s="14">
        <v>20</v>
      </c>
      <c r="N23" s="14"/>
      <c r="T23" s="14"/>
      <c r="U23" s="14"/>
      <c r="V23" s="14"/>
    </row>
    <row r="24" spans="1:22" x14ac:dyDescent="0.35">
      <c r="B24" s="25"/>
      <c r="C24" s="25"/>
      <c r="H24" s="29" t="s">
        <v>46</v>
      </c>
      <c r="I24" s="60">
        <f>(F7-F6)/F8</f>
        <v>-1.8350746065984096</v>
      </c>
      <c r="J24" s="30"/>
      <c r="L24" s="14" t="s">
        <v>24</v>
      </c>
      <c r="M24" s="14">
        <v>22</v>
      </c>
      <c r="N24" s="14"/>
      <c r="T24" s="14"/>
      <c r="U24" s="14"/>
      <c r="V24" s="14"/>
    </row>
    <row r="25" spans="1:22" ht="15" thickBot="1" x14ac:dyDescent="0.4">
      <c r="H25" s="41" t="s">
        <v>48</v>
      </c>
      <c r="I25" s="62">
        <f>0.0822</f>
        <v>8.2199999999999995E-2</v>
      </c>
      <c r="J25" s="42" t="s">
        <v>65</v>
      </c>
      <c r="L25" s="14" t="s">
        <v>25</v>
      </c>
      <c r="M25" s="14">
        <v>19</v>
      </c>
      <c r="N25" s="14"/>
      <c r="T25" s="14"/>
      <c r="U25" s="14"/>
      <c r="V25" s="14"/>
    </row>
    <row r="26" spans="1:22" ht="15" thickBot="1" x14ac:dyDescent="0.4">
      <c r="H26" s="14"/>
      <c r="I26" s="63"/>
      <c r="J26" s="14"/>
      <c r="L26" s="65" t="s">
        <v>26</v>
      </c>
      <c r="M26" s="65">
        <v>-1.8350746065984094</v>
      </c>
      <c r="N26" s="14"/>
      <c r="T26" s="14"/>
      <c r="U26" s="14"/>
      <c r="V26" s="14"/>
    </row>
    <row r="27" spans="1:22" ht="15" thickBot="1" x14ac:dyDescent="0.4">
      <c r="H27" s="85" t="s">
        <v>49</v>
      </c>
      <c r="I27" s="86"/>
      <c r="J27" s="87"/>
      <c r="L27" s="65" t="s">
        <v>27</v>
      </c>
      <c r="M27" s="65">
        <v>8.2200247076864449E-2</v>
      </c>
      <c r="N27" s="14"/>
      <c r="T27" s="15"/>
      <c r="U27" s="15"/>
      <c r="V27" s="14"/>
    </row>
    <row r="28" spans="1:22" ht="15" thickBot="1" x14ac:dyDescent="0.4">
      <c r="H28" s="43" t="s">
        <v>50</v>
      </c>
      <c r="I28" s="44">
        <f>0.0822</f>
        <v>8.2199999999999995E-2</v>
      </c>
      <c r="J28" s="40"/>
      <c r="L28" s="15" t="s">
        <v>28</v>
      </c>
      <c r="M28" s="15">
        <v>2.0930240544083096</v>
      </c>
      <c r="N28" s="14"/>
    </row>
    <row r="29" spans="1:22" x14ac:dyDescent="0.35">
      <c r="H29" s="43" t="s">
        <v>52</v>
      </c>
      <c r="I29" s="14">
        <v>0.05</v>
      </c>
      <c r="J29" s="40"/>
      <c r="N29" s="14"/>
    </row>
    <row r="30" spans="1:22" x14ac:dyDescent="0.35">
      <c r="H30" s="45" t="s">
        <v>53</v>
      </c>
      <c r="I30" s="14"/>
      <c r="J30" s="40"/>
      <c r="N30" s="14"/>
    </row>
    <row r="31" spans="1:22" x14ac:dyDescent="0.35">
      <c r="H31" s="45" t="s">
        <v>66</v>
      </c>
      <c r="I31" s="14"/>
      <c r="J31" s="40"/>
    </row>
    <row r="32" spans="1:22" x14ac:dyDescent="0.35">
      <c r="H32" s="55" t="s">
        <v>54</v>
      </c>
      <c r="I32" s="56"/>
      <c r="J32" s="57"/>
    </row>
    <row r="33" spans="8:10" ht="36" customHeight="1" thickBot="1" x14ac:dyDescent="0.4">
      <c r="H33" s="88" t="s">
        <v>73</v>
      </c>
      <c r="I33" s="89"/>
      <c r="J33" s="90"/>
    </row>
    <row r="34" spans="8:10" x14ac:dyDescent="0.35">
      <c r="H34" s="14"/>
      <c r="I34" s="14"/>
      <c r="J34" s="14"/>
    </row>
    <row r="35" spans="8:10" x14ac:dyDescent="0.35">
      <c r="H35" s="14"/>
      <c r="I35" s="14"/>
      <c r="J35" s="14"/>
    </row>
  </sheetData>
  <mergeCells count="11">
    <mergeCell ref="A2:B2"/>
    <mergeCell ref="H1:J1"/>
    <mergeCell ref="H18:J18"/>
    <mergeCell ref="H21:J21"/>
    <mergeCell ref="H3:J3"/>
    <mergeCell ref="H4:J4"/>
    <mergeCell ref="H23:J23"/>
    <mergeCell ref="H27:J27"/>
    <mergeCell ref="H33:J33"/>
    <mergeCell ref="L1:N1"/>
    <mergeCell ref="H9:J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5EAF-589B-4E70-A56F-0DF76D8356F2}">
  <dimension ref="A1:V35"/>
  <sheetViews>
    <sheetView topLeftCell="A16" workbookViewId="0">
      <selection activeCell="M26" sqref="M26"/>
    </sheetView>
  </sheetViews>
  <sheetFormatPr defaultRowHeight="14.5" x14ac:dyDescent="0.35"/>
  <cols>
    <col min="1" max="1" width="7.81640625" customWidth="1"/>
    <col min="3" max="3" width="4.7265625" customWidth="1"/>
    <col min="4" max="4" width="2.7265625" customWidth="1"/>
    <col min="5" max="5" width="31.36328125" customWidth="1"/>
    <col min="6" max="6" width="28.81640625" customWidth="1"/>
    <col min="7" max="7" width="2" customWidth="1"/>
    <col min="8" max="8" width="16.81640625" customWidth="1"/>
    <col min="9" max="9" width="18.54296875" customWidth="1"/>
    <col min="10" max="10" width="34.453125" customWidth="1"/>
    <col min="12" max="12" width="18" customWidth="1"/>
    <col min="13" max="13" width="16.54296875" customWidth="1"/>
    <col min="14" max="14" width="17.453125" customWidth="1"/>
    <col min="15" max="15" width="12.90625" customWidth="1"/>
  </cols>
  <sheetData>
    <row r="1" spans="1:20" ht="15" thickBot="1" x14ac:dyDescent="0.4">
      <c r="H1" s="95" t="s">
        <v>35</v>
      </c>
      <c r="I1" s="95"/>
      <c r="J1" s="95"/>
      <c r="L1" s="91" t="s">
        <v>56</v>
      </c>
      <c r="M1" s="91"/>
      <c r="N1" s="91"/>
    </row>
    <row r="2" spans="1:20" ht="15" customHeight="1" thickBot="1" x14ac:dyDescent="0.4">
      <c r="A2" s="76" t="s">
        <v>0</v>
      </c>
      <c r="B2" s="77"/>
      <c r="C2" s="20"/>
      <c r="D2" s="12"/>
      <c r="E2" s="12"/>
      <c r="F2" s="12"/>
      <c r="G2" s="12"/>
    </row>
    <row r="3" spans="1:20" ht="40" thickBot="1" x14ac:dyDescent="0.4">
      <c r="A3" s="1" t="s">
        <v>2</v>
      </c>
      <c r="B3" s="2" t="s">
        <v>4</v>
      </c>
      <c r="C3" s="21" t="s">
        <v>19</v>
      </c>
      <c r="E3" s="48" t="s">
        <v>57</v>
      </c>
      <c r="F3" s="53" t="s">
        <v>67</v>
      </c>
      <c r="G3" s="12"/>
      <c r="H3" s="99" t="s">
        <v>29</v>
      </c>
      <c r="I3" s="100"/>
      <c r="J3" s="101"/>
    </row>
    <row r="4" spans="1:20" ht="15" thickBot="1" x14ac:dyDescent="0.4">
      <c r="A4" s="3">
        <v>1</v>
      </c>
      <c r="B4" s="4">
        <v>151.9</v>
      </c>
      <c r="C4" s="22">
        <v>0</v>
      </c>
      <c r="E4" s="49" t="s">
        <v>58</v>
      </c>
      <c r="F4" s="50">
        <v>20</v>
      </c>
      <c r="G4" s="13"/>
      <c r="H4" s="102" t="s">
        <v>18</v>
      </c>
      <c r="I4" s="103"/>
      <c r="J4" s="104"/>
    </row>
    <row r="5" spans="1:20" ht="15" thickBot="1" x14ac:dyDescent="0.4">
      <c r="A5" s="3">
        <v>2</v>
      </c>
      <c r="B5" s="4">
        <v>147.6</v>
      </c>
      <c r="C5" s="22">
        <v>0</v>
      </c>
      <c r="E5" s="49" t="s">
        <v>59</v>
      </c>
      <c r="F5" s="50">
        <f>_xlfn.STDEV.S(B4:B23)</f>
        <v>5.3981575804303734</v>
      </c>
      <c r="G5" s="13"/>
      <c r="H5" s="35"/>
      <c r="I5" s="17" t="s">
        <v>17</v>
      </c>
      <c r="J5" s="36" t="s">
        <v>6</v>
      </c>
    </row>
    <row r="6" spans="1:20" ht="15" thickBot="1" x14ac:dyDescent="0.4">
      <c r="A6" s="3">
        <v>3</v>
      </c>
      <c r="B6" s="4">
        <v>145.6</v>
      </c>
      <c r="C6" s="22">
        <v>0</v>
      </c>
      <c r="E6" s="49" t="s">
        <v>60</v>
      </c>
      <c r="F6" s="50">
        <v>140</v>
      </c>
      <c r="G6" s="13"/>
      <c r="H6" s="9" t="s">
        <v>16</v>
      </c>
      <c r="I6" s="7" t="s">
        <v>8</v>
      </c>
      <c r="J6" s="7" t="s">
        <v>12</v>
      </c>
    </row>
    <row r="7" spans="1:20" ht="15" thickBot="1" x14ac:dyDescent="0.4">
      <c r="A7" s="3">
        <v>4</v>
      </c>
      <c r="B7" s="4">
        <v>136.1</v>
      </c>
      <c r="C7" s="22">
        <v>0</v>
      </c>
      <c r="E7" s="49" t="s">
        <v>61</v>
      </c>
      <c r="F7" s="50">
        <f>AVERAGE(B4:B23)</f>
        <v>140.97000000000003</v>
      </c>
      <c r="G7" s="12"/>
      <c r="H7" s="11"/>
      <c r="I7" s="10"/>
      <c r="J7" s="10"/>
    </row>
    <row r="8" spans="1:20" ht="15" thickBot="1" x14ac:dyDescent="0.4">
      <c r="A8" s="3">
        <v>5</v>
      </c>
      <c r="B8" s="4">
        <v>139.69999999999999</v>
      </c>
      <c r="C8" s="22">
        <v>0</v>
      </c>
      <c r="E8" s="49" t="s">
        <v>62</v>
      </c>
      <c r="F8" s="50">
        <f>I22</f>
        <v>1.2070647303098103</v>
      </c>
      <c r="G8" s="13"/>
    </row>
    <row r="9" spans="1:20" ht="15" thickBot="1" x14ac:dyDescent="0.4">
      <c r="A9" s="3">
        <v>6</v>
      </c>
      <c r="B9" s="4">
        <v>146.1</v>
      </c>
      <c r="C9" s="22">
        <v>0</v>
      </c>
      <c r="E9" s="49" t="s">
        <v>63</v>
      </c>
      <c r="F9" s="50">
        <v>19</v>
      </c>
      <c r="G9" s="13"/>
      <c r="H9" s="92" t="s">
        <v>36</v>
      </c>
      <c r="I9" s="93"/>
      <c r="J9" s="94"/>
    </row>
    <row r="10" spans="1:20" ht="15" thickBot="1" x14ac:dyDescent="0.4">
      <c r="A10" s="3">
        <v>7</v>
      </c>
      <c r="B10" s="4">
        <v>139.6</v>
      </c>
      <c r="C10" s="22">
        <v>0</v>
      </c>
      <c r="E10" s="49" t="s">
        <v>64</v>
      </c>
      <c r="F10" s="58">
        <f>I24</f>
        <v>0.80360230536357646</v>
      </c>
      <c r="G10" s="13"/>
      <c r="H10" s="29" t="s">
        <v>32</v>
      </c>
      <c r="I10" s="10"/>
      <c r="J10" s="30"/>
    </row>
    <row r="11" spans="1:20" ht="15" thickBot="1" x14ac:dyDescent="0.4">
      <c r="A11" s="3">
        <v>8</v>
      </c>
      <c r="B11" s="4">
        <v>143</v>
      </c>
      <c r="C11" s="22">
        <v>0</v>
      </c>
      <c r="E11" s="51" t="s">
        <v>47</v>
      </c>
      <c r="F11" s="59">
        <f>I25</f>
        <v>0.43159999999999998</v>
      </c>
      <c r="G11" s="13"/>
      <c r="H11" s="29" t="s">
        <v>33</v>
      </c>
      <c r="I11" s="10"/>
      <c r="J11" s="30"/>
    </row>
    <row r="12" spans="1:20" ht="15" thickBot="1" x14ac:dyDescent="0.4">
      <c r="A12" s="3">
        <v>9</v>
      </c>
      <c r="B12" s="4">
        <v>136.4</v>
      </c>
      <c r="C12" s="22">
        <v>0</v>
      </c>
      <c r="E12" s="46"/>
      <c r="F12" s="52"/>
      <c r="G12" s="13"/>
      <c r="H12" s="29" t="s">
        <v>34</v>
      </c>
      <c r="I12" s="10"/>
      <c r="J12" s="30"/>
    </row>
    <row r="13" spans="1:20" ht="15" thickBot="1" x14ac:dyDescent="0.4">
      <c r="A13" s="3">
        <v>10</v>
      </c>
      <c r="B13" s="4">
        <v>146.6</v>
      </c>
      <c r="C13" s="22">
        <v>0</v>
      </c>
      <c r="E13" s="47"/>
      <c r="F13" s="28"/>
      <c r="G13" s="13"/>
      <c r="H13" s="31" t="s">
        <v>51</v>
      </c>
      <c r="I13" s="10"/>
      <c r="J13" s="30"/>
    </row>
    <row r="14" spans="1:20" ht="15" thickBot="1" x14ac:dyDescent="0.4">
      <c r="A14" s="3">
        <v>11</v>
      </c>
      <c r="B14" s="4">
        <v>139.9</v>
      </c>
      <c r="C14" s="22">
        <v>0</v>
      </c>
      <c r="E14" s="47"/>
      <c r="F14" s="28"/>
      <c r="G14" s="13"/>
      <c r="H14" s="31" t="s">
        <v>39</v>
      </c>
      <c r="I14" s="10"/>
      <c r="J14" s="30"/>
    </row>
    <row r="15" spans="1:20" ht="15" thickBot="1" x14ac:dyDescent="0.4">
      <c r="A15" s="3">
        <v>12</v>
      </c>
      <c r="B15" s="4">
        <v>136.6</v>
      </c>
      <c r="C15" s="22">
        <v>0</v>
      </c>
      <c r="E15" s="47"/>
      <c r="F15" s="28"/>
      <c r="G15" s="13"/>
      <c r="H15" s="29" t="s">
        <v>37</v>
      </c>
      <c r="I15" s="10"/>
      <c r="J15" s="30"/>
    </row>
    <row r="16" spans="1:20" ht="15" thickBot="1" x14ac:dyDescent="0.4">
      <c r="A16" s="3">
        <v>13</v>
      </c>
      <c r="B16" s="4">
        <v>148.5</v>
      </c>
      <c r="C16" s="22">
        <v>0</v>
      </c>
      <c r="E16" s="47"/>
      <c r="F16" s="28"/>
      <c r="G16" s="13"/>
      <c r="H16" s="32" t="s">
        <v>38</v>
      </c>
      <c r="I16" s="33"/>
      <c r="J16" s="34"/>
      <c r="T16" s="6"/>
    </row>
    <row r="17" spans="1:22" ht="15" thickBot="1" x14ac:dyDescent="0.4">
      <c r="A17" s="3">
        <v>14</v>
      </c>
      <c r="B17" s="4">
        <v>143.4</v>
      </c>
      <c r="C17" s="22">
        <v>0</v>
      </c>
      <c r="E17" s="47"/>
      <c r="F17" s="28"/>
      <c r="G17" s="13"/>
      <c r="L17" t="s">
        <v>20</v>
      </c>
    </row>
    <row r="18" spans="1:22" ht="15" thickBot="1" x14ac:dyDescent="0.4">
      <c r="A18" s="3">
        <v>15</v>
      </c>
      <c r="B18" s="4">
        <v>134.19999999999999</v>
      </c>
      <c r="C18" s="22">
        <v>0</v>
      </c>
      <c r="E18" s="47"/>
      <c r="F18" s="28"/>
      <c r="G18" s="13"/>
      <c r="H18" s="85" t="s">
        <v>40</v>
      </c>
      <c r="I18" s="86"/>
      <c r="J18" s="87"/>
    </row>
    <row r="19" spans="1:22" ht="15" thickBot="1" x14ac:dyDescent="0.4">
      <c r="A19" s="3">
        <v>16</v>
      </c>
      <c r="B19" s="4">
        <v>140.5</v>
      </c>
      <c r="C19" s="22">
        <v>0</v>
      </c>
      <c r="E19" s="47"/>
      <c r="F19" s="54"/>
      <c r="G19" s="13"/>
      <c r="H19" s="29" t="s">
        <v>41</v>
      </c>
      <c r="I19" s="10"/>
      <c r="J19" s="40"/>
      <c r="L19" s="16"/>
      <c r="M19" s="16" t="s">
        <v>4</v>
      </c>
      <c r="N19" s="16"/>
      <c r="T19" s="16"/>
      <c r="U19" s="16"/>
      <c r="V19" s="16"/>
    </row>
    <row r="20" spans="1:22" ht="15" thickBot="1" x14ac:dyDescent="0.4">
      <c r="A20" s="3">
        <v>17</v>
      </c>
      <c r="B20" s="4">
        <v>137.80000000000001</v>
      </c>
      <c r="C20" s="22">
        <v>0</v>
      </c>
      <c r="E20" s="47"/>
      <c r="F20" s="54"/>
      <c r="G20" s="13"/>
      <c r="H20" s="29"/>
      <c r="I20" s="10"/>
      <c r="J20" s="30"/>
      <c r="L20" s="14" t="s">
        <v>21</v>
      </c>
      <c r="M20" s="14">
        <v>140.97000000000003</v>
      </c>
      <c r="N20" s="14"/>
      <c r="T20" s="14"/>
      <c r="U20" s="14"/>
      <c r="V20" s="14"/>
    </row>
    <row r="21" spans="1:22" ht="15" thickBot="1" x14ac:dyDescent="0.4">
      <c r="A21" s="3">
        <v>18</v>
      </c>
      <c r="B21" s="4">
        <v>135.1</v>
      </c>
      <c r="C21" s="22">
        <v>0</v>
      </c>
      <c r="E21" s="13"/>
      <c r="F21" s="13"/>
      <c r="G21" s="13"/>
      <c r="H21" s="96" t="s">
        <v>42</v>
      </c>
      <c r="I21" s="97"/>
      <c r="J21" s="98"/>
      <c r="L21" s="14" t="s">
        <v>22</v>
      </c>
      <c r="M21" s="14">
        <v>29.140105263157903</v>
      </c>
      <c r="N21" s="14"/>
      <c r="T21" s="14"/>
      <c r="U21" s="14"/>
      <c r="V21" s="14"/>
    </row>
    <row r="22" spans="1:22" ht="15" thickBot="1" x14ac:dyDescent="0.4">
      <c r="A22" s="3">
        <v>19</v>
      </c>
      <c r="B22" s="4">
        <v>138.80000000000001</v>
      </c>
      <c r="C22" s="24">
        <v>0</v>
      </c>
      <c r="E22" s="13"/>
      <c r="F22" s="13"/>
      <c r="G22" s="13"/>
      <c r="H22" s="29" t="s">
        <v>44</v>
      </c>
      <c r="I22" s="10">
        <f>F5/SQRT(F4)</f>
        <v>1.2070647303098103</v>
      </c>
      <c r="J22" s="30"/>
      <c r="L22" s="14" t="s">
        <v>23</v>
      </c>
      <c r="M22" s="14">
        <v>20</v>
      </c>
      <c r="N22" s="14"/>
      <c r="T22" s="14"/>
      <c r="U22" s="14"/>
      <c r="V22" s="14"/>
    </row>
    <row r="23" spans="1:22" ht="15" thickBot="1" x14ac:dyDescent="0.4">
      <c r="A23" s="26">
        <v>20</v>
      </c>
      <c r="B23" s="4">
        <v>132</v>
      </c>
      <c r="C23" s="22">
        <v>0</v>
      </c>
      <c r="E23" s="13"/>
      <c r="F23" s="13"/>
      <c r="G23" s="13"/>
      <c r="H23" s="82" t="s">
        <v>43</v>
      </c>
      <c r="I23" s="83"/>
      <c r="J23" s="84"/>
      <c r="L23" s="14" t="s">
        <v>24</v>
      </c>
      <c r="M23" s="14">
        <v>140</v>
      </c>
      <c r="N23" s="14"/>
      <c r="T23" s="14"/>
      <c r="U23" s="14"/>
      <c r="V23" s="14"/>
    </row>
    <row r="24" spans="1:22" x14ac:dyDescent="0.35">
      <c r="B24" s="25"/>
      <c r="C24" s="25"/>
      <c r="H24" s="29" t="s">
        <v>46</v>
      </c>
      <c r="I24" s="60">
        <f>(F7-F6)/I22</f>
        <v>0.80360230536357646</v>
      </c>
      <c r="J24" s="30"/>
      <c r="L24" s="14" t="s">
        <v>25</v>
      </c>
      <c r="M24" s="14">
        <v>19</v>
      </c>
      <c r="N24" s="14"/>
      <c r="T24" s="14"/>
      <c r="U24" s="14"/>
      <c r="V24" s="14"/>
    </row>
    <row r="25" spans="1:22" ht="15" thickBot="1" x14ac:dyDescent="0.4">
      <c r="H25" s="41" t="s">
        <v>48</v>
      </c>
      <c r="I25" s="61">
        <v>0.43159999999999998</v>
      </c>
      <c r="J25" s="42" t="s">
        <v>65</v>
      </c>
      <c r="L25" s="65" t="s">
        <v>26</v>
      </c>
      <c r="M25" s="65">
        <v>0.80360230536357646</v>
      </c>
      <c r="N25" s="14"/>
      <c r="T25" s="14"/>
      <c r="U25" s="14"/>
      <c r="V25" s="14"/>
    </row>
    <row r="26" spans="1:22" ht="15" thickBot="1" x14ac:dyDescent="0.4">
      <c r="H26" s="14"/>
      <c r="I26" s="14"/>
      <c r="J26" s="14"/>
      <c r="L26" s="66" t="s">
        <v>27</v>
      </c>
      <c r="M26" s="66">
        <v>0.43156615071636573</v>
      </c>
      <c r="N26" s="14"/>
      <c r="T26" s="14"/>
      <c r="U26" s="14"/>
      <c r="V26" s="14"/>
    </row>
    <row r="27" spans="1:22" ht="15" thickBot="1" x14ac:dyDescent="0.4">
      <c r="H27" s="85" t="s">
        <v>49</v>
      </c>
      <c r="I27" s="86"/>
      <c r="J27" s="87"/>
      <c r="L27" s="67" t="s">
        <v>28</v>
      </c>
      <c r="M27" s="67">
        <v>2.0930240544083096</v>
      </c>
      <c r="N27" s="14"/>
      <c r="T27" s="15"/>
      <c r="U27" s="15"/>
      <c r="V27" s="14"/>
    </row>
    <row r="28" spans="1:22" x14ac:dyDescent="0.35">
      <c r="H28" s="43" t="s">
        <v>50</v>
      </c>
      <c r="I28" s="14">
        <v>0.43159999999999998</v>
      </c>
      <c r="J28" s="40"/>
      <c r="N28" s="14"/>
    </row>
    <row r="29" spans="1:22" x14ac:dyDescent="0.35">
      <c r="H29" s="43" t="s">
        <v>52</v>
      </c>
      <c r="I29" s="14">
        <v>0.05</v>
      </c>
      <c r="J29" s="40"/>
      <c r="N29" s="14"/>
    </row>
    <row r="30" spans="1:22" x14ac:dyDescent="0.35">
      <c r="H30" s="45" t="s">
        <v>53</v>
      </c>
      <c r="I30" s="14"/>
      <c r="J30" s="40"/>
      <c r="L30" s="10"/>
      <c r="M30" s="10"/>
      <c r="N30" s="14"/>
    </row>
    <row r="31" spans="1:22" x14ac:dyDescent="0.35">
      <c r="H31" s="45" t="s">
        <v>66</v>
      </c>
      <c r="I31" s="14"/>
      <c r="J31" s="40"/>
    </row>
    <row r="32" spans="1:22" x14ac:dyDescent="0.35">
      <c r="H32" s="55" t="s">
        <v>54</v>
      </c>
      <c r="I32" s="56"/>
      <c r="J32" s="57"/>
    </row>
    <row r="33" spans="8:10" ht="36" customHeight="1" thickBot="1" x14ac:dyDescent="0.4">
      <c r="H33" s="88" t="s">
        <v>74</v>
      </c>
      <c r="I33" s="89"/>
      <c r="J33" s="90"/>
    </row>
    <row r="34" spans="8:10" x14ac:dyDescent="0.35">
      <c r="H34" s="14"/>
      <c r="I34" s="14"/>
      <c r="J34" s="14"/>
    </row>
    <row r="35" spans="8:10" x14ac:dyDescent="0.35">
      <c r="H35" s="14"/>
      <c r="I35" s="14"/>
      <c r="J35" s="14"/>
    </row>
  </sheetData>
  <mergeCells count="11">
    <mergeCell ref="H18:J18"/>
    <mergeCell ref="H21:J21"/>
    <mergeCell ref="H23:J23"/>
    <mergeCell ref="H27:J27"/>
    <mergeCell ref="H33:J33"/>
    <mergeCell ref="H9:J9"/>
    <mergeCell ref="H1:J1"/>
    <mergeCell ref="L1:N1"/>
    <mergeCell ref="A2:B2"/>
    <mergeCell ref="H3:J3"/>
    <mergeCell ref="H4:J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BFAF0-577E-4E04-9F50-F43F1631BF65}">
  <dimension ref="A1:V35"/>
  <sheetViews>
    <sheetView topLeftCell="A7" workbookViewId="0">
      <selection activeCell="F19" sqref="F19"/>
    </sheetView>
  </sheetViews>
  <sheetFormatPr defaultRowHeight="14.5" x14ac:dyDescent="0.35"/>
  <cols>
    <col min="1" max="1" width="5.6328125" customWidth="1"/>
    <col min="3" max="3" width="7.26953125" customWidth="1"/>
    <col min="4" max="4" width="2.7265625" customWidth="1"/>
    <col min="5" max="5" width="31.36328125" customWidth="1"/>
    <col min="6" max="6" width="28.81640625" customWidth="1"/>
    <col min="7" max="7" width="2" customWidth="1"/>
    <col min="8" max="8" width="16.81640625" customWidth="1"/>
    <col min="9" max="9" width="18.54296875" customWidth="1"/>
    <col min="10" max="10" width="34.453125" customWidth="1"/>
    <col min="12" max="12" width="18" customWidth="1"/>
    <col min="13" max="13" width="16.54296875" customWidth="1"/>
    <col min="14" max="14" width="17.453125" customWidth="1"/>
    <col min="15" max="15" width="12.90625" customWidth="1"/>
  </cols>
  <sheetData>
    <row r="1" spans="1:20" ht="15" thickBot="1" x14ac:dyDescent="0.4">
      <c r="H1" s="95" t="s">
        <v>35</v>
      </c>
      <c r="I1" s="95"/>
      <c r="J1" s="95"/>
      <c r="L1" s="91" t="s">
        <v>56</v>
      </c>
      <c r="M1" s="91"/>
      <c r="N1" s="91"/>
    </row>
    <row r="2" spans="1:20" ht="15" customHeight="1" thickBot="1" x14ac:dyDescent="0.4">
      <c r="A2" s="76" t="s">
        <v>1</v>
      </c>
      <c r="B2" s="77"/>
      <c r="C2" s="78"/>
      <c r="D2" s="12"/>
      <c r="E2" s="12"/>
      <c r="F2" s="12"/>
      <c r="G2" s="12"/>
    </row>
    <row r="3" spans="1:20" ht="27" thickBot="1" x14ac:dyDescent="0.4">
      <c r="A3" s="1" t="s">
        <v>2</v>
      </c>
      <c r="B3" s="2" t="s">
        <v>3</v>
      </c>
      <c r="C3" s="21" t="s">
        <v>19</v>
      </c>
      <c r="E3" s="48" t="s">
        <v>57</v>
      </c>
      <c r="F3" s="53" t="s">
        <v>67</v>
      </c>
      <c r="G3" s="12"/>
      <c r="H3" s="99" t="s">
        <v>29</v>
      </c>
      <c r="I3" s="100"/>
      <c r="J3" s="101"/>
    </row>
    <row r="4" spans="1:20" ht="15" thickBot="1" x14ac:dyDescent="0.4">
      <c r="A4" s="3">
        <v>1</v>
      </c>
      <c r="B4" s="5">
        <v>15.04</v>
      </c>
      <c r="C4" s="22">
        <v>0</v>
      </c>
      <c r="E4" s="49" t="s">
        <v>58</v>
      </c>
      <c r="F4" s="50">
        <v>20</v>
      </c>
      <c r="G4" s="13"/>
      <c r="H4" s="102" t="s">
        <v>1</v>
      </c>
      <c r="I4" s="103"/>
      <c r="J4" s="104"/>
    </row>
    <row r="5" spans="1:20" ht="15" thickBot="1" x14ac:dyDescent="0.4">
      <c r="A5" s="3">
        <v>2</v>
      </c>
      <c r="B5" s="5">
        <v>15.41</v>
      </c>
      <c r="C5" s="22">
        <v>0</v>
      </c>
      <c r="E5" s="49" t="s">
        <v>59</v>
      </c>
      <c r="F5" s="50">
        <f>_xlfn.STDEV.S(B4:B23)</f>
        <v>0.45880250309049675</v>
      </c>
      <c r="G5" s="13"/>
      <c r="H5" s="35"/>
      <c r="I5" s="17" t="s">
        <v>17</v>
      </c>
      <c r="J5" s="36" t="s">
        <v>6</v>
      </c>
    </row>
    <row r="6" spans="1:20" ht="15" thickBot="1" x14ac:dyDescent="0.4">
      <c r="A6" s="3">
        <v>3</v>
      </c>
      <c r="B6" s="5">
        <v>15.43</v>
      </c>
      <c r="C6" s="22">
        <v>0</v>
      </c>
      <c r="E6" s="49" t="s">
        <v>60</v>
      </c>
      <c r="F6" s="50">
        <v>15</v>
      </c>
      <c r="G6" s="13"/>
      <c r="H6" s="9" t="s">
        <v>15</v>
      </c>
      <c r="I6" s="7" t="s">
        <v>9</v>
      </c>
      <c r="J6" s="7" t="s">
        <v>13</v>
      </c>
    </row>
    <row r="7" spans="1:20" ht="15" thickBot="1" x14ac:dyDescent="0.4">
      <c r="A7" s="3">
        <v>4</v>
      </c>
      <c r="B7" s="5">
        <v>15.92</v>
      </c>
      <c r="C7" s="22">
        <v>0</v>
      </c>
      <c r="E7" s="49" t="s">
        <v>61</v>
      </c>
      <c r="F7" s="50">
        <f>AVERAGE(B4:B23)</f>
        <v>15.160500000000003</v>
      </c>
      <c r="G7" s="12"/>
      <c r="H7" s="11"/>
      <c r="I7" s="10"/>
      <c r="J7" s="10"/>
    </row>
    <row r="8" spans="1:20" ht="15" thickBot="1" x14ac:dyDescent="0.4">
      <c r="A8" s="3">
        <v>5</v>
      </c>
      <c r="B8" s="5">
        <v>15.2</v>
      </c>
      <c r="C8" s="22">
        <v>0</v>
      </c>
      <c r="E8" s="49" t="s">
        <v>62</v>
      </c>
      <c r="F8" s="50">
        <f>I22</f>
        <v>0.1025913585157408</v>
      </c>
      <c r="G8" s="13"/>
    </row>
    <row r="9" spans="1:20" ht="15" thickBot="1" x14ac:dyDescent="0.4">
      <c r="A9" s="3">
        <v>6</v>
      </c>
      <c r="B9" s="5">
        <v>15.22</v>
      </c>
      <c r="C9" s="22">
        <v>0</v>
      </c>
      <c r="E9" s="49" t="s">
        <v>63</v>
      </c>
      <c r="F9" s="50">
        <v>19</v>
      </c>
      <c r="G9" s="13"/>
      <c r="H9" s="92" t="s">
        <v>36</v>
      </c>
      <c r="I9" s="93"/>
      <c r="J9" s="94"/>
    </row>
    <row r="10" spans="1:20" ht="15" thickBot="1" x14ac:dyDescent="0.4">
      <c r="A10" s="3">
        <v>7</v>
      </c>
      <c r="B10" s="5">
        <v>14.6</v>
      </c>
      <c r="C10" s="22">
        <v>0</v>
      </c>
      <c r="E10" s="49" t="s">
        <v>64</v>
      </c>
      <c r="F10" s="58">
        <f>I24</f>
        <v>1.5644592519493412</v>
      </c>
      <c r="G10" s="13"/>
      <c r="H10" s="29" t="s">
        <v>32</v>
      </c>
      <c r="I10" s="10"/>
      <c r="J10" s="30"/>
    </row>
    <row r="11" spans="1:20" ht="15" thickBot="1" x14ac:dyDescent="0.4">
      <c r="A11" s="3">
        <v>8</v>
      </c>
      <c r="B11" s="5">
        <v>14.41</v>
      </c>
      <c r="C11" s="22">
        <v>0</v>
      </c>
      <c r="E11" s="51" t="s">
        <v>47</v>
      </c>
      <c r="F11" s="59">
        <f>I25</f>
        <v>0.13420000000000001</v>
      </c>
      <c r="G11" s="13"/>
      <c r="H11" s="29" t="s">
        <v>33</v>
      </c>
      <c r="I11" s="10"/>
      <c r="J11" s="30"/>
    </row>
    <row r="12" spans="1:20" ht="15" thickBot="1" x14ac:dyDescent="0.4">
      <c r="A12" s="3">
        <v>9</v>
      </c>
      <c r="B12" s="5">
        <v>14.79</v>
      </c>
      <c r="C12" s="22">
        <v>0</v>
      </c>
      <c r="E12" s="46"/>
      <c r="F12" s="52"/>
      <c r="G12" s="13"/>
      <c r="H12" s="29" t="s">
        <v>34</v>
      </c>
      <c r="I12" s="10"/>
      <c r="J12" s="30"/>
    </row>
    <row r="13" spans="1:20" ht="15" thickBot="1" x14ac:dyDescent="0.4">
      <c r="A13" s="3">
        <v>10</v>
      </c>
      <c r="B13" s="5">
        <v>14.81</v>
      </c>
      <c r="C13" s="22">
        <v>0</v>
      </c>
      <c r="E13" s="47"/>
      <c r="F13" s="28"/>
      <c r="G13" s="13"/>
      <c r="H13" s="31" t="s">
        <v>51</v>
      </c>
      <c r="I13" s="10"/>
      <c r="J13" s="30"/>
    </row>
    <row r="14" spans="1:20" ht="15" thickBot="1" x14ac:dyDescent="0.4">
      <c r="A14" s="3">
        <v>11</v>
      </c>
      <c r="B14" s="5">
        <v>15.61</v>
      </c>
      <c r="C14" s="22">
        <v>0</v>
      </c>
      <c r="E14" s="47"/>
      <c r="F14" s="28"/>
      <c r="G14" s="13"/>
      <c r="H14" s="31" t="s">
        <v>39</v>
      </c>
      <c r="I14" s="10"/>
      <c r="J14" s="30"/>
    </row>
    <row r="15" spans="1:20" ht="15" thickBot="1" x14ac:dyDescent="0.4">
      <c r="A15" s="3">
        <v>12</v>
      </c>
      <c r="B15" s="5">
        <v>15.76</v>
      </c>
      <c r="C15" s="22">
        <v>0</v>
      </c>
      <c r="E15" s="47"/>
      <c r="F15" s="28"/>
      <c r="G15" s="13"/>
      <c r="H15" s="29" t="s">
        <v>37</v>
      </c>
      <c r="I15" s="10"/>
      <c r="J15" s="30"/>
    </row>
    <row r="16" spans="1:20" ht="15" thickBot="1" x14ac:dyDescent="0.4">
      <c r="A16" s="3">
        <v>13</v>
      </c>
      <c r="B16" s="5">
        <v>14.97</v>
      </c>
      <c r="C16" s="22">
        <v>0</v>
      </c>
      <c r="E16" s="47"/>
      <c r="F16" s="28"/>
      <c r="G16" s="13"/>
      <c r="H16" s="32" t="s">
        <v>38</v>
      </c>
      <c r="I16" s="33"/>
      <c r="J16" s="34"/>
      <c r="T16" s="6"/>
    </row>
    <row r="17" spans="1:22" ht="15" thickBot="1" x14ac:dyDescent="0.4">
      <c r="A17" s="3">
        <v>14</v>
      </c>
      <c r="B17" s="5">
        <v>14.71</v>
      </c>
      <c r="C17" s="22">
        <v>0</v>
      </c>
      <c r="E17" s="47"/>
      <c r="F17" s="28"/>
      <c r="G17" s="13"/>
      <c r="L17" t="s">
        <v>20</v>
      </c>
    </row>
    <row r="18" spans="1:22" ht="15" thickBot="1" x14ac:dyDescent="0.4">
      <c r="A18" s="3">
        <v>15</v>
      </c>
      <c r="B18" s="5">
        <v>15.55</v>
      </c>
      <c r="C18" s="22">
        <v>0</v>
      </c>
      <c r="E18" s="47"/>
      <c r="F18" s="28"/>
      <c r="G18" s="13"/>
      <c r="H18" s="85" t="s">
        <v>40</v>
      </c>
      <c r="I18" s="86"/>
      <c r="J18" s="87"/>
    </row>
    <row r="19" spans="1:22" ht="15" thickBot="1" x14ac:dyDescent="0.4">
      <c r="A19" s="3">
        <v>16</v>
      </c>
      <c r="B19" s="5">
        <v>15.19</v>
      </c>
      <c r="C19" s="22">
        <v>0</v>
      </c>
      <c r="E19" s="47"/>
      <c r="F19" s="54"/>
      <c r="G19" s="13"/>
      <c r="H19" s="29" t="s">
        <v>41</v>
      </c>
      <c r="I19" s="10"/>
      <c r="J19" s="40"/>
      <c r="L19" s="16"/>
      <c r="M19" s="16" t="s">
        <v>3</v>
      </c>
      <c r="N19" s="16"/>
      <c r="T19" s="16"/>
      <c r="U19" s="16"/>
      <c r="V19" s="16"/>
    </row>
    <row r="20" spans="1:22" ht="15" thickBot="1" x14ac:dyDescent="0.4">
      <c r="A20" s="3">
        <v>17</v>
      </c>
      <c r="B20" s="5">
        <v>15.36</v>
      </c>
      <c r="C20" s="22">
        <v>0</v>
      </c>
      <c r="E20" s="47"/>
      <c r="F20" s="54"/>
      <c r="G20" s="13"/>
      <c r="H20" s="29"/>
      <c r="I20" s="10"/>
      <c r="J20" s="30"/>
      <c r="L20" s="14" t="s">
        <v>21</v>
      </c>
      <c r="M20" s="14">
        <v>15.160500000000003</v>
      </c>
      <c r="N20" s="14"/>
      <c r="T20" s="14"/>
      <c r="U20" s="14"/>
      <c r="V20" s="14"/>
    </row>
    <row r="21" spans="1:22" ht="15" thickBot="1" x14ac:dyDescent="0.4">
      <c r="A21" s="3">
        <v>18</v>
      </c>
      <c r="B21" s="5">
        <v>15.93</v>
      </c>
      <c r="C21" s="22">
        <v>0</v>
      </c>
      <c r="E21" s="13"/>
      <c r="F21" s="13"/>
      <c r="G21" s="13"/>
      <c r="H21" s="96" t="s">
        <v>42</v>
      </c>
      <c r="I21" s="97"/>
      <c r="J21" s="98"/>
      <c r="L21" s="14" t="s">
        <v>22</v>
      </c>
      <c r="M21" s="14">
        <v>0.21049973684210527</v>
      </c>
      <c r="N21" s="14"/>
      <c r="T21" s="14"/>
      <c r="U21" s="14"/>
      <c r="V21" s="14"/>
    </row>
    <row r="22" spans="1:22" ht="15" thickBot="1" x14ac:dyDescent="0.4">
      <c r="A22" s="3">
        <v>19</v>
      </c>
      <c r="B22" s="5">
        <v>14.54</v>
      </c>
      <c r="C22" s="24">
        <v>0</v>
      </c>
      <c r="E22" s="13"/>
      <c r="F22" s="13"/>
      <c r="G22" s="13"/>
      <c r="H22" s="29" t="s">
        <v>44</v>
      </c>
      <c r="I22" s="10">
        <f>F5/SQRT(F4)</f>
        <v>0.1025913585157408</v>
      </c>
      <c r="J22" s="30"/>
      <c r="L22" s="14" t="s">
        <v>23</v>
      </c>
      <c r="M22" s="14">
        <v>20</v>
      </c>
      <c r="N22" s="14"/>
      <c r="T22" s="14"/>
      <c r="U22" s="14"/>
      <c r="V22" s="14"/>
    </row>
    <row r="23" spans="1:22" ht="15" thickBot="1" x14ac:dyDescent="0.4">
      <c r="A23" s="26">
        <v>20</v>
      </c>
      <c r="B23" s="5">
        <v>14.76</v>
      </c>
      <c r="C23" s="22">
        <v>0</v>
      </c>
      <c r="E23" s="13"/>
      <c r="F23" s="13"/>
      <c r="G23" s="13"/>
      <c r="H23" s="82" t="s">
        <v>43</v>
      </c>
      <c r="I23" s="83"/>
      <c r="J23" s="84"/>
      <c r="L23" s="14" t="s">
        <v>24</v>
      </c>
      <c r="M23" s="14">
        <v>15</v>
      </c>
      <c r="N23" s="14"/>
      <c r="T23" s="14"/>
      <c r="U23" s="14"/>
      <c r="V23" s="14"/>
    </row>
    <row r="24" spans="1:22" x14ac:dyDescent="0.35">
      <c r="B24" s="25"/>
      <c r="C24" s="25"/>
      <c r="H24" s="29" t="s">
        <v>46</v>
      </c>
      <c r="I24" s="60">
        <f>(F7-F6)/I22</f>
        <v>1.5644592519493412</v>
      </c>
      <c r="J24" s="30"/>
      <c r="L24" s="14" t="s">
        <v>25</v>
      </c>
      <c r="M24" s="14">
        <v>19</v>
      </c>
      <c r="N24" s="14"/>
      <c r="T24" s="14"/>
      <c r="U24" s="14"/>
      <c r="V24" s="14"/>
    </row>
    <row r="25" spans="1:22" ht="15" thickBot="1" x14ac:dyDescent="0.4">
      <c r="H25" s="41" t="s">
        <v>48</v>
      </c>
      <c r="I25" s="61">
        <v>0.13420000000000001</v>
      </c>
      <c r="J25" s="42" t="s">
        <v>65</v>
      </c>
      <c r="L25" s="14" t="s">
        <v>26</v>
      </c>
      <c r="M25" s="14">
        <v>1.5644592519493412</v>
      </c>
      <c r="N25" s="14"/>
      <c r="T25" s="14"/>
      <c r="U25" s="14"/>
      <c r="V25" s="14"/>
    </row>
    <row r="26" spans="1:22" ht="15" thickBot="1" x14ac:dyDescent="0.4">
      <c r="H26" s="14"/>
      <c r="I26" s="14"/>
      <c r="J26" s="14"/>
      <c r="L26" s="14" t="s">
        <v>27</v>
      </c>
      <c r="M26" s="14">
        <v>0.13421298678380822</v>
      </c>
      <c r="N26" s="14"/>
      <c r="T26" s="14"/>
      <c r="U26" s="14"/>
      <c r="V26" s="14"/>
    </row>
    <row r="27" spans="1:22" ht="15" thickBot="1" x14ac:dyDescent="0.4">
      <c r="H27" s="85" t="s">
        <v>49</v>
      </c>
      <c r="I27" s="86"/>
      <c r="J27" s="87"/>
      <c r="L27" s="15" t="s">
        <v>28</v>
      </c>
      <c r="M27" s="15">
        <v>2.0930240544083096</v>
      </c>
      <c r="N27" s="14"/>
      <c r="T27" s="15"/>
      <c r="U27" s="15"/>
      <c r="V27" s="14"/>
    </row>
    <row r="28" spans="1:22" x14ac:dyDescent="0.35">
      <c r="H28" s="43" t="s">
        <v>50</v>
      </c>
      <c r="I28" s="14">
        <v>0.13420000000000001</v>
      </c>
      <c r="J28" s="40"/>
      <c r="N28" s="14"/>
    </row>
    <row r="29" spans="1:22" ht="15" thickBot="1" x14ac:dyDescent="0.4">
      <c r="H29" s="43" t="s">
        <v>52</v>
      </c>
      <c r="I29" s="14">
        <v>0.05</v>
      </c>
      <c r="J29" s="40"/>
      <c r="N29" s="15"/>
    </row>
    <row r="30" spans="1:22" x14ac:dyDescent="0.35">
      <c r="H30" s="45" t="s">
        <v>53</v>
      </c>
      <c r="I30" s="14"/>
      <c r="J30" s="40"/>
      <c r="L30" s="10"/>
      <c r="M30" s="10"/>
      <c r="N30" s="14"/>
    </row>
    <row r="31" spans="1:22" x14ac:dyDescent="0.35">
      <c r="H31" s="45" t="s">
        <v>66</v>
      </c>
      <c r="I31" s="14"/>
      <c r="J31" s="40"/>
    </row>
    <row r="32" spans="1:22" x14ac:dyDescent="0.35">
      <c r="H32" s="55" t="s">
        <v>54</v>
      </c>
      <c r="I32" s="56"/>
      <c r="J32" s="57"/>
    </row>
    <row r="33" spans="8:10" ht="36" customHeight="1" thickBot="1" x14ac:dyDescent="0.4">
      <c r="H33" s="88" t="s">
        <v>75</v>
      </c>
      <c r="I33" s="89"/>
      <c r="J33" s="90"/>
    </row>
    <row r="34" spans="8:10" x14ac:dyDescent="0.35">
      <c r="H34" s="14"/>
      <c r="I34" s="14"/>
      <c r="J34" s="14"/>
    </row>
    <row r="35" spans="8:10" x14ac:dyDescent="0.35">
      <c r="H35" s="14"/>
      <c r="I35" s="14"/>
      <c r="J35" s="14"/>
    </row>
  </sheetData>
  <mergeCells count="11">
    <mergeCell ref="H18:J18"/>
    <mergeCell ref="H21:J21"/>
    <mergeCell ref="H23:J23"/>
    <mergeCell ref="H27:J27"/>
    <mergeCell ref="H33:J33"/>
    <mergeCell ref="H9:J9"/>
    <mergeCell ref="A2:C2"/>
    <mergeCell ref="H1:J1"/>
    <mergeCell ref="L1:N1"/>
    <mergeCell ref="H3:J3"/>
    <mergeCell ref="H4:J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503F8-D373-471B-9196-39382E1FBB2A}">
  <dimension ref="A1:V35"/>
  <sheetViews>
    <sheetView tabSelected="1" workbookViewId="0">
      <selection activeCell="E17" sqref="E17"/>
    </sheetView>
  </sheetViews>
  <sheetFormatPr defaultRowHeight="14.5" x14ac:dyDescent="0.35"/>
  <cols>
    <col min="1" max="1" width="5.36328125" customWidth="1"/>
    <col min="3" max="3" width="6.90625" customWidth="1"/>
    <col min="4" max="4" width="2.7265625" customWidth="1"/>
    <col min="5" max="5" width="31.36328125" customWidth="1"/>
    <col min="6" max="6" width="28.81640625" customWidth="1"/>
    <col min="7" max="7" width="2" customWidth="1"/>
    <col min="8" max="8" width="16.81640625" customWidth="1"/>
    <col min="9" max="9" width="18.54296875" customWidth="1"/>
    <col min="10" max="10" width="34.453125" customWidth="1"/>
    <col min="12" max="12" width="18" customWidth="1"/>
    <col min="13" max="13" width="16.54296875" customWidth="1"/>
    <col min="14" max="14" width="17.453125" customWidth="1"/>
    <col min="15" max="15" width="12.90625" customWidth="1"/>
  </cols>
  <sheetData>
    <row r="1" spans="1:20" ht="15" thickBot="1" x14ac:dyDescent="0.4">
      <c r="H1" s="95" t="s">
        <v>35</v>
      </c>
      <c r="I1" s="95"/>
      <c r="J1" s="95"/>
      <c r="L1" s="91" t="s">
        <v>56</v>
      </c>
      <c r="M1" s="91"/>
      <c r="N1" s="91"/>
    </row>
    <row r="2" spans="1:20" ht="15" customHeight="1" thickBot="1" x14ac:dyDescent="0.4">
      <c r="A2" s="76" t="s">
        <v>1</v>
      </c>
      <c r="B2" s="77"/>
      <c r="C2" s="78"/>
      <c r="D2" s="12"/>
      <c r="E2" s="12"/>
      <c r="F2" s="12"/>
      <c r="G2" s="12"/>
    </row>
    <row r="3" spans="1:20" ht="40" thickBot="1" x14ac:dyDescent="0.4">
      <c r="A3" s="1" t="s">
        <v>2</v>
      </c>
      <c r="B3" s="2" t="s">
        <v>4</v>
      </c>
      <c r="C3" s="21" t="s">
        <v>19</v>
      </c>
      <c r="E3" s="48" t="s">
        <v>57</v>
      </c>
      <c r="F3" s="53" t="s">
        <v>67</v>
      </c>
      <c r="G3" s="12"/>
      <c r="H3" s="99" t="s">
        <v>29</v>
      </c>
      <c r="I3" s="100"/>
      <c r="J3" s="101"/>
    </row>
    <row r="4" spans="1:20" ht="15" thickBot="1" x14ac:dyDescent="0.4">
      <c r="A4" s="3">
        <v>1</v>
      </c>
      <c r="B4" s="5">
        <v>211.3</v>
      </c>
      <c r="C4" s="22">
        <v>0</v>
      </c>
      <c r="E4" s="49" t="s">
        <v>58</v>
      </c>
      <c r="F4" s="50">
        <v>20</v>
      </c>
      <c r="G4" s="13"/>
      <c r="H4" s="102" t="s">
        <v>1</v>
      </c>
      <c r="I4" s="103"/>
      <c r="J4" s="104"/>
    </row>
    <row r="5" spans="1:20" ht="15" thickBot="1" x14ac:dyDescent="0.4">
      <c r="A5" s="3">
        <v>2</v>
      </c>
      <c r="B5" s="5">
        <v>207</v>
      </c>
      <c r="C5" s="22">
        <v>0</v>
      </c>
      <c r="E5" s="49" t="s">
        <v>59</v>
      </c>
      <c r="F5" s="50">
        <f>_xlfn.STDEV.S(B4:B23)</f>
        <v>5.1463323680175632</v>
      </c>
      <c r="G5" s="13"/>
      <c r="H5" s="35"/>
      <c r="I5" s="17" t="s">
        <v>17</v>
      </c>
      <c r="J5" s="36" t="s">
        <v>6</v>
      </c>
    </row>
    <row r="6" spans="1:20" ht="15" thickBot="1" x14ac:dyDescent="0.4">
      <c r="A6" s="3">
        <v>3</v>
      </c>
      <c r="B6" s="5">
        <v>206.2</v>
      </c>
      <c r="C6" s="22">
        <v>0</v>
      </c>
      <c r="E6" s="49" t="s">
        <v>60</v>
      </c>
      <c r="F6" s="50">
        <v>210</v>
      </c>
      <c r="G6" s="13"/>
      <c r="H6" s="9" t="s">
        <v>16</v>
      </c>
      <c r="I6" s="7" t="s">
        <v>10</v>
      </c>
      <c r="J6" s="7" t="s">
        <v>14</v>
      </c>
    </row>
    <row r="7" spans="1:20" ht="15" thickBot="1" x14ac:dyDescent="0.4">
      <c r="A7" s="3">
        <v>4</v>
      </c>
      <c r="B7" s="5">
        <v>213.4</v>
      </c>
      <c r="C7" s="22">
        <v>0</v>
      </c>
      <c r="E7" s="49" t="s">
        <v>61</v>
      </c>
      <c r="F7" s="50">
        <f>AVERAGE(B4:B23)</f>
        <v>211.05</v>
      </c>
      <c r="G7" s="12"/>
      <c r="H7" s="11"/>
      <c r="I7" s="10"/>
      <c r="J7" s="10"/>
    </row>
    <row r="8" spans="1:20" ht="15" thickBot="1" x14ac:dyDescent="0.4">
      <c r="A8" s="3">
        <v>5</v>
      </c>
      <c r="B8" s="5">
        <v>204.2</v>
      </c>
      <c r="C8" s="22">
        <v>0</v>
      </c>
      <c r="E8" s="49" t="s">
        <v>62</v>
      </c>
      <c r="F8" s="50">
        <f>I22</f>
        <v>1.1507549009694735</v>
      </c>
      <c r="G8" s="13"/>
    </row>
    <row r="9" spans="1:20" ht="15" thickBot="1" x14ac:dyDescent="0.4">
      <c r="A9" s="3">
        <v>6</v>
      </c>
      <c r="B9" s="5">
        <v>208.7</v>
      </c>
      <c r="C9" s="22">
        <v>0</v>
      </c>
      <c r="E9" s="49" t="s">
        <v>63</v>
      </c>
      <c r="F9" s="50">
        <v>19</v>
      </c>
      <c r="G9" s="13"/>
      <c r="H9" s="92" t="s">
        <v>36</v>
      </c>
      <c r="I9" s="93"/>
      <c r="J9" s="94"/>
    </row>
    <row r="10" spans="1:20" ht="15" thickBot="1" x14ac:dyDescent="0.4">
      <c r="A10" s="3">
        <v>7</v>
      </c>
      <c r="B10" s="5">
        <v>200</v>
      </c>
      <c r="C10" s="22">
        <v>0</v>
      </c>
      <c r="E10" s="49" t="s">
        <v>64</v>
      </c>
      <c r="F10" s="58">
        <f>I24</f>
        <v>0.91244451717339681</v>
      </c>
      <c r="G10" s="13"/>
      <c r="H10" s="29" t="s">
        <v>32</v>
      </c>
      <c r="I10" s="10"/>
      <c r="J10" s="30"/>
    </row>
    <row r="11" spans="1:20" ht="15" thickBot="1" x14ac:dyDescent="0.4">
      <c r="A11" s="3">
        <v>8</v>
      </c>
      <c r="B11" s="5">
        <v>210.9</v>
      </c>
      <c r="C11" s="22">
        <v>0</v>
      </c>
      <c r="E11" s="51" t="s">
        <v>47</v>
      </c>
      <c r="F11" s="59">
        <f>I25</f>
        <v>0.373</v>
      </c>
      <c r="G11" s="13"/>
      <c r="H11" s="29" t="s">
        <v>33</v>
      </c>
      <c r="I11" s="10"/>
      <c r="J11" s="30"/>
    </row>
    <row r="12" spans="1:20" ht="15" thickBot="1" x14ac:dyDescent="0.4">
      <c r="A12" s="3">
        <v>9</v>
      </c>
      <c r="B12" s="5">
        <v>208.5</v>
      </c>
      <c r="C12" s="22">
        <v>0</v>
      </c>
      <c r="E12" s="46"/>
      <c r="F12" s="52"/>
      <c r="G12" s="13"/>
      <c r="H12" s="29" t="s">
        <v>34</v>
      </c>
      <c r="I12" s="10"/>
      <c r="J12" s="30"/>
    </row>
    <row r="13" spans="1:20" ht="15" thickBot="1" x14ac:dyDescent="0.4">
      <c r="A13" s="3">
        <v>10</v>
      </c>
      <c r="B13" s="5">
        <v>214.2</v>
      </c>
      <c r="C13" s="22">
        <v>0</v>
      </c>
      <c r="E13" s="47"/>
      <c r="F13" s="28"/>
      <c r="G13" s="13"/>
      <c r="H13" s="31" t="s">
        <v>51</v>
      </c>
      <c r="I13" s="10"/>
      <c r="J13" s="30"/>
    </row>
    <row r="14" spans="1:20" ht="15" thickBot="1" x14ac:dyDescent="0.4">
      <c r="A14" s="3">
        <v>11</v>
      </c>
      <c r="B14" s="5">
        <v>215.8</v>
      </c>
      <c r="C14" s="22">
        <v>0</v>
      </c>
      <c r="E14" s="47"/>
      <c r="F14" s="28"/>
      <c r="G14" s="13"/>
      <c r="H14" s="31" t="s">
        <v>39</v>
      </c>
      <c r="I14" s="10"/>
      <c r="J14" s="30"/>
    </row>
    <row r="15" spans="1:20" ht="15" thickBot="1" x14ac:dyDescent="0.4">
      <c r="A15" s="3">
        <v>12</v>
      </c>
      <c r="B15" s="5">
        <v>215.8</v>
      </c>
      <c r="C15" s="22">
        <v>0</v>
      </c>
      <c r="E15" s="47"/>
      <c r="F15" s="28"/>
      <c r="G15" s="13"/>
      <c r="H15" s="29" t="s">
        <v>37</v>
      </c>
      <c r="I15" s="10"/>
      <c r="J15" s="30"/>
    </row>
    <row r="16" spans="1:20" ht="15" thickBot="1" x14ac:dyDescent="0.4">
      <c r="A16" s="3">
        <v>13</v>
      </c>
      <c r="B16" s="5">
        <v>215.2</v>
      </c>
      <c r="C16" s="22">
        <v>0</v>
      </c>
      <c r="E16" s="47"/>
      <c r="F16" s="28"/>
      <c r="G16" s="13"/>
      <c r="H16" s="32" t="s">
        <v>38</v>
      </c>
      <c r="I16" s="33"/>
      <c r="J16" s="34"/>
      <c r="T16" s="6"/>
    </row>
    <row r="17" spans="1:22" ht="15" thickBot="1" x14ac:dyDescent="0.4">
      <c r="A17" s="3">
        <v>14</v>
      </c>
      <c r="B17" s="5">
        <v>218.7</v>
      </c>
      <c r="C17" s="22">
        <v>0</v>
      </c>
      <c r="E17" s="47"/>
      <c r="F17" s="28"/>
      <c r="G17" s="13"/>
      <c r="L17" t="s">
        <v>20</v>
      </c>
    </row>
    <row r="18" spans="1:22" ht="15" thickBot="1" x14ac:dyDescent="0.4">
      <c r="A18" s="3">
        <v>15</v>
      </c>
      <c r="B18" s="5">
        <v>208</v>
      </c>
      <c r="C18" s="22">
        <v>0</v>
      </c>
      <c r="E18" s="47"/>
      <c r="F18" s="28"/>
      <c r="G18" s="13"/>
      <c r="H18" s="85" t="s">
        <v>40</v>
      </c>
      <c r="I18" s="86"/>
      <c r="J18" s="87"/>
    </row>
    <row r="19" spans="1:22" ht="15" thickBot="1" x14ac:dyDescent="0.4">
      <c r="A19" s="3">
        <v>16</v>
      </c>
      <c r="B19" s="5">
        <v>212.2</v>
      </c>
      <c r="C19" s="22">
        <v>0</v>
      </c>
      <c r="E19" s="47"/>
      <c r="F19" s="54"/>
      <c r="G19" s="13"/>
      <c r="H19" s="29" t="s">
        <v>41</v>
      </c>
      <c r="I19" s="10"/>
      <c r="J19" s="40"/>
      <c r="L19" s="16"/>
      <c r="M19" s="16" t="s">
        <v>4</v>
      </c>
      <c r="N19" s="16"/>
      <c r="T19" s="16"/>
      <c r="U19" s="16"/>
      <c r="V19" s="16"/>
    </row>
    <row r="20" spans="1:22" ht="15" thickBot="1" x14ac:dyDescent="0.4">
      <c r="A20" s="3">
        <v>17</v>
      </c>
      <c r="B20" s="5">
        <v>219.7</v>
      </c>
      <c r="C20" s="22">
        <v>0</v>
      </c>
      <c r="E20" s="47"/>
      <c r="F20" s="54"/>
      <c r="G20" s="13"/>
      <c r="H20" s="29"/>
      <c r="I20" s="10"/>
      <c r="J20" s="30"/>
      <c r="L20" s="14" t="s">
        <v>21</v>
      </c>
      <c r="M20" s="14">
        <v>211.05</v>
      </c>
      <c r="N20" s="14"/>
      <c r="T20" s="14"/>
      <c r="U20" s="14"/>
      <c r="V20" s="14"/>
    </row>
    <row r="21" spans="1:22" ht="15" thickBot="1" x14ac:dyDescent="0.4">
      <c r="A21" s="3">
        <v>18</v>
      </c>
      <c r="B21" s="5">
        <v>216.4</v>
      </c>
      <c r="C21" s="22">
        <v>0</v>
      </c>
      <c r="E21" s="13"/>
      <c r="F21" s="13"/>
      <c r="G21" s="13"/>
      <c r="H21" s="96" t="s">
        <v>42</v>
      </c>
      <c r="I21" s="97"/>
      <c r="J21" s="98"/>
      <c r="L21" s="14" t="s">
        <v>22</v>
      </c>
      <c r="M21" s="14">
        <v>26.48473684210526</v>
      </c>
      <c r="N21" s="14"/>
      <c r="T21" s="14"/>
      <c r="U21" s="14"/>
      <c r="V21" s="14"/>
    </row>
    <row r="22" spans="1:22" ht="15" thickBot="1" x14ac:dyDescent="0.4">
      <c r="A22" s="3">
        <v>19</v>
      </c>
      <c r="B22" s="5">
        <v>205.8</v>
      </c>
      <c r="C22" s="24">
        <v>0</v>
      </c>
      <c r="E22" s="13"/>
      <c r="F22" s="13"/>
      <c r="G22" s="13"/>
      <c r="H22" s="29" t="s">
        <v>44</v>
      </c>
      <c r="I22" s="10">
        <f>F5/SQRT(F4)</f>
        <v>1.1507549009694735</v>
      </c>
      <c r="J22" s="30"/>
      <c r="L22" s="14" t="s">
        <v>23</v>
      </c>
      <c r="M22" s="14">
        <v>20</v>
      </c>
      <c r="N22" s="14"/>
      <c r="T22" s="14"/>
      <c r="U22" s="14"/>
      <c r="V22" s="14"/>
    </row>
    <row r="23" spans="1:22" ht="15" thickBot="1" x14ac:dyDescent="0.4">
      <c r="A23" s="26">
        <v>20</v>
      </c>
      <c r="B23" s="5">
        <v>209</v>
      </c>
      <c r="C23" s="22">
        <v>0</v>
      </c>
      <c r="E23" s="13"/>
      <c r="F23" s="13"/>
      <c r="G23" s="13"/>
      <c r="H23" s="82" t="s">
        <v>43</v>
      </c>
      <c r="I23" s="83"/>
      <c r="J23" s="84"/>
      <c r="L23" s="14" t="s">
        <v>24</v>
      </c>
      <c r="M23" s="14">
        <v>210</v>
      </c>
      <c r="N23" s="14"/>
      <c r="T23" s="14"/>
      <c r="U23" s="14"/>
      <c r="V23" s="14"/>
    </row>
    <row r="24" spans="1:22" x14ac:dyDescent="0.35">
      <c r="B24" s="25"/>
      <c r="C24" s="25"/>
      <c r="H24" s="29" t="s">
        <v>46</v>
      </c>
      <c r="I24" s="60">
        <f>(F7-F6)/I22</f>
        <v>0.91244451717339681</v>
      </c>
      <c r="J24" s="30"/>
      <c r="L24" s="14" t="s">
        <v>25</v>
      </c>
      <c r="M24" s="14">
        <v>19</v>
      </c>
      <c r="N24" s="14"/>
      <c r="T24" s="14"/>
      <c r="U24" s="14"/>
      <c r="V24" s="14"/>
    </row>
    <row r="25" spans="1:22" ht="15" thickBot="1" x14ac:dyDescent="0.4">
      <c r="H25" s="41" t="s">
        <v>48</v>
      </c>
      <c r="I25" s="68">
        <v>0.373</v>
      </c>
      <c r="J25" s="42" t="s">
        <v>65</v>
      </c>
      <c r="L25" s="65" t="s">
        <v>26</v>
      </c>
      <c r="M25" s="65">
        <v>0.91244451717339681</v>
      </c>
      <c r="N25" s="14"/>
      <c r="T25" s="14"/>
      <c r="U25" s="14"/>
      <c r="V25" s="14"/>
    </row>
    <row r="26" spans="1:22" ht="15" thickBot="1" x14ac:dyDescent="0.4">
      <c r="H26" s="14"/>
      <c r="I26" s="14"/>
      <c r="J26" s="14"/>
      <c r="L26" s="65" t="s">
        <v>27</v>
      </c>
      <c r="M26" s="65">
        <v>0.37296767121839902</v>
      </c>
      <c r="N26" s="14"/>
      <c r="T26" s="14"/>
      <c r="U26" s="14"/>
      <c r="V26" s="14"/>
    </row>
    <row r="27" spans="1:22" ht="15" thickBot="1" x14ac:dyDescent="0.4">
      <c r="H27" s="85" t="s">
        <v>49</v>
      </c>
      <c r="I27" s="86"/>
      <c r="J27" s="87"/>
      <c r="L27" s="15" t="s">
        <v>28</v>
      </c>
      <c r="M27" s="15">
        <v>2.0930240544083096</v>
      </c>
      <c r="N27" s="14"/>
      <c r="T27" s="15"/>
      <c r="U27" s="15"/>
      <c r="V27" s="14"/>
    </row>
    <row r="28" spans="1:22" ht="15" thickBot="1" x14ac:dyDescent="0.4">
      <c r="H28" s="43" t="s">
        <v>50</v>
      </c>
      <c r="I28" s="64">
        <v>0.373</v>
      </c>
      <c r="J28" s="40"/>
      <c r="L28" s="14"/>
      <c r="M28" s="14"/>
      <c r="N28" s="14"/>
    </row>
    <row r="29" spans="1:22" ht="15" thickBot="1" x14ac:dyDescent="0.4">
      <c r="H29" s="43" t="s">
        <v>52</v>
      </c>
      <c r="I29" s="14">
        <v>0.05</v>
      </c>
      <c r="J29" s="40"/>
      <c r="L29" s="15"/>
      <c r="M29" s="15"/>
      <c r="N29" s="15"/>
    </row>
    <row r="30" spans="1:22" x14ac:dyDescent="0.35">
      <c r="H30" s="45" t="s">
        <v>53</v>
      </c>
      <c r="I30" s="14"/>
      <c r="J30" s="40"/>
      <c r="L30" s="10"/>
      <c r="M30" s="10"/>
      <c r="N30" s="14"/>
    </row>
    <row r="31" spans="1:22" x14ac:dyDescent="0.35">
      <c r="H31" s="45" t="s">
        <v>66</v>
      </c>
      <c r="I31" s="14"/>
      <c r="J31" s="40"/>
    </row>
    <row r="32" spans="1:22" x14ac:dyDescent="0.35">
      <c r="H32" s="55" t="s">
        <v>54</v>
      </c>
      <c r="I32" s="56"/>
      <c r="J32" s="57"/>
    </row>
    <row r="33" spans="8:10" ht="36" customHeight="1" thickBot="1" x14ac:dyDescent="0.4">
      <c r="H33" s="88" t="s">
        <v>76</v>
      </c>
      <c r="I33" s="89"/>
      <c r="J33" s="90"/>
    </row>
    <row r="34" spans="8:10" x14ac:dyDescent="0.35">
      <c r="H34" s="14"/>
      <c r="I34" s="14"/>
      <c r="J34" s="14"/>
    </row>
    <row r="35" spans="8:10" x14ac:dyDescent="0.35">
      <c r="H35" s="14"/>
      <c r="I35" s="14"/>
      <c r="J35" s="14"/>
    </row>
  </sheetData>
  <mergeCells count="11">
    <mergeCell ref="H18:J18"/>
    <mergeCell ref="H21:J21"/>
    <mergeCell ref="H23:J23"/>
    <mergeCell ref="H27:J27"/>
    <mergeCell ref="H33:J33"/>
    <mergeCell ref="H9:J9"/>
    <mergeCell ref="H1:J1"/>
    <mergeCell ref="L1:N1"/>
    <mergeCell ref="A2:C2"/>
    <mergeCell ref="H3:J3"/>
    <mergeCell ref="H4:J4"/>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E624B-A2AD-4F73-A203-25202365AE94}">
  <dimension ref="B3:E9"/>
  <sheetViews>
    <sheetView workbookViewId="0">
      <selection activeCell="B9" sqref="B9"/>
    </sheetView>
  </sheetViews>
  <sheetFormatPr defaultRowHeight="14.5" x14ac:dyDescent="0.35"/>
  <cols>
    <col min="2" max="2" width="30.81640625" customWidth="1"/>
    <col min="3" max="3" width="23.90625" customWidth="1"/>
    <col min="4" max="4" width="23.26953125" customWidth="1"/>
    <col min="5" max="5" width="11.81640625" customWidth="1"/>
  </cols>
  <sheetData>
    <row r="3" spans="2:5" x14ac:dyDescent="0.35">
      <c r="C3" s="69" t="s">
        <v>68</v>
      </c>
      <c r="D3" s="69" t="s">
        <v>69</v>
      </c>
    </row>
    <row r="4" spans="2:5" ht="58" x14ac:dyDescent="0.35">
      <c r="B4" s="70" t="s">
        <v>80</v>
      </c>
      <c r="C4" s="71" t="s">
        <v>70</v>
      </c>
      <c r="D4" s="74" t="s">
        <v>81</v>
      </c>
      <c r="E4" s="75" t="s">
        <v>78</v>
      </c>
    </row>
    <row r="5" spans="2:5" ht="72.5" x14ac:dyDescent="0.35">
      <c r="B5" s="70" t="s">
        <v>82</v>
      </c>
      <c r="C5" s="72" t="s">
        <v>71</v>
      </c>
      <c r="D5" s="71" t="s">
        <v>70</v>
      </c>
    </row>
    <row r="6" spans="2:5" x14ac:dyDescent="0.35">
      <c r="C6" s="73" t="s">
        <v>77</v>
      </c>
    </row>
    <row r="8" spans="2:5" x14ac:dyDescent="0.35">
      <c r="B8" s="6" t="s">
        <v>72</v>
      </c>
    </row>
    <row r="9" spans="2:5" x14ac:dyDescent="0.35">
      <c r="B9" s="6"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Exhibit Q1</vt:lpstr>
      <vt:lpstr>Q2Rocinante36Mileage</vt:lpstr>
      <vt:lpstr>Q2Rocinante36TopSpeed</vt:lpstr>
      <vt:lpstr>Q2Marengo32Mileage</vt:lpstr>
      <vt:lpstr>Q2Marengo32Top Speed</vt:lpstr>
      <vt:lpstr>Q3TypeError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Smitha Nair</dc:creator>
  <cp:lastModifiedBy>Smitha Nair</cp:lastModifiedBy>
  <dcterms:created xsi:type="dcterms:W3CDTF">2022-01-05T16:29:49Z</dcterms:created>
  <dcterms:modified xsi:type="dcterms:W3CDTF">2022-01-08T17:37:59Z</dcterms:modified>
</cp:coreProperties>
</file>